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adb\Desktop\Git\Homework\BradBarrettUCFHomework\"/>
    </mc:Choice>
  </mc:AlternateContent>
  <xr:revisionPtr revIDLastSave="0" documentId="13_ncr:1_{1841935B-716B-4A6F-8260-56AE0578BEBC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PIVOT CATEGORY" sheetId="2" r:id="rId1"/>
    <sheet name="PIVOT SUB-CAT" sheetId="3" r:id="rId2"/>
    <sheet name="PIVOT DATE" sheetId="4" r:id="rId3"/>
    <sheet name="BONUS1" sheetId="5" r:id="rId4"/>
    <sheet name="BONUS 2" sheetId="6" r:id="rId5"/>
    <sheet name="Sheet5" sheetId="11" state="hidden" r:id="rId6"/>
    <sheet name="DATA" sheetId="1" r:id="rId7"/>
    <sheet name="REF" sheetId="7" state="hidden" r:id="rId8"/>
  </sheets>
  <definedNames>
    <definedName name="_xlnm._FilterDatabase" localSheetId="6" hidden="1">DATA!$A$1:$N$1</definedName>
  </definedNames>
  <calcPr calcId="191029"/>
  <pivotCaches>
    <pivotCache cacheId="14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16" i="4" l="1"/>
  <c r="W13" i="4"/>
  <c r="W10" i="4"/>
  <c r="W7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R6" i="2"/>
  <c r="R7" i="2"/>
  <c r="R8" i="2"/>
  <c r="R9" i="2"/>
  <c r="R10" i="2"/>
  <c r="R11" i="2"/>
  <c r="R12" i="2"/>
  <c r="R13" i="2"/>
  <c r="R14" i="2"/>
  <c r="R5" i="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2" i="1"/>
  <c r="E7" i="6" s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2" i="1"/>
  <c r="D7" i="6" s="1"/>
  <c r="E2" i="6"/>
  <c r="D2" i="6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2" i="1"/>
  <c r="D13" i="5" s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2" i="1"/>
  <c r="B12" i="5" s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2" i="1"/>
  <c r="D11" i="5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2" i="1"/>
  <c r="D10" i="5" s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2" i="1"/>
  <c r="D9" i="5" s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2" i="1"/>
  <c r="D8" i="5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2" i="1"/>
  <c r="B7" i="5" s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2" i="1"/>
  <c r="D6" i="5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2" i="1"/>
  <c r="D5" i="5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C4" i="5" s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D3" i="5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D2" i="5" s="1"/>
  <c r="S3" i="1"/>
  <c r="S4" i="1"/>
  <c r="S5" i="1"/>
  <c r="S6" i="1"/>
  <c r="S7" i="1"/>
  <c r="U7" i="1" s="1"/>
  <c r="S8" i="1"/>
  <c r="S9" i="1"/>
  <c r="S10" i="1"/>
  <c r="U10" i="1" s="1"/>
  <c r="S11" i="1"/>
  <c r="S12" i="1"/>
  <c r="S13" i="1"/>
  <c r="S14" i="1"/>
  <c r="S15" i="1"/>
  <c r="U15" i="1" s="1"/>
  <c r="S16" i="1"/>
  <c r="S17" i="1"/>
  <c r="S18" i="1"/>
  <c r="U18" i="1" s="1"/>
  <c r="S19" i="1"/>
  <c r="S20" i="1"/>
  <c r="S21" i="1"/>
  <c r="S22" i="1"/>
  <c r="S23" i="1"/>
  <c r="S24" i="1"/>
  <c r="S25" i="1"/>
  <c r="S26" i="1"/>
  <c r="U26" i="1" s="1"/>
  <c r="S27" i="1"/>
  <c r="S28" i="1"/>
  <c r="S29" i="1"/>
  <c r="S30" i="1"/>
  <c r="S31" i="1"/>
  <c r="U31" i="1" s="1"/>
  <c r="S32" i="1"/>
  <c r="S33" i="1"/>
  <c r="S34" i="1"/>
  <c r="U34" i="1" s="1"/>
  <c r="S35" i="1"/>
  <c r="S36" i="1"/>
  <c r="S37" i="1"/>
  <c r="S38" i="1"/>
  <c r="S39" i="1"/>
  <c r="U39" i="1" s="1"/>
  <c r="S40" i="1"/>
  <c r="S41" i="1"/>
  <c r="S42" i="1"/>
  <c r="U42" i="1" s="1"/>
  <c r="S43" i="1"/>
  <c r="S44" i="1"/>
  <c r="S45" i="1"/>
  <c r="S46" i="1"/>
  <c r="S47" i="1"/>
  <c r="U47" i="1" s="1"/>
  <c r="S48" i="1"/>
  <c r="S49" i="1"/>
  <c r="S50" i="1"/>
  <c r="U50" i="1" s="1"/>
  <c r="S51" i="1"/>
  <c r="S52" i="1"/>
  <c r="S53" i="1"/>
  <c r="S54" i="1"/>
  <c r="S55" i="1"/>
  <c r="U55" i="1" s="1"/>
  <c r="S56" i="1"/>
  <c r="S57" i="1"/>
  <c r="S58" i="1"/>
  <c r="U58" i="1" s="1"/>
  <c r="S59" i="1"/>
  <c r="S60" i="1"/>
  <c r="S61" i="1"/>
  <c r="S62" i="1"/>
  <c r="S63" i="1"/>
  <c r="U63" i="1" s="1"/>
  <c r="S64" i="1"/>
  <c r="S65" i="1"/>
  <c r="S66" i="1"/>
  <c r="U66" i="1" s="1"/>
  <c r="S67" i="1"/>
  <c r="S68" i="1"/>
  <c r="S69" i="1"/>
  <c r="S70" i="1"/>
  <c r="S71" i="1"/>
  <c r="U71" i="1" s="1"/>
  <c r="S72" i="1"/>
  <c r="S73" i="1"/>
  <c r="S74" i="1"/>
  <c r="U74" i="1" s="1"/>
  <c r="S75" i="1"/>
  <c r="S76" i="1"/>
  <c r="S77" i="1"/>
  <c r="S78" i="1"/>
  <c r="S79" i="1"/>
  <c r="U79" i="1" s="1"/>
  <c r="S80" i="1"/>
  <c r="S81" i="1"/>
  <c r="S82" i="1"/>
  <c r="U82" i="1" s="1"/>
  <c r="S83" i="1"/>
  <c r="S84" i="1"/>
  <c r="S85" i="1"/>
  <c r="S86" i="1"/>
  <c r="S87" i="1"/>
  <c r="S88" i="1"/>
  <c r="S89" i="1"/>
  <c r="S90" i="1"/>
  <c r="U90" i="1" s="1"/>
  <c r="S91" i="1"/>
  <c r="S92" i="1"/>
  <c r="S93" i="1"/>
  <c r="S94" i="1"/>
  <c r="S95" i="1"/>
  <c r="U95" i="1" s="1"/>
  <c r="S96" i="1"/>
  <c r="S97" i="1"/>
  <c r="S98" i="1"/>
  <c r="U98" i="1" s="1"/>
  <c r="S99" i="1"/>
  <c r="S100" i="1"/>
  <c r="S101" i="1"/>
  <c r="S102" i="1"/>
  <c r="S103" i="1"/>
  <c r="U103" i="1" s="1"/>
  <c r="S104" i="1"/>
  <c r="S105" i="1"/>
  <c r="S106" i="1"/>
  <c r="U106" i="1" s="1"/>
  <c r="S107" i="1"/>
  <c r="S108" i="1"/>
  <c r="S109" i="1"/>
  <c r="S110" i="1"/>
  <c r="S111" i="1"/>
  <c r="U111" i="1" s="1"/>
  <c r="S112" i="1"/>
  <c r="S113" i="1"/>
  <c r="S114" i="1"/>
  <c r="U114" i="1" s="1"/>
  <c r="S115" i="1"/>
  <c r="S116" i="1"/>
  <c r="S117" i="1"/>
  <c r="S118" i="1"/>
  <c r="S119" i="1"/>
  <c r="U119" i="1" s="1"/>
  <c r="S120" i="1"/>
  <c r="S121" i="1"/>
  <c r="S122" i="1"/>
  <c r="U122" i="1" s="1"/>
  <c r="S123" i="1"/>
  <c r="S124" i="1"/>
  <c r="S125" i="1"/>
  <c r="S126" i="1"/>
  <c r="S127" i="1"/>
  <c r="U127" i="1" s="1"/>
  <c r="S128" i="1"/>
  <c r="S129" i="1"/>
  <c r="S130" i="1"/>
  <c r="U130" i="1" s="1"/>
  <c r="S131" i="1"/>
  <c r="S132" i="1"/>
  <c r="S133" i="1"/>
  <c r="S134" i="1"/>
  <c r="S135" i="1"/>
  <c r="U135" i="1" s="1"/>
  <c r="S136" i="1"/>
  <c r="S137" i="1"/>
  <c r="S138" i="1"/>
  <c r="U138" i="1" s="1"/>
  <c r="S139" i="1"/>
  <c r="S140" i="1"/>
  <c r="S141" i="1"/>
  <c r="S142" i="1"/>
  <c r="S143" i="1"/>
  <c r="U143" i="1" s="1"/>
  <c r="S144" i="1"/>
  <c r="S145" i="1"/>
  <c r="S146" i="1"/>
  <c r="U146" i="1" s="1"/>
  <c r="S147" i="1"/>
  <c r="S148" i="1"/>
  <c r="S149" i="1"/>
  <c r="S150" i="1"/>
  <c r="S151" i="1"/>
  <c r="S152" i="1"/>
  <c r="S153" i="1"/>
  <c r="S154" i="1"/>
  <c r="U154" i="1" s="1"/>
  <c r="S155" i="1"/>
  <c r="S156" i="1"/>
  <c r="S157" i="1"/>
  <c r="S158" i="1"/>
  <c r="S159" i="1"/>
  <c r="U159" i="1" s="1"/>
  <c r="S160" i="1"/>
  <c r="S161" i="1"/>
  <c r="S162" i="1"/>
  <c r="U162" i="1" s="1"/>
  <c r="S163" i="1"/>
  <c r="S164" i="1"/>
  <c r="S165" i="1"/>
  <c r="S166" i="1"/>
  <c r="S167" i="1"/>
  <c r="U167" i="1" s="1"/>
  <c r="S168" i="1"/>
  <c r="S169" i="1"/>
  <c r="S170" i="1"/>
  <c r="U170" i="1" s="1"/>
  <c r="S171" i="1"/>
  <c r="S172" i="1"/>
  <c r="S173" i="1"/>
  <c r="S174" i="1"/>
  <c r="S175" i="1"/>
  <c r="U175" i="1" s="1"/>
  <c r="S176" i="1"/>
  <c r="S177" i="1"/>
  <c r="S178" i="1"/>
  <c r="U178" i="1" s="1"/>
  <c r="S179" i="1"/>
  <c r="S180" i="1"/>
  <c r="S181" i="1"/>
  <c r="S182" i="1"/>
  <c r="S183" i="1"/>
  <c r="U183" i="1" s="1"/>
  <c r="S184" i="1"/>
  <c r="S185" i="1"/>
  <c r="S186" i="1"/>
  <c r="U186" i="1" s="1"/>
  <c r="S187" i="1"/>
  <c r="S188" i="1"/>
  <c r="S189" i="1"/>
  <c r="S190" i="1"/>
  <c r="S191" i="1"/>
  <c r="U191" i="1" s="1"/>
  <c r="S192" i="1"/>
  <c r="S193" i="1"/>
  <c r="S194" i="1"/>
  <c r="U194" i="1" s="1"/>
  <c r="S195" i="1"/>
  <c r="S196" i="1"/>
  <c r="S197" i="1"/>
  <c r="S198" i="1"/>
  <c r="S199" i="1"/>
  <c r="U199" i="1" s="1"/>
  <c r="S200" i="1"/>
  <c r="S201" i="1"/>
  <c r="S202" i="1"/>
  <c r="U202" i="1" s="1"/>
  <c r="S203" i="1"/>
  <c r="S204" i="1"/>
  <c r="S205" i="1"/>
  <c r="S206" i="1"/>
  <c r="S207" i="1"/>
  <c r="U207" i="1" s="1"/>
  <c r="S208" i="1"/>
  <c r="S209" i="1"/>
  <c r="S210" i="1"/>
  <c r="U210" i="1" s="1"/>
  <c r="S211" i="1"/>
  <c r="S212" i="1"/>
  <c r="S213" i="1"/>
  <c r="S214" i="1"/>
  <c r="S215" i="1"/>
  <c r="S216" i="1"/>
  <c r="S217" i="1"/>
  <c r="S218" i="1"/>
  <c r="U218" i="1" s="1"/>
  <c r="S219" i="1"/>
  <c r="S220" i="1"/>
  <c r="S221" i="1"/>
  <c r="S222" i="1"/>
  <c r="S223" i="1"/>
  <c r="U223" i="1" s="1"/>
  <c r="S224" i="1"/>
  <c r="S225" i="1"/>
  <c r="S226" i="1"/>
  <c r="U226" i="1" s="1"/>
  <c r="S227" i="1"/>
  <c r="S228" i="1"/>
  <c r="S229" i="1"/>
  <c r="S230" i="1"/>
  <c r="S231" i="1"/>
  <c r="U231" i="1" s="1"/>
  <c r="S232" i="1"/>
  <c r="S233" i="1"/>
  <c r="S234" i="1"/>
  <c r="U234" i="1" s="1"/>
  <c r="S235" i="1"/>
  <c r="S236" i="1"/>
  <c r="S237" i="1"/>
  <c r="S238" i="1"/>
  <c r="S239" i="1"/>
  <c r="U239" i="1" s="1"/>
  <c r="S240" i="1"/>
  <c r="S241" i="1"/>
  <c r="S242" i="1"/>
  <c r="U242" i="1" s="1"/>
  <c r="S243" i="1"/>
  <c r="S244" i="1"/>
  <c r="S245" i="1"/>
  <c r="S246" i="1"/>
  <c r="S247" i="1"/>
  <c r="U247" i="1" s="1"/>
  <c r="S248" i="1"/>
  <c r="S249" i="1"/>
  <c r="S250" i="1"/>
  <c r="U250" i="1" s="1"/>
  <c r="S251" i="1"/>
  <c r="S252" i="1"/>
  <c r="S253" i="1"/>
  <c r="S254" i="1"/>
  <c r="S255" i="1"/>
  <c r="U255" i="1" s="1"/>
  <c r="S256" i="1"/>
  <c r="S257" i="1"/>
  <c r="S258" i="1"/>
  <c r="U258" i="1" s="1"/>
  <c r="S259" i="1"/>
  <c r="S260" i="1"/>
  <c r="S261" i="1"/>
  <c r="S262" i="1"/>
  <c r="S263" i="1"/>
  <c r="U263" i="1" s="1"/>
  <c r="S264" i="1"/>
  <c r="S265" i="1"/>
  <c r="S266" i="1"/>
  <c r="U266" i="1" s="1"/>
  <c r="S267" i="1"/>
  <c r="S268" i="1"/>
  <c r="S269" i="1"/>
  <c r="S270" i="1"/>
  <c r="S271" i="1"/>
  <c r="U271" i="1" s="1"/>
  <c r="S272" i="1"/>
  <c r="S273" i="1"/>
  <c r="S274" i="1"/>
  <c r="U274" i="1" s="1"/>
  <c r="S275" i="1"/>
  <c r="S276" i="1"/>
  <c r="S277" i="1"/>
  <c r="S278" i="1"/>
  <c r="S279" i="1"/>
  <c r="S280" i="1"/>
  <c r="S281" i="1"/>
  <c r="S282" i="1"/>
  <c r="U282" i="1" s="1"/>
  <c r="S283" i="1"/>
  <c r="S284" i="1"/>
  <c r="S285" i="1"/>
  <c r="S286" i="1"/>
  <c r="S287" i="1"/>
  <c r="U287" i="1" s="1"/>
  <c r="S288" i="1"/>
  <c r="S289" i="1"/>
  <c r="S290" i="1"/>
  <c r="U290" i="1" s="1"/>
  <c r="S291" i="1"/>
  <c r="S292" i="1"/>
  <c r="S293" i="1"/>
  <c r="S294" i="1"/>
  <c r="S295" i="1"/>
  <c r="U295" i="1" s="1"/>
  <c r="S296" i="1"/>
  <c r="S297" i="1"/>
  <c r="S298" i="1"/>
  <c r="U298" i="1" s="1"/>
  <c r="S299" i="1"/>
  <c r="S300" i="1"/>
  <c r="S301" i="1"/>
  <c r="S302" i="1"/>
  <c r="S303" i="1"/>
  <c r="U303" i="1" s="1"/>
  <c r="S304" i="1"/>
  <c r="S305" i="1"/>
  <c r="S306" i="1"/>
  <c r="U306" i="1" s="1"/>
  <c r="S307" i="1"/>
  <c r="S308" i="1"/>
  <c r="S309" i="1"/>
  <c r="S310" i="1"/>
  <c r="S311" i="1"/>
  <c r="U311" i="1" s="1"/>
  <c r="S312" i="1"/>
  <c r="S313" i="1"/>
  <c r="S314" i="1"/>
  <c r="U314" i="1" s="1"/>
  <c r="S315" i="1"/>
  <c r="S316" i="1"/>
  <c r="S317" i="1"/>
  <c r="S318" i="1"/>
  <c r="S319" i="1"/>
  <c r="U319" i="1" s="1"/>
  <c r="S320" i="1"/>
  <c r="S321" i="1"/>
  <c r="S322" i="1"/>
  <c r="U322" i="1" s="1"/>
  <c r="S323" i="1"/>
  <c r="S324" i="1"/>
  <c r="S325" i="1"/>
  <c r="S326" i="1"/>
  <c r="S327" i="1"/>
  <c r="U327" i="1" s="1"/>
  <c r="S328" i="1"/>
  <c r="S329" i="1"/>
  <c r="S330" i="1"/>
  <c r="U330" i="1" s="1"/>
  <c r="S331" i="1"/>
  <c r="S332" i="1"/>
  <c r="S333" i="1"/>
  <c r="S334" i="1"/>
  <c r="S335" i="1"/>
  <c r="U335" i="1" s="1"/>
  <c r="S336" i="1"/>
  <c r="S337" i="1"/>
  <c r="S338" i="1"/>
  <c r="U338" i="1" s="1"/>
  <c r="S339" i="1"/>
  <c r="S340" i="1"/>
  <c r="S341" i="1"/>
  <c r="S342" i="1"/>
  <c r="S343" i="1"/>
  <c r="S344" i="1"/>
  <c r="S345" i="1"/>
  <c r="S346" i="1"/>
  <c r="U346" i="1" s="1"/>
  <c r="S347" i="1"/>
  <c r="S348" i="1"/>
  <c r="S349" i="1"/>
  <c r="S350" i="1"/>
  <c r="S351" i="1"/>
  <c r="U351" i="1" s="1"/>
  <c r="S352" i="1"/>
  <c r="S353" i="1"/>
  <c r="S354" i="1"/>
  <c r="U354" i="1" s="1"/>
  <c r="S355" i="1"/>
  <c r="S356" i="1"/>
  <c r="S357" i="1"/>
  <c r="S358" i="1"/>
  <c r="S359" i="1"/>
  <c r="U359" i="1" s="1"/>
  <c r="S360" i="1"/>
  <c r="S361" i="1"/>
  <c r="S362" i="1"/>
  <c r="U362" i="1" s="1"/>
  <c r="S363" i="1"/>
  <c r="S364" i="1"/>
  <c r="S365" i="1"/>
  <c r="S366" i="1"/>
  <c r="S367" i="1"/>
  <c r="U367" i="1" s="1"/>
  <c r="S368" i="1"/>
  <c r="S369" i="1"/>
  <c r="S370" i="1"/>
  <c r="U370" i="1" s="1"/>
  <c r="S371" i="1"/>
  <c r="S372" i="1"/>
  <c r="S373" i="1"/>
  <c r="S374" i="1"/>
  <c r="S375" i="1"/>
  <c r="U375" i="1" s="1"/>
  <c r="S376" i="1"/>
  <c r="S377" i="1"/>
  <c r="S378" i="1"/>
  <c r="U378" i="1" s="1"/>
  <c r="S379" i="1"/>
  <c r="S380" i="1"/>
  <c r="S381" i="1"/>
  <c r="S382" i="1"/>
  <c r="S383" i="1"/>
  <c r="U383" i="1" s="1"/>
  <c r="S384" i="1"/>
  <c r="S385" i="1"/>
  <c r="S386" i="1"/>
  <c r="U386" i="1" s="1"/>
  <c r="S387" i="1"/>
  <c r="S388" i="1"/>
  <c r="S389" i="1"/>
  <c r="S390" i="1"/>
  <c r="S391" i="1"/>
  <c r="U391" i="1" s="1"/>
  <c r="S392" i="1"/>
  <c r="S393" i="1"/>
  <c r="S394" i="1"/>
  <c r="U394" i="1" s="1"/>
  <c r="S395" i="1"/>
  <c r="S396" i="1"/>
  <c r="S397" i="1"/>
  <c r="S398" i="1"/>
  <c r="S399" i="1"/>
  <c r="U399" i="1" s="1"/>
  <c r="S400" i="1"/>
  <c r="S401" i="1"/>
  <c r="S402" i="1"/>
  <c r="U402" i="1" s="1"/>
  <c r="S403" i="1"/>
  <c r="S404" i="1"/>
  <c r="S405" i="1"/>
  <c r="S406" i="1"/>
  <c r="S407" i="1"/>
  <c r="S408" i="1"/>
  <c r="S409" i="1"/>
  <c r="S410" i="1"/>
  <c r="U410" i="1" s="1"/>
  <c r="S411" i="1"/>
  <c r="S412" i="1"/>
  <c r="S413" i="1"/>
  <c r="S414" i="1"/>
  <c r="S415" i="1"/>
  <c r="U415" i="1" s="1"/>
  <c r="S416" i="1"/>
  <c r="S417" i="1"/>
  <c r="S418" i="1"/>
  <c r="U418" i="1" s="1"/>
  <c r="S419" i="1"/>
  <c r="S420" i="1"/>
  <c r="S421" i="1"/>
  <c r="S422" i="1"/>
  <c r="S423" i="1"/>
  <c r="U423" i="1" s="1"/>
  <c r="S424" i="1"/>
  <c r="S425" i="1"/>
  <c r="S426" i="1"/>
  <c r="U426" i="1" s="1"/>
  <c r="S427" i="1"/>
  <c r="S428" i="1"/>
  <c r="S429" i="1"/>
  <c r="S430" i="1"/>
  <c r="S431" i="1"/>
  <c r="U431" i="1" s="1"/>
  <c r="S432" i="1"/>
  <c r="S433" i="1"/>
  <c r="S434" i="1"/>
  <c r="U434" i="1" s="1"/>
  <c r="S435" i="1"/>
  <c r="S436" i="1"/>
  <c r="S437" i="1"/>
  <c r="S438" i="1"/>
  <c r="S439" i="1"/>
  <c r="U439" i="1" s="1"/>
  <c r="S440" i="1"/>
  <c r="S441" i="1"/>
  <c r="S442" i="1"/>
  <c r="U442" i="1" s="1"/>
  <c r="S443" i="1"/>
  <c r="S444" i="1"/>
  <c r="S445" i="1"/>
  <c r="S446" i="1"/>
  <c r="S447" i="1"/>
  <c r="U447" i="1" s="1"/>
  <c r="S448" i="1"/>
  <c r="S449" i="1"/>
  <c r="S450" i="1"/>
  <c r="U450" i="1" s="1"/>
  <c r="S451" i="1"/>
  <c r="S452" i="1"/>
  <c r="S453" i="1"/>
  <c r="S454" i="1"/>
  <c r="S455" i="1"/>
  <c r="U455" i="1" s="1"/>
  <c r="S456" i="1"/>
  <c r="S457" i="1"/>
  <c r="S458" i="1"/>
  <c r="U458" i="1" s="1"/>
  <c r="S459" i="1"/>
  <c r="S460" i="1"/>
  <c r="S461" i="1"/>
  <c r="S462" i="1"/>
  <c r="S463" i="1"/>
  <c r="U463" i="1" s="1"/>
  <c r="S464" i="1"/>
  <c r="S465" i="1"/>
  <c r="S466" i="1"/>
  <c r="U466" i="1" s="1"/>
  <c r="S467" i="1"/>
  <c r="S468" i="1"/>
  <c r="S469" i="1"/>
  <c r="S470" i="1"/>
  <c r="S471" i="1"/>
  <c r="S472" i="1"/>
  <c r="S473" i="1"/>
  <c r="S474" i="1"/>
  <c r="U474" i="1" s="1"/>
  <c r="S475" i="1"/>
  <c r="S476" i="1"/>
  <c r="S477" i="1"/>
  <c r="S478" i="1"/>
  <c r="S479" i="1"/>
  <c r="U479" i="1" s="1"/>
  <c r="S480" i="1"/>
  <c r="S481" i="1"/>
  <c r="S482" i="1"/>
  <c r="U482" i="1" s="1"/>
  <c r="S483" i="1"/>
  <c r="S484" i="1"/>
  <c r="S485" i="1"/>
  <c r="S486" i="1"/>
  <c r="S487" i="1"/>
  <c r="U487" i="1" s="1"/>
  <c r="S488" i="1"/>
  <c r="S489" i="1"/>
  <c r="S490" i="1"/>
  <c r="U490" i="1" s="1"/>
  <c r="S491" i="1"/>
  <c r="S492" i="1"/>
  <c r="S493" i="1"/>
  <c r="S494" i="1"/>
  <c r="S495" i="1"/>
  <c r="U495" i="1" s="1"/>
  <c r="S496" i="1"/>
  <c r="S497" i="1"/>
  <c r="S498" i="1"/>
  <c r="U498" i="1" s="1"/>
  <c r="S499" i="1"/>
  <c r="S500" i="1"/>
  <c r="S501" i="1"/>
  <c r="S502" i="1"/>
  <c r="S503" i="1"/>
  <c r="U503" i="1" s="1"/>
  <c r="S504" i="1"/>
  <c r="S505" i="1"/>
  <c r="S506" i="1"/>
  <c r="U506" i="1" s="1"/>
  <c r="S507" i="1"/>
  <c r="S508" i="1"/>
  <c r="S509" i="1"/>
  <c r="S510" i="1"/>
  <c r="S511" i="1"/>
  <c r="U511" i="1" s="1"/>
  <c r="S512" i="1"/>
  <c r="S513" i="1"/>
  <c r="S514" i="1"/>
  <c r="U514" i="1" s="1"/>
  <c r="S515" i="1"/>
  <c r="S516" i="1"/>
  <c r="S517" i="1"/>
  <c r="S518" i="1"/>
  <c r="S519" i="1"/>
  <c r="U519" i="1" s="1"/>
  <c r="S520" i="1"/>
  <c r="S521" i="1"/>
  <c r="S522" i="1"/>
  <c r="U522" i="1" s="1"/>
  <c r="S523" i="1"/>
  <c r="S524" i="1"/>
  <c r="S525" i="1"/>
  <c r="S526" i="1"/>
  <c r="S527" i="1"/>
  <c r="U527" i="1" s="1"/>
  <c r="S528" i="1"/>
  <c r="S529" i="1"/>
  <c r="S530" i="1"/>
  <c r="U530" i="1" s="1"/>
  <c r="S531" i="1"/>
  <c r="S532" i="1"/>
  <c r="S533" i="1"/>
  <c r="S534" i="1"/>
  <c r="S535" i="1"/>
  <c r="S536" i="1"/>
  <c r="S537" i="1"/>
  <c r="S538" i="1"/>
  <c r="U538" i="1" s="1"/>
  <c r="S539" i="1"/>
  <c r="S540" i="1"/>
  <c r="S541" i="1"/>
  <c r="S542" i="1"/>
  <c r="S543" i="1"/>
  <c r="U543" i="1" s="1"/>
  <c r="S544" i="1"/>
  <c r="S545" i="1"/>
  <c r="S546" i="1"/>
  <c r="U546" i="1" s="1"/>
  <c r="S547" i="1"/>
  <c r="S548" i="1"/>
  <c r="S549" i="1"/>
  <c r="S550" i="1"/>
  <c r="S551" i="1"/>
  <c r="U551" i="1" s="1"/>
  <c r="S552" i="1"/>
  <c r="S553" i="1"/>
  <c r="S554" i="1"/>
  <c r="U554" i="1" s="1"/>
  <c r="S555" i="1"/>
  <c r="S556" i="1"/>
  <c r="S557" i="1"/>
  <c r="S558" i="1"/>
  <c r="S559" i="1"/>
  <c r="U559" i="1" s="1"/>
  <c r="S560" i="1"/>
  <c r="S561" i="1"/>
  <c r="S562" i="1"/>
  <c r="U562" i="1" s="1"/>
  <c r="S563" i="1"/>
  <c r="S564" i="1"/>
  <c r="S565" i="1"/>
  <c r="S566" i="1"/>
  <c r="S567" i="1"/>
  <c r="U567" i="1" s="1"/>
  <c r="S568" i="1"/>
  <c r="S569" i="1"/>
  <c r="S570" i="1"/>
  <c r="U570" i="1" s="1"/>
  <c r="S571" i="1"/>
  <c r="S572" i="1"/>
  <c r="S573" i="1"/>
  <c r="S574" i="1"/>
  <c r="S575" i="1"/>
  <c r="U575" i="1" s="1"/>
  <c r="S576" i="1"/>
  <c r="S577" i="1"/>
  <c r="S578" i="1"/>
  <c r="U578" i="1" s="1"/>
  <c r="S579" i="1"/>
  <c r="S580" i="1"/>
  <c r="S581" i="1"/>
  <c r="S582" i="1"/>
  <c r="S583" i="1"/>
  <c r="U583" i="1" s="1"/>
  <c r="S584" i="1"/>
  <c r="S585" i="1"/>
  <c r="S586" i="1"/>
  <c r="U586" i="1" s="1"/>
  <c r="S587" i="1"/>
  <c r="S588" i="1"/>
  <c r="S589" i="1"/>
  <c r="S590" i="1"/>
  <c r="S591" i="1"/>
  <c r="U591" i="1" s="1"/>
  <c r="S592" i="1"/>
  <c r="S593" i="1"/>
  <c r="S594" i="1"/>
  <c r="U594" i="1" s="1"/>
  <c r="S595" i="1"/>
  <c r="S596" i="1"/>
  <c r="S597" i="1"/>
  <c r="S598" i="1"/>
  <c r="S599" i="1"/>
  <c r="S600" i="1"/>
  <c r="S601" i="1"/>
  <c r="S602" i="1"/>
  <c r="U602" i="1" s="1"/>
  <c r="S603" i="1"/>
  <c r="S604" i="1"/>
  <c r="S605" i="1"/>
  <c r="S606" i="1"/>
  <c r="S607" i="1"/>
  <c r="U607" i="1" s="1"/>
  <c r="S608" i="1"/>
  <c r="S609" i="1"/>
  <c r="S610" i="1"/>
  <c r="U610" i="1" s="1"/>
  <c r="S611" i="1"/>
  <c r="S612" i="1"/>
  <c r="S613" i="1"/>
  <c r="S614" i="1"/>
  <c r="S615" i="1"/>
  <c r="U615" i="1" s="1"/>
  <c r="S616" i="1"/>
  <c r="S617" i="1"/>
  <c r="S618" i="1"/>
  <c r="U618" i="1" s="1"/>
  <c r="S619" i="1"/>
  <c r="S620" i="1"/>
  <c r="S621" i="1"/>
  <c r="S622" i="1"/>
  <c r="S623" i="1"/>
  <c r="U623" i="1" s="1"/>
  <c r="S624" i="1"/>
  <c r="S625" i="1"/>
  <c r="S626" i="1"/>
  <c r="U626" i="1" s="1"/>
  <c r="S627" i="1"/>
  <c r="S628" i="1"/>
  <c r="S629" i="1"/>
  <c r="S630" i="1"/>
  <c r="S631" i="1"/>
  <c r="U631" i="1" s="1"/>
  <c r="S632" i="1"/>
  <c r="S633" i="1"/>
  <c r="S634" i="1"/>
  <c r="U634" i="1" s="1"/>
  <c r="S635" i="1"/>
  <c r="S636" i="1"/>
  <c r="S637" i="1"/>
  <c r="S638" i="1"/>
  <c r="S639" i="1"/>
  <c r="U639" i="1" s="1"/>
  <c r="S640" i="1"/>
  <c r="S641" i="1"/>
  <c r="S642" i="1"/>
  <c r="U642" i="1" s="1"/>
  <c r="S643" i="1"/>
  <c r="S644" i="1"/>
  <c r="S645" i="1"/>
  <c r="S646" i="1"/>
  <c r="S647" i="1"/>
  <c r="U647" i="1" s="1"/>
  <c r="S648" i="1"/>
  <c r="S649" i="1"/>
  <c r="S650" i="1"/>
  <c r="U650" i="1" s="1"/>
  <c r="S651" i="1"/>
  <c r="S652" i="1"/>
  <c r="S653" i="1"/>
  <c r="S654" i="1"/>
  <c r="S655" i="1"/>
  <c r="U655" i="1" s="1"/>
  <c r="S656" i="1"/>
  <c r="S657" i="1"/>
  <c r="S658" i="1"/>
  <c r="U658" i="1" s="1"/>
  <c r="S659" i="1"/>
  <c r="S660" i="1"/>
  <c r="S661" i="1"/>
  <c r="S662" i="1"/>
  <c r="S663" i="1"/>
  <c r="S664" i="1"/>
  <c r="S665" i="1"/>
  <c r="S666" i="1"/>
  <c r="U666" i="1" s="1"/>
  <c r="S667" i="1"/>
  <c r="S668" i="1"/>
  <c r="S669" i="1"/>
  <c r="S670" i="1"/>
  <c r="S671" i="1"/>
  <c r="U671" i="1" s="1"/>
  <c r="S672" i="1"/>
  <c r="S673" i="1"/>
  <c r="S674" i="1"/>
  <c r="U674" i="1" s="1"/>
  <c r="S675" i="1"/>
  <c r="S676" i="1"/>
  <c r="S677" i="1"/>
  <c r="S678" i="1"/>
  <c r="S679" i="1"/>
  <c r="U679" i="1" s="1"/>
  <c r="S680" i="1"/>
  <c r="S681" i="1"/>
  <c r="S682" i="1"/>
  <c r="U682" i="1" s="1"/>
  <c r="S683" i="1"/>
  <c r="S684" i="1"/>
  <c r="S685" i="1"/>
  <c r="S686" i="1"/>
  <c r="S687" i="1"/>
  <c r="U687" i="1" s="1"/>
  <c r="S688" i="1"/>
  <c r="S689" i="1"/>
  <c r="S690" i="1"/>
  <c r="U690" i="1" s="1"/>
  <c r="S691" i="1"/>
  <c r="S692" i="1"/>
  <c r="S693" i="1"/>
  <c r="S694" i="1"/>
  <c r="S695" i="1"/>
  <c r="U695" i="1" s="1"/>
  <c r="S696" i="1"/>
  <c r="S697" i="1"/>
  <c r="S698" i="1"/>
  <c r="U698" i="1" s="1"/>
  <c r="S699" i="1"/>
  <c r="S700" i="1"/>
  <c r="S701" i="1"/>
  <c r="S702" i="1"/>
  <c r="S703" i="1"/>
  <c r="U703" i="1" s="1"/>
  <c r="S704" i="1"/>
  <c r="S705" i="1"/>
  <c r="S706" i="1"/>
  <c r="U706" i="1" s="1"/>
  <c r="S707" i="1"/>
  <c r="S708" i="1"/>
  <c r="S709" i="1"/>
  <c r="S710" i="1"/>
  <c r="S711" i="1"/>
  <c r="U711" i="1" s="1"/>
  <c r="S712" i="1"/>
  <c r="S713" i="1"/>
  <c r="S714" i="1"/>
  <c r="U714" i="1" s="1"/>
  <c r="S715" i="1"/>
  <c r="S716" i="1"/>
  <c r="S717" i="1"/>
  <c r="S718" i="1"/>
  <c r="S719" i="1"/>
  <c r="U719" i="1" s="1"/>
  <c r="S720" i="1"/>
  <c r="S721" i="1"/>
  <c r="S722" i="1"/>
  <c r="U722" i="1" s="1"/>
  <c r="S723" i="1"/>
  <c r="S724" i="1"/>
  <c r="S725" i="1"/>
  <c r="S726" i="1"/>
  <c r="S727" i="1"/>
  <c r="S728" i="1"/>
  <c r="S729" i="1"/>
  <c r="S730" i="1"/>
  <c r="U730" i="1" s="1"/>
  <c r="S731" i="1"/>
  <c r="S732" i="1"/>
  <c r="S733" i="1"/>
  <c r="S734" i="1"/>
  <c r="S735" i="1"/>
  <c r="U735" i="1" s="1"/>
  <c r="S736" i="1"/>
  <c r="S737" i="1"/>
  <c r="S738" i="1"/>
  <c r="U738" i="1" s="1"/>
  <c r="S739" i="1"/>
  <c r="S740" i="1"/>
  <c r="S741" i="1"/>
  <c r="S742" i="1"/>
  <c r="S743" i="1"/>
  <c r="U743" i="1" s="1"/>
  <c r="S744" i="1"/>
  <c r="S745" i="1"/>
  <c r="S746" i="1"/>
  <c r="U746" i="1" s="1"/>
  <c r="S747" i="1"/>
  <c r="S748" i="1"/>
  <c r="S749" i="1"/>
  <c r="S750" i="1"/>
  <c r="S751" i="1"/>
  <c r="U751" i="1" s="1"/>
  <c r="S752" i="1"/>
  <c r="S753" i="1"/>
  <c r="S754" i="1"/>
  <c r="U754" i="1" s="1"/>
  <c r="S755" i="1"/>
  <c r="S756" i="1"/>
  <c r="S757" i="1"/>
  <c r="S758" i="1"/>
  <c r="S759" i="1"/>
  <c r="U759" i="1" s="1"/>
  <c r="S760" i="1"/>
  <c r="S761" i="1"/>
  <c r="S762" i="1"/>
  <c r="U762" i="1" s="1"/>
  <c r="S763" i="1"/>
  <c r="S764" i="1"/>
  <c r="S765" i="1"/>
  <c r="S766" i="1"/>
  <c r="S767" i="1"/>
  <c r="U767" i="1" s="1"/>
  <c r="S768" i="1"/>
  <c r="S769" i="1"/>
  <c r="S770" i="1"/>
  <c r="U770" i="1" s="1"/>
  <c r="S771" i="1"/>
  <c r="S772" i="1"/>
  <c r="S773" i="1"/>
  <c r="S774" i="1"/>
  <c r="S775" i="1"/>
  <c r="U775" i="1" s="1"/>
  <c r="S776" i="1"/>
  <c r="S777" i="1"/>
  <c r="S778" i="1"/>
  <c r="U778" i="1" s="1"/>
  <c r="S779" i="1"/>
  <c r="S780" i="1"/>
  <c r="S781" i="1"/>
  <c r="S782" i="1"/>
  <c r="S783" i="1"/>
  <c r="U783" i="1" s="1"/>
  <c r="S784" i="1"/>
  <c r="S785" i="1"/>
  <c r="S786" i="1"/>
  <c r="U786" i="1" s="1"/>
  <c r="S787" i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S799" i="1"/>
  <c r="U799" i="1" s="1"/>
  <c r="S800" i="1"/>
  <c r="S801" i="1"/>
  <c r="S802" i="1"/>
  <c r="U802" i="1" s="1"/>
  <c r="S803" i="1"/>
  <c r="S804" i="1"/>
  <c r="S805" i="1"/>
  <c r="S806" i="1"/>
  <c r="S807" i="1"/>
  <c r="U807" i="1" s="1"/>
  <c r="S808" i="1"/>
  <c r="S809" i="1"/>
  <c r="S810" i="1"/>
  <c r="U810" i="1" s="1"/>
  <c r="S811" i="1"/>
  <c r="S812" i="1"/>
  <c r="S813" i="1"/>
  <c r="S814" i="1"/>
  <c r="S815" i="1"/>
  <c r="U815" i="1" s="1"/>
  <c r="S816" i="1"/>
  <c r="S817" i="1"/>
  <c r="S818" i="1"/>
  <c r="U818" i="1" s="1"/>
  <c r="S819" i="1"/>
  <c r="S820" i="1"/>
  <c r="S821" i="1"/>
  <c r="S822" i="1"/>
  <c r="S823" i="1"/>
  <c r="U823" i="1" s="1"/>
  <c r="S824" i="1"/>
  <c r="S825" i="1"/>
  <c r="S826" i="1"/>
  <c r="U826" i="1" s="1"/>
  <c r="S827" i="1"/>
  <c r="S828" i="1"/>
  <c r="S829" i="1"/>
  <c r="S830" i="1"/>
  <c r="S831" i="1"/>
  <c r="U831" i="1" s="1"/>
  <c r="S832" i="1"/>
  <c r="S833" i="1"/>
  <c r="S834" i="1"/>
  <c r="U834" i="1" s="1"/>
  <c r="S835" i="1"/>
  <c r="S836" i="1"/>
  <c r="S837" i="1"/>
  <c r="S838" i="1"/>
  <c r="S839" i="1"/>
  <c r="U839" i="1" s="1"/>
  <c r="S840" i="1"/>
  <c r="S841" i="1"/>
  <c r="S842" i="1"/>
  <c r="U842" i="1" s="1"/>
  <c r="S843" i="1"/>
  <c r="S844" i="1"/>
  <c r="S845" i="1"/>
  <c r="S846" i="1"/>
  <c r="S847" i="1"/>
  <c r="U847" i="1" s="1"/>
  <c r="S848" i="1"/>
  <c r="S849" i="1"/>
  <c r="S850" i="1"/>
  <c r="U850" i="1" s="1"/>
  <c r="S851" i="1"/>
  <c r="S852" i="1"/>
  <c r="S853" i="1"/>
  <c r="S854" i="1"/>
  <c r="S855" i="1"/>
  <c r="S856" i="1"/>
  <c r="S857" i="1"/>
  <c r="S858" i="1"/>
  <c r="U858" i="1" s="1"/>
  <c r="S859" i="1"/>
  <c r="S860" i="1"/>
  <c r="S861" i="1"/>
  <c r="S862" i="1"/>
  <c r="S863" i="1"/>
  <c r="U863" i="1" s="1"/>
  <c r="S864" i="1"/>
  <c r="S865" i="1"/>
  <c r="S866" i="1"/>
  <c r="U866" i="1" s="1"/>
  <c r="S867" i="1"/>
  <c r="S868" i="1"/>
  <c r="S869" i="1"/>
  <c r="S870" i="1"/>
  <c r="S871" i="1"/>
  <c r="U871" i="1" s="1"/>
  <c r="S872" i="1"/>
  <c r="S873" i="1"/>
  <c r="S874" i="1"/>
  <c r="U874" i="1" s="1"/>
  <c r="S875" i="1"/>
  <c r="S876" i="1"/>
  <c r="S877" i="1"/>
  <c r="S878" i="1"/>
  <c r="S879" i="1"/>
  <c r="U879" i="1" s="1"/>
  <c r="S880" i="1"/>
  <c r="S881" i="1"/>
  <c r="S882" i="1"/>
  <c r="U882" i="1" s="1"/>
  <c r="S883" i="1"/>
  <c r="S884" i="1"/>
  <c r="S885" i="1"/>
  <c r="S886" i="1"/>
  <c r="S887" i="1"/>
  <c r="U887" i="1" s="1"/>
  <c r="S888" i="1"/>
  <c r="S889" i="1"/>
  <c r="S890" i="1"/>
  <c r="U890" i="1" s="1"/>
  <c r="S891" i="1"/>
  <c r="S892" i="1"/>
  <c r="S893" i="1"/>
  <c r="S894" i="1"/>
  <c r="S895" i="1"/>
  <c r="U895" i="1" s="1"/>
  <c r="S896" i="1"/>
  <c r="S897" i="1"/>
  <c r="S898" i="1"/>
  <c r="U898" i="1" s="1"/>
  <c r="S899" i="1"/>
  <c r="S900" i="1"/>
  <c r="S901" i="1"/>
  <c r="S902" i="1"/>
  <c r="S903" i="1"/>
  <c r="U903" i="1" s="1"/>
  <c r="S904" i="1"/>
  <c r="S905" i="1"/>
  <c r="S906" i="1"/>
  <c r="U906" i="1" s="1"/>
  <c r="S907" i="1"/>
  <c r="S908" i="1"/>
  <c r="S909" i="1"/>
  <c r="S910" i="1"/>
  <c r="S911" i="1"/>
  <c r="U911" i="1" s="1"/>
  <c r="S912" i="1"/>
  <c r="S913" i="1"/>
  <c r="S914" i="1"/>
  <c r="U914" i="1" s="1"/>
  <c r="S915" i="1"/>
  <c r="S916" i="1"/>
  <c r="S917" i="1"/>
  <c r="S918" i="1"/>
  <c r="S919" i="1"/>
  <c r="S920" i="1"/>
  <c r="S921" i="1"/>
  <c r="S922" i="1"/>
  <c r="U922" i="1" s="1"/>
  <c r="S923" i="1"/>
  <c r="S924" i="1"/>
  <c r="S925" i="1"/>
  <c r="S926" i="1"/>
  <c r="S927" i="1"/>
  <c r="U927" i="1" s="1"/>
  <c r="S928" i="1"/>
  <c r="S929" i="1"/>
  <c r="S930" i="1"/>
  <c r="U930" i="1" s="1"/>
  <c r="S931" i="1"/>
  <c r="S932" i="1"/>
  <c r="S933" i="1"/>
  <c r="S934" i="1"/>
  <c r="S935" i="1"/>
  <c r="U935" i="1" s="1"/>
  <c r="S936" i="1"/>
  <c r="S937" i="1"/>
  <c r="S938" i="1"/>
  <c r="U938" i="1" s="1"/>
  <c r="S939" i="1"/>
  <c r="S940" i="1"/>
  <c r="S941" i="1"/>
  <c r="S942" i="1"/>
  <c r="S943" i="1"/>
  <c r="U943" i="1" s="1"/>
  <c r="S944" i="1"/>
  <c r="S945" i="1"/>
  <c r="S946" i="1"/>
  <c r="U946" i="1" s="1"/>
  <c r="S947" i="1"/>
  <c r="S948" i="1"/>
  <c r="S949" i="1"/>
  <c r="S950" i="1"/>
  <c r="S951" i="1"/>
  <c r="U951" i="1" s="1"/>
  <c r="S952" i="1"/>
  <c r="S953" i="1"/>
  <c r="S954" i="1"/>
  <c r="U954" i="1" s="1"/>
  <c r="S955" i="1"/>
  <c r="S956" i="1"/>
  <c r="S957" i="1"/>
  <c r="S958" i="1"/>
  <c r="S959" i="1"/>
  <c r="U959" i="1" s="1"/>
  <c r="S960" i="1"/>
  <c r="S961" i="1"/>
  <c r="S962" i="1"/>
  <c r="U962" i="1" s="1"/>
  <c r="S963" i="1"/>
  <c r="S964" i="1"/>
  <c r="S965" i="1"/>
  <c r="S966" i="1"/>
  <c r="S967" i="1"/>
  <c r="U967" i="1" s="1"/>
  <c r="S968" i="1"/>
  <c r="S969" i="1"/>
  <c r="S970" i="1"/>
  <c r="U970" i="1" s="1"/>
  <c r="S971" i="1"/>
  <c r="S972" i="1"/>
  <c r="S973" i="1"/>
  <c r="S974" i="1"/>
  <c r="S975" i="1"/>
  <c r="U975" i="1" s="1"/>
  <c r="S976" i="1"/>
  <c r="S977" i="1"/>
  <c r="U977" i="1" s="1"/>
  <c r="S978" i="1"/>
  <c r="U978" i="1" s="1"/>
  <c r="S979" i="1"/>
  <c r="S980" i="1"/>
  <c r="S981" i="1"/>
  <c r="S982" i="1"/>
  <c r="S983" i="1"/>
  <c r="U983" i="1" s="1"/>
  <c r="S984" i="1"/>
  <c r="S985" i="1"/>
  <c r="U985" i="1" s="1"/>
  <c r="S986" i="1"/>
  <c r="U986" i="1" s="1"/>
  <c r="S987" i="1"/>
  <c r="S988" i="1"/>
  <c r="S989" i="1"/>
  <c r="S990" i="1"/>
  <c r="S991" i="1"/>
  <c r="U991" i="1" s="1"/>
  <c r="S992" i="1"/>
  <c r="S993" i="1"/>
  <c r="U993" i="1" s="1"/>
  <c r="S994" i="1"/>
  <c r="U994" i="1" s="1"/>
  <c r="S995" i="1"/>
  <c r="S996" i="1"/>
  <c r="S997" i="1"/>
  <c r="S998" i="1"/>
  <c r="S999" i="1"/>
  <c r="U999" i="1" s="1"/>
  <c r="S1000" i="1"/>
  <c r="S1001" i="1"/>
  <c r="U1001" i="1" s="1"/>
  <c r="S1002" i="1"/>
  <c r="U1002" i="1" s="1"/>
  <c r="S1003" i="1"/>
  <c r="S1004" i="1"/>
  <c r="S1005" i="1"/>
  <c r="S1006" i="1"/>
  <c r="S1007" i="1"/>
  <c r="U1007" i="1" s="1"/>
  <c r="S1008" i="1"/>
  <c r="S1009" i="1"/>
  <c r="U1009" i="1" s="1"/>
  <c r="S1010" i="1"/>
  <c r="U1010" i="1" s="1"/>
  <c r="S1011" i="1"/>
  <c r="S1012" i="1"/>
  <c r="S1013" i="1"/>
  <c r="S1014" i="1"/>
  <c r="S1015" i="1"/>
  <c r="U1015" i="1" s="1"/>
  <c r="S1016" i="1"/>
  <c r="S1017" i="1"/>
  <c r="U1017" i="1" s="1"/>
  <c r="S1018" i="1"/>
  <c r="U1018" i="1" s="1"/>
  <c r="S1019" i="1"/>
  <c r="S1020" i="1"/>
  <c r="S1021" i="1"/>
  <c r="S1022" i="1"/>
  <c r="S1023" i="1"/>
  <c r="U1023" i="1" s="1"/>
  <c r="S1024" i="1"/>
  <c r="S1025" i="1"/>
  <c r="U1025" i="1" s="1"/>
  <c r="S1026" i="1"/>
  <c r="U1026" i="1" s="1"/>
  <c r="S1027" i="1"/>
  <c r="S1028" i="1"/>
  <c r="S1029" i="1"/>
  <c r="S1030" i="1"/>
  <c r="S1031" i="1"/>
  <c r="U1031" i="1" s="1"/>
  <c r="S1032" i="1"/>
  <c r="S1033" i="1"/>
  <c r="U1033" i="1" s="1"/>
  <c r="S1034" i="1"/>
  <c r="U1034" i="1" s="1"/>
  <c r="S1035" i="1"/>
  <c r="S1036" i="1"/>
  <c r="S1037" i="1"/>
  <c r="S1038" i="1"/>
  <c r="S1039" i="1"/>
  <c r="U1039" i="1" s="1"/>
  <c r="S1040" i="1"/>
  <c r="S1041" i="1"/>
  <c r="U1041" i="1" s="1"/>
  <c r="S1042" i="1"/>
  <c r="U1042" i="1" s="1"/>
  <c r="S1043" i="1"/>
  <c r="S1044" i="1"/>
  <c r="S1045" i="1"/>
  <c r="S1046" i="1"/>
  <c r="S1047" i="1"/>
  <c r="U1047" i="1" s="1"/>
  <c r="S1048" i="1"/>
  <c r="S1049" i="1"/>
  <c r="U1049" i="1" s="1"/>
  <c r="S1050" i="1"/>
  <c r="U1050" i="1" s="1"/>
  <c r="S1051" i="1"/>
  <c r="S1052" i="1"/>
  <c r="S1053" i="1"/>
  <c r="S1054" i="1"/>
  <c r="S1055" i="1"/>
  <c r="U1055" i="1" s="1"/>
  <c r="S1056" i="1"/>
  <c r="S1057" i="1"/>
  <c r="U1057" i="1" s="1"/>
  <c r="S1058" i="1"/>
  <c r="U1058" i="1" s="1"/>
  <c r="S1059" i="1"/>
  <c r="S1060" i="1"/>
  <c r="S1061" i="1"/>
  <c r="S1062" i="1"/>
  <c r="S1063" i="1"/>
  <c r="U1063" i="1" s="1"/>
  <c r="S1064" i="1"/>
  <c r="S1065" i="1"/>
  <c r="U1065" i="1" s="1"/>
  <c r="S1066" i="1"/>
  <c r="U1066" i="1" s="1"/>
  <c r="S1067" i="1"/>
  <c r="S1068" i="1"/>
  <c r="S1069" i="1"/>
  <c r="S1070" i="1"/>
  <c r="S1071" i="1"/>
  <c r="U1071" i="1" s="1"/>
  <c r="S1072" i="1"/>
  <c r="S1073" i="1"/>
  <c r="U1073" i="1" s="1"/>
  <c r="S1074" i="1"/>
  <c r="U1074" i="1" s="1"/>
  <c r="S1075" i="1"/>
  <c r="S1076" i="1"/>
  <c r="S1077" i="1"/>
  <c r="S1078" i="1"/>
  <c r="S1079" i="1"/>
  <c r="U1079" i="1" s="1"/>
  <c r="S1080" i="1"/>
  <c r="S1081" i="1"/>
  <c r="U1081" i="1" s="1"/>
  <c r="S1082" i="1"/>
  <c r="U1082" i="1" s="1"/>
  <c r="S1083" i="1"/>
  <c r="S1084" i="1"/>
  <c r="S1085" i="1"/>
  <c r="S1086" i="1"/>
  <c r="S1087" i="1"/>
  <c r="U1087" i="1" s="1"/>
  <c r="S1088" i="1"/>
  <c r="S1089" i="1"/>
  <c r="U1089" i="1" s="1"/>
  <c r="S1090" i="1"/>
  <c r="U1090" i="1" s="1"/>
  <c r="S1091" i="1"/>
  <c r="S1092" i="1"/>
  <c r="S1093" i="1"/>
  <c r="S1094" i="1"/>
  <c r="S1095" i="1"/>
  <c r="U1095" i="1" s="1"/>
  <c r="S1096" i="1"/>
  <c r="S1097" i="1"/>
  <c r="U1097" i="1" s="1"/>
  <c r="S1098" i="1"/>
  <c r="U1098" i="1" s="1"/>
  <c r="S1099" i="1"/>
  <c r="S1100" i="1"/>
  <c r="S1101" i="1"/>
  <c r="S1102" i="1"/>
  <c r="S1103" i="1"/>
  <c r="U1103" i="1" s="1"/>
  <c r="S1104" i="1"/>
  <c r="S1105" i="1"/>
  <c r="U1105" i="1" s="1"/>
  <c r="S1106" i="1"/>
  <c r="U1106" i="1" s="1"/>
  <c r="S1107" i="1"/>
  <c r="S1108" i="1"/>
  <c r="S1109" i="1"/>
  <c r="S1110" i="1"/>
  <c r="S1111" i="1"/>
  <c r="U1111" i="1" s="1"/>
  <c r="S1112" i="1"/>
  <c r="S1113" i="1"/>
  <c r="U1113" i="1" s="1"/>
  <c r="S1114" i="1"/>
  <c r="U1114" i="1" s="1"/>
  <c r="S1115" i="1"/>
  <c r="S1116" i="1"/>
  <c r="S1117" i="1"/>
  <c r="S1118" i="1"/>
  <c r="S1119" i="1"/>
  <c r="U1119" i="1" s="1"/>
  <c r="S1120" i="1"/>
  <c r="S1121" i="1"/>
  <c r="U1121" i="1" s="1"/>
  <c r="S1122" i="1"/>
  <c r="U1122" i="1" s="1"/>
  <c r="S1123" i="1"/>
  <c r="S1124" i="1"/>
  <c r="S1125" i="1"/>
  <c r="S1126" i="1"/>
  <c r="S1127" i="1"/>
  <c r="U1127" i="1" s="1"/>
  <c r="S1128" i="1"/>
  <c r="S1129" i="1"/>
  <c r="U1129" i="1" s="1"/>
  <c r="S1130" i="1"/>
  <c r="U1130" i="1" s="1"/>
  <c r="S1131" i="1"/>
  <c r="S1132" i="1"/>
  <c r="S1133" i="1"/>
  <c r="S1134" i="1"/>
  <c r="S1135" i="1"/>
  <c r="U1135" i="1" s="1"/>
  <c r="S1136" i="1"/>
  <c r="S1137" i="1"/>
  <c r="U1137" i="1" s="1"/>
  <c r="S1138" i="1"/>
  <c r="U1138" i="1" s="1"/>
  <c r="S1139" i="1"/>
  <c r="S1140" i="1"/>
  <c r="S1141" i="1"/>
  <c r="S1142" i="1"/>
  <c r="S1143" i="1"/>
  <c r="U1143" i="1" s="1"/>
  <c r="S1144" i="1"/>
  <c r="S1145" i="1"/>
  <c r="U1145" i="1" s="1"/>
  <c r="S1146" i="1"/>
  <c r="U1146" i="1" s="1"/>
  <c r="S1147" i="1"/>
  <c r="S1148" i="1"/>
  <c r="S1149" i="1"/>
  <c r="S1150" i="1"/>
  <c r="S1151" i="1"/>
  <c r="U1151" i="1" s="1"/>
  <c r="S1152" i="1"/>
  <c r="S1153" i="1"/>
  <c r="U1153" i="1" s="1"/>
  <c r="S1154" i="1"/>
  <c r="U1154" i="1" s="1"/>
  <c r="S1155" i="1"/>
  <c r="S1156" i="1"/>
  <c r="S1157" i="1"/>
  <c r="S1158" i="1"/>
  <c r="S1159" i="1"/>
  <c r="U1159" i="1" s="1"/>
  <c r="S1160" i="1"/>
  <c r="S1161" i="1"/>
  <c r="U1161" i="1" s="1"/>
  <c r="S1162" i="1"/>
  <c r="U1162" i="1" s="1"/>
  <c r="S1163" i="1"/>
  <c r="S1164" i="1"/>
  <c r="S1165" i="1"/>
  <c r="S1166" i="1"/>
  <c r="S1167" i="1"/>
  <c r="U1167" i="1" s="1"/>
  <c r="S1168" i="1"/>
  <c r="S1169" i="1"/>
  <c r="U1169" i="1" s="1"/>
  <c r="S1170" i="1"/>
  <c r="U1170" i="1" s="1"/>
  <c r="S1171" i="1"/>
  <c r="S1172" i="1"/>
  <c r="S1173" i="1"/>
  <c r="S1174" i="1"/>
  <c r="S1175" i="1"/>
  <c r="U1175" i="1" s="1"/>
  <c r="S1176" i="1"/>
  <c r="S1177" i="1"/>
  <c r="U1177" i="1" s="1"/>
  <c r="S1178" i="1"/>
  <c r="U1178" i="1" s="1"/>
  <c r="S1179" i="1"/>
  <c r="S1180" i="1"/>
  <c r="S1181" i="1"/>
  <c r="S1182" i="1"/>
  <c r="S1183" i="1"/>
  <c r="U1183" i="1" s="1"/>
  <c r="S1184" i="1"/>
  <c r="S1185" i="1"/>
  <c r="U1185" i="1" s="1"/>
  <c r="S1186" i="1"/>
  <c r="U1186" i="1" s="1"/>
  <c r="S1187" i="1"/>
  <c r="S1188" i="1"/>
  <c r="S1189" i="1"/>
  <c r="S1190" i="1"/>
  <c r="S1191" i="1"/>
  <c r="U1191" i="1" s="1"/>
  <c r="S1192" i="1"/>
  <c r="S1193" i="1"/>
  <c r="U1193" i="1" s="1"/>
  <c r="S1194" i="1"/>
  <c r="U1194" i="1" s="1"/>
  <c r="S1195" i="1"/>
  <c r="S1196" i="1"/>
  <c r="S1197" i="1"/>
  <c r="S1198" i="1"/>
  <c r="S1199" i="1"/>
  <c r="U1199" i="1" s="1"/>
  <c r="S1200" i="1"/>
  <c r="S1201" i="1"/>
  <c r="U1201" i="1" s="1"/>
  <c r="S1202" i="1"/>
  <c r="U1202" i="1" s="1"/>
  <c r="S1203" i="1"/>
  <c r="S1204" i="1"/>
  <c r="S1205" i="1"/>
  <c r="S1206" i="1"/>
  <c r="S1207" i="1"/>
  <c r="U1207" i="1" s="1"/>
  <c r="S1208" i="1"/>
  <c r="S1209" i="1"/>
  <c r="U1209" i="1" s="1"/>
  <c r="S1210" i="1"/>
  <c r="U1210" i="1" s="1"/>
  <c r="S1211" i="1"/>
  <c r="S1212" i="1"/>
  <c r="S1213" i="1"/>
  <c r="S1214" i="1"/>
  <c r="S1215" i="1"/>
  <c r="U1215" i="1" s="1"/>
  <c r="S1216" i="1"/>
  <c r="S1217" i="1"/>
  <c r="U1217" i="1" s="1"/>
  <c r="S1218" i="1"/>
  <c r="U1218" i="1" s="1"/>
  <c r="S1219" i="1"/>
  <c r="S1220" i="1"/>
  <c r="S1221" i="1"/>
  <c r="S1222" i="1"/>
  <c r="S1223" i="1"/>
  <c r="U1223" i="1" s="1"/>
  <c r="S1224" i="1"/>
  <c r="S1225" i="1"/>
  <c r="U1225" i="1" s="1"/>
  <c r="S1226" i="1"/>
  <c r="U1226" i="1" s="1"/>
  <c r="S1227" i="1"/>
  <c r="S1228" i="1"/>
  <c r="S1229" i="1"/>
  <c r="S1230" i="1"/>
  <c r="S1231" i="1"/>
  <c r="U1231" i="1" s="1"/>
  <c r="S1232" i="1"/>
  <c r="S1233" i="1"/>
  <c r="U1233" i="1" s="1"/>
  <c r="S1234" i="1"/>
  <c r="U1234" i="1" s="1"/>
  <c r="S1235" i="1"/>
  <c r="S1236" i="1"/>
  <c r="S1237" i="1"/>
  <c r="S1238" i="1"/>
  <c r="S1239" i="1"/>
  <c r="U1239" i="1" s="1"/>
  <c r="S1240" i="1"/>
  <c r="S1241" i="1"/>
  <c r="U1241" i="1" s="1"/>
  <c r="S1242" i="1"/>
  <c r="U1242" i="1" s="1"/>
  <c r="S1243" i="1"/>
  <c r="S1244" i="1"/>
  <c r="S1245" i="1"/>
  <c r="S1246" i="1"/>
  <c r="S1247" i="1"/>
  <c r="U1247" i="1" s="1"/>
  <c r="S1248" i="1"/>
  <c r="S1249" i="1"/>
  <c r="U1249" i="1" s="1"/>
  <c r="S1250" i="1"/>
  <c r="U1250" i="1" s="1"/>
  <c r="S1251" i="1"/>
  <c r="S1252" i="1"/>
  <c r="S1253" i="1"/>
  <c r="S1254" i="1"/>
  <c r="S1255" i="1"/>
  <c r="U1255" i="1" s="1"/>
  <c r="S1256" i="1"/>
  <c r="S1257" i="1"/>
  <c r="U1257" i="1" s="1"/>
  <c r="S1258" i="1"/>
  <c r="U1258" i="1" s="1"/>
  <c r="S1259" i="1"/>
  <c r="S1260" i="1"/>
  <c r="S1261" i="1"/>
  <c r="S1262" i="1"/>
  <c r="S1263" i="1"/>
  <c r="U1263" i="1" s="1"/>
  <c r="S1264" i="1"/>
  <c r="S1265" i="1"/>
  <c r="U1265" i="1" s="1"/>
  <c r="S1266" i="1"/>
  <c r="U1266" i="1" s="1"/>
  <c r="S1267" i="1"/>
  <c r="S1268" i="1"/>
  <c r="S1269" i="1"/>
  <c r="S1270" i="1"/>
  <c r="S1271" i="1"/>
  <c r="U1271" i="1" s="1"/>
  <c r="S1272" i="1"/>
  <c r="S1273" i="1"/>
  <c r="U1273" i="1" s="1"/>
  <c r="S1274" i="1"/>
  <c r="U1274" i="1" s="1"/>
  <c r="S1275" i="1"/>
  <c r="S1276" i="1"/>
  <c r="S1277" i="1"/>
  <c r="S1278" i="1"/>
  <c r="S1279" i="1"/>
  <c r="U1279" i="1" s="1"/>
  <c r="S1280" i="1"/>
  <c r="S1281" i="1"/>
  <c r="U1281" i="1" s="1"/>
  <c r="S1282" i="1"/>
  <c r="U1282" i="1" s="1"/>
  <c r="S1283" i="1"/>
  <c r="S1284" i="1"/>
  <c r="S1285" i="1"/>
  <c r="S1286" i="1"/>
  <c r="S1287" i="1"/>
  <c r="U1287" i="1" s="1"/>
  <c r="S1288" i="1"/>
  <c r="S1289" i="1"/>
  <c r="U1289" i="1" s="1"/>
  <c r="S1290" i="1"/>
  <c r="U1290" i="1" s="1"/>
  <c r="S1291" i="1"/>
  <c r="S1292" i="1"/>
  <c r="S1293" i="1"/>
  <c r="S1294" i="1"/>
  <c r="S1295" i="1"/>
  <c r="U1295" i="1" s="1"/>
  <c r="S1296" i="1"/>
  <c r="S1297" i="1"/>
  <c r="U1297" i="1" s="1"/>
  <c r="S1298" i="1"/>
  <c r="U1298" i="1" s="1"/>
  <c r="S1299" i="1"/>
  <c r="S1300" i="1"/>
  <c r="S1301" i="1"/>
  <c r="S1302" i="1"/>
  <c r="S1303" i="1"/>
  <c r="U1303" i="1" s="1"/>
  <c r="S1304" i="1"/>
  <c r="S1305" i="1"/>
  <c r="U1305" i="1" s="1"/>
  <c r="S1306" i="1"/>
  <c r="U1306" i="1" s="1"/>
  <c r="S1307" i="1"/>
  <c r="S1308" i="1"/>
  <c r="S1309" i="1"/>
  <c r="S1310" i="1"/>
  <c r="S1311" i="1"/>
  <c r="U1311" i="1" s="1"/>
  <c r="S1312" i="1"/>
  <c r="S1313" i="1"/>
  <c r="U1313" i="1" s="1"/>
  <c r="S1314" i="1"/>
  <c r="U1314" i="1" s="1"/>
  <c r="S1315" i="1"/>
  <c r="S1316" i="1"/>
  <c r="S1317" i="1"/>
  <c r="S1318" i="1"/>
  <c r="S1319" i="1"/>
  <c r="U1319" i="1" s="1"/>
  <c r="S1320" i="1"/>
  <c r="S1321" i="1"/>
  <c r="U1321" i="1" s="1"/>
  <c r="S1322" i="1"/>
  <c r="U1322" i="1" s="1"/>
  <c r="S1323" i="1"/>
  <c r="S1324" i="1"/>
  <c r="S1325" i="1"/>
  <c r="S1326" i="1"/>
  <c r="S1327" i="1"/>
  <c r="U1327" i="1" s="1"/>
  <c r="S1328" i="1"/>
  <c r="S1329" i="1"/>
  <c r="U1329" i="1" s="1"/>
  <c r="S1330" i="1"/>
  <c r="U1330" i="1" s="1"/>
  <c r="S1331" i="1"/>
  <c r="S1332" i="1"/>
  <c r="S1333" i="1"/>
  <c r="S1334" i="1"/>
  <c r="S1335" i="1"/>
  <c r="U1335" i="1" s="1"/>
  <c r="S1336" i="1"/>
  <c r="S1337" i="1"/>
  <c r="S1338" i="1"/>
  <c r="U1338" i="1" s="1"/>
  <c r="S1339" i="1"/>
  <c r="S1340" i="1"/>
  <c r="S1341" i="1"/>
  <c r="S1342" i="1"/>
  <c r="S1343" i="1"/>
  <c r="U1343" i="1" s="1"/>
  <c r="S1344" i="1"/>
  <c r="S1345" i="1"/>
  <c r="U1345" i="1" s="1"/>
  <c r="S1346" i="1"/>
  <c r="U1346" i="1" s="1"/>
  <c r="S1347" i="1"/>
  <c r="S1348" i="1"/>
  <c r="S1349" i="1"/>
  <c r="S1350" i="1"/>
  <c r="S1351" i="1"/>
  <c r="U1351" i="1" s="1"/>
  <c r="S1352" i="1"/>
  <c r="S1353" i="1"/>
  <c r="U1353" i="1" s="1"/>
  <c r="S1354" i="1"/>
  <c r="U1354" i="1" s="1"/>
  <c r="S1355" i="1"/>
  <c r="S1356" i="1"/>
  <c r="S1357" i="1"/>
  <c r="S1358" i="1"/>
  <c r="S1359" i="1"/>
  <c r="U1359" i="1" s="1"/>
  <c r="S1360" i="1"/>
  <c r="S1361" i="1"/>
  <c r="U1361" i="1" s="1"/>
  <c r="S1362" i="1"/>
  <c r="U1362" i="1" s="1"/>
  <c r="S1363" i="1"/>
  <c r="S1364" i="1"/>
  <c r="S1365" i="1"/>
  <c r="S1366" i="1"/>
  <c r="S1367" i="1"/>
  <c r="S1368" i="1"/>
  <c r="S1369" i="1"/>
  <c r="U1369" i="1" s="1"/>
  <c r="S1370" i="1"/>
  <c r="U1370" i="1" s="1"/>
  <c r="S1371" i="1"/>
  <c r="S1372" i="1"/>
  <c r="S1373" i="1"/>
  <c r="S1374" i="1"/>
  <c r="S1375" i="1"/>
  <c r="U1375" i="1" s="1"/>
  <c r="S1376" i="1"/>
  <c r="S1377" i="1"/>
  <c r="U1377" i="1" s="1"/>
  <c r="S1378" i="1"/>
  <c r="U1378" i="1" s="1"/>
  <c r="S1379" i="1"/>
  <c r="S1380" i="1"/>
  <c r="S1381" i="1"/>
  <c r="S1382" i="1"/>
  <c r="S1383" i="1"/>
  <c r="U1383" i="1" s="1"/>
  <c r="S1384" i="1"/>
  <c r="S1385" i="1"/>
  <c r="U1385" i="1" s="1"/>
  <c r="S1386" i="1"/>
  <c r="U1386" i="1" s="1"/>
  <c r="S1387" i="1"/>
  <c r="S1388" i="1"/>
  <c r="S1389" i="1"/>
  <c r="S1390" i="1"/>
  <c r="S1391" i="1"/>
  <c r="U1391" i="1" s="1"/>
  <c r="S1392" i="1"/>
  <c r="S1393" i="1"/>
  <c r="U1393" i="1" s="1"/>
  <c r="S1394" i="1"/>
  <c r="U1394" i="1" s="1"/>
  <c r="S1395" i="1"/>
  <c r="S1396" i="1"/>
  <c r="S1397" i="1"/>
  <c r="S1398" i="1"/>
  <c r="S1399" i="1"/>
  <c r="S1400" i="1"/>
  <c r="S1401" i="1"/>
  <c r="U1401" i="1" s="1"/>
  <c r="S1402" i="1"/>
  <c r="U1402" i="1" s="1"/>
  <c r="S1403" i="1"/>
  <c r="S1404" i="1"/>
  <c r="S1405" i="1"/>
  <c r="S1406" i="1"/>
  <c r="S1407" i="1"/>
  <c r="U1407" i="1" s="1"/>
  <c r="S1408" i="1"/>
  <c r="S1409" i="1"/>
  <c r="U1409" i="1" s="1"/>
  <c r="S1410" i="1"/>
  <c r="U1410" i="1" s="1"/>
  <c r="S1411" i="1"/>
  <c r="S1412" i="1"/>
  <c r="S1413" i="1"/>
  <c r="S1414" i="1"/>
  <c r="S1415" i="1"/>
  <c r="U1415" i="1" s="1"/>
  <c r="S1416" i="1"/>
  <c r="S1417" i="1"/>
  <c r="U1417" i="1" s="1"/>
  <c r="S1418" i="1"/>
  <c r="U1418" i="1" s="1"/>
  <c r="S1419" i="1"/>
  <c r="S1420" i="1"/>
  <c r="S1421" i="1"/>
  <c r="S1422" i="1"/>
  <c r="S1423" i="1"/>
  <c r="U1423" i="1" s="1"/>
  <c r="S1424" i="1"/>
  <c r="S1425" i="1"/>
  <c r="U1425" i="1" s="1"/>
  <c r="S1426" i="1"/>
  <c r="U1426" i="1" s="1"/>
  <c r="S1427" i="1"/>
  <c r="S1428" i="1"/>
  <c r="S1429" i="1"/>
  <c r="S1430" i="1"/>
  <c r="S1431" i="1"/>
  <c r="S1432" i="1"/>
  <c r="S1433" i="1"/>
  <c r="U1433" i="1" s="1"/>
  <c r="S1434" i="1"/>
  <c r="U1434" i="1" s="1"/>
  <c r="S1435" i="1"/>
  <c r="S1436" i="1"/>
  <c r="S1437" i="1"/>
  <c r="S1438" i="1"/>
  <c r="S1439" i="1"/>
  <c r="U1439" i="1" s="1"/>
  <c r="S1440" i="1"/>
  <c r="S1441" i="1"/>
  <c r="U1441" i="1" s="1"/>
  <c r="S1442" i="1"/>
  <c r="U1442" i="1" s="1"/>
  <c r="S1443" i="1"/>
  <c r="S1444" i="1"/>
  <c r="S1445" i="1"/>
  <c r="S1446" i="1"/>
  <c r="S1447" i="1"/>
  <c r="U1447" i="1" s="1"/>
  <c r="S1448" i="1"/>
  <c r="S1449" i="1"/>
  <c r="U1449" i="1" s="1"/>
  <c r="S1450" i="1"/>
  <c r="U1450" i="1" s="1"/>
  <c r="S1451" i="1"/>
  <c r="S1452" i="1"/>
  <c r="S1453" i="1"/>
  <c r="S1454" i="1"/>
  <c r="S1455" i="1"/>
  <c r="U1455" i="1" s="1"/>
  <c r="S1456" i="1"/>
  <c r="S1457" i="1"/>
  <c r="U1457" i="1" s="1"/>
  <c r="S1458" i="1"/>
  <c r="U1458" i="1" s="1"/>
  <c r="S1459" i="1"/>
  <c r="S1460" i="1"/>
  <c r="S1461" i="1"/>
  <c r="S1462" i="1"/>
  <c r="S1463" i="1"/>
  <c r="S1464" i="1"/>
  <c r="S1465" i="1"/>
  <c r="U1465" i="1" s="1"/>
  <c r="S1466" i="1"/>
  <c r="U1466" i="1" s="1"/>
  <c r="S1467" i="1"/>
  <c r="S1468" i="1"/>
  <c r="S1469" i="1"/>
  <c r="S1470" i="1"/>
  <c r="S1471" i="1"/>
  <c r="U1471" i="1" s="1"/>
  <c r="S1472" i="1"/>
  <c r="S1473" i="1"/>
  <c r="U1473" i="1" s="1"/>
  <c r="S1474" i="1"/>
  <c r="U1474" i="1" s="1"/>
  <c r="S1475" i="1"/>
  <c r="S1476" i="1"/>
  <c r="S1477" i="1"/>
  <c r="S1478" i="1"/>
  <c r="S1479" i="1"/>
  <c r="U1479" i="1" s="1"/>
  <c r="S1480" i="1"/>
  <c r="S1481" i="1"/>
  <c r="U1481" i="1" s="1"/>
  <c r="S1482" i="1"/>
  <c r="U1482" i="1" s="1"/>
  <c r="S1483" i="1"/>
  <c r="S1484" i="1"/>
  <c r="S1485" i="1"/>
  <c r="S1486" i="1"/>
  <c r="S1487" i="1"/>
  <c r="U1487" i="1" s="1"/>
  <c r="S1488" i="1"/>
  <c r="S1489" i="1"/>
  <c r="U1489" i="1" s="1"/>
  <c r="S1490" i="1"/>
  <c r="U1490" i="1" s="1"/>
  <c r="S1491" i="1"/>
  <c r="S1492" i="1"/>
  <c r="S1493" i="1"/>
  <c r="S1494" i="1"/>
  <c r="S1495" i="1"/>
  <c r="S1496" i="1"/>
  <c r="S1497" i="1"/>
  <c r="U1497" i="1" s="1"/>
  <c r="S1498" i="1"/>
  <c r="U1498" i="1" s="1"/>
  <c r="S1499" i="1"/>
  <c r="S1500" i="1"/>
  <c r="S1501" i="1"/>
  <c r="S1502" i="1"/>
  <c r="S1503" i="1"/>
  <c r="U1503" i="1" s="1"/>
  <c r="S1504" i="1"/>
  <c r="S1505" i="1"/>
  <c r="U1505" i="1" s="1"/>
  <c r="S1506" i="1"/>
  <c r="U1506" i="1" s="1"/>
  <c r="S1507" i="1"/>
  <c r="S1508" i="1"/>
  <c r="S1509" i="1"/>
  <c r="S1510" i="1"/>
  <c r="S1511" i="1"/>
  <c r="U1511" i="1" s="1"/>
  <c r="S1512" i="1"/>
  <c r="S1513" i="1"/>
  <c r="U1513" i="1" s="1"/>
  <c r="S1514" i="1"/>
  <c r="U1514" i="1" s="1"/>
  <c r="S1515" i="1"/>
  <c r="S1516" i="1"/>
  <c r="S1517" i="1"/>
  <c r="S1518" i="1"/>
  <c r="S1519" i="1"/>
  <c r="U1519" i="1" s="1"/>
  <c r="S1520" i="1"/>
  <c r="S1521" i="1"/>
  <c r="U1521" i="1" s="1"/>
  <c r="S1522" i="1"/>
  <c r="U1522" i="1" s="1"/>
  <c r="S1523" i="1"/>
  <c r="S1524" i="1"/>
  <c r="S1525" i="1"/>
  <c r="S1526" i="1"/>
  <c r="S1527" i="1"/>
  <c r="S1528" i="1"/>
  <c r="S1529" i="1"/>
  <c r="U1529" i="1" s="1"/>
  <c r="S1530" i="1"/>
  <c r="U1530" i="1" s="1"/>
  <c r="S1531" i="1"/>
  <c r="S1532" i="1"/>
  <c r="S1533" i="1"/>
  <c r="S1534" i="1"/>
  <c r="S1535" i="1"/>
  <c r="U1535" i="1" s="1"/>
  <c r="S1536" i="1"/>
  <c r="S1537" i="1"/>
  <c r="U1537" i="1" s="1"/>
  <c r="S1538" i="1"/>
  <c r="U1538" i="1" s="1"/>
  <c r="S1539" i="1"/>
  <c r="S1540" i="1"/>
  <c r="S1541" i="1"/>
  <c r="S1542" i="1"/>
  <c r="S1543" i="1"/>
  <c r="U1543" i="1" s="1"/>
  <c r="S1544" i="1"/>
  <c r="S1545" i="1"/>
  <c r="U1545" i="1" s="1"/>
  <c r="S1546" i="1"/>
  <c r="U1546" i="1" s="1"/>
  <c r="S1547" i="1"/>
  <c r="S1548" i="1"/>
  <c r="S1549" i="1"/>
  <c r="S1550" i="1"/>
  <c r="S1551" i="1"/>
  <c r="U1551" i="1" s="1"/>
  <c r="S1552" i="1"/>
  <c r="S1553" i="1"/>
  <c r="U1553" i="1" s="1"/>
  <c r="S1554" i="1"/>
  <c r="U1554" i="1" s="1"/>
  <c r="S1555" i="1"/>
  <c r="S1556" i="1"/>
  <c r="S1557" i="1"/>
  <c r="S1558" i="1"/>
  <c r="S1559" i="1"/>
  <c r="S1560" i="1"/>
  <c r="S1561" i="1"/>
  <c r="U1561" i="1" s="1"/>
  <c r="S1562" i="1"/>
  <c r="U1562" i="1" s="1"/>
  <c r="S1563" i="1"/>
  <c r="S1564" i="1"/>
  <c r="S1565" i="1"/>
  <c r="S1566" i="1"/>
  <c r="S1567" i="1"/>
  <c r="U1567" i="1" s="1"/>
  <c r="S1568" i="1"/>
  <c r="S1569" i="1"/>
  <c r="U1569" i="1" s="1"/>
  <c r="S1570" i="1"/>
  <c r="U1570" i="1" s="1"/>
  <c r="S1571" i="1"/>
  <c r="S1572" i="1"/>
  <c r="S1573" i="1"/>
  <c r="S1574" i="1"/>
  <c r="S1575" i="1"/>
  <c r="U1575" i="1" s="1"/>
  <c r="S1576" i="1"/>
  <c r="S1577" i="1"/>
  <c r="U1577" i="1" s="1"/>
  <c r="S1578" i="1"/>
  <c r="U1578" i="1" s="1"/>
  <c r="S1579" i="1"/>
  <c r="S1580" i="1"/>
  <c r="S1581" i="1"/>
  <c r="S1582" i="1"/>
  <c r="S1583" i="1"/>
  <c r="U1583" i="1" s="1"/>
  <c r="S1584" i="1"/>
  <c r="S1585" i="1"/>
  <c r="U1585" i="1" s="1"/>
  <c r="S1586" i="1"/>
  <c r="U1586" i="1" s="1"/>
  <c r="S1587" i="1"/>
  <c r="S1588" i="1"/>
  <c r="S1589" i="1"/>
  <c r="S1590" i="1"/>
  <c r="S1591" i="1"/>
  <c r="S1592" i="1"/>
  <c r="S1593" i="1"/>
  <c r="U1593" i="1" s="1"/>
  <c r="S1594" i="1"/>
  <c r="U1594" i="1" s="1"/>
  <c r="S1595" i="1"/>
  <c r="S1596" i="1"/>
  <c r="S1597" i="1"/>
  <c r="S1598" i="1"/>
  <c r="S1599" i="1"/>
  <c r="U1599" i="1" s="1"/>
  <c r="S1600" i="1"/>
  <c r="S1601" i="1"/>
  <c r="U1601" i="1" s="1"/>
  <c r="S1602" i="1"/>
  <c r="U1602" i="1" s="1"/>
  <c r="S1603" i="1"/>
  <c r="S1604" i="1"/>
  <c r="S1605" i="1"/>
  <c r="S1606" i="1"/>
  <c r="S1607" i="1"/>
  <c r="U1607" i="1" s="1"/>
  <c r="S1608" i="1"/>
  <c r="S1609" i="1"/>
  <c r="U1609" i="1" s="1"/>
  <c r="S1610" i="1"/>
  <c r="U1610" i="1" s="1"/>
  <c r="S1611" i="1"/>
  <c r="S1612" i="1"/>
  <c r="S1613" i="1"/>
  <c r="S1614" i="1"/>
  <c r="S1615" i="1"/>
  <c r="U1615" i="1" s="1"/>
  <c r="S1616" i="1"/>
  <c r="S1617" i="1"/>
  <c r="U1617" i="1" s="1"/>
  <c r="S1618" i="1"/>
  <c r="U1618" i="1" s="1"/>
  <c r="S1619" i="1"/>
  <c r="S1620" i="1"/>
  <c r="S1621" i="1"/>
  <c r="S1622" i="1"/>
  <c r="S1623" i="1"/>
  <c r="S1624" i="1"/>
  <c r="S1625" i="1"/>
  <c r="U1625" i="1" s="1"/>
  <c r="S1626" i="1"/>
  <c r="U1626" i="1" s="1"/>
  <c r="S1627" i="1"/>
  <c r="S1628" i="1"/>
  <c r="S1629" i="1"/>
  <c r="S1630" i="1"/>
  <c r="S1631" i="1"/>
  <c r="U1631" i="1" s="1"/>
  <c r="S1632" i="1"/>
  <c r="S1633" i="1"/>
  <c r="U1633" i="1" s="1"/>
  <c r="S1634" i="1"/>
  <c r="U1634" i="1" s="1"/>
  <c r="S1635" i="1"/>
  <c r="S1636" i="1"/>
  <c r="S1637" i="1"/>
  <c r="S1638" i="1"/>
  <c r="S1639" i="1"/>
  <c r="U1639" i="1" s="1"/>
  <c r="S1640" i="1"/>
  <c r="S1641" i="1"/>
  <c r="U1641" i="1" s="1"/>
  <c r="S1642" i="1"/>
  <c r="U1642" i="1" s="1"/>
  <c r="S1643" i="1"/>
  <c r="S1644" i="1"/>
  <c r="S1645" i="1"/>
  <c r="S1646" i="1"/>
  <c r="S1647" i="1"/>
  <c r="U1647" i="1" s="1"/>
  <c r="S1648" i="1"/>
  <c r="S1649" i="1"/>
  <c r="U1649" i="1" s="1"/>
  <c r="S1650" i="1"/>
  <c r="U1650" i="1" s="1"/>
  <c r="S1651" i="1"/>
  <c r="S1652" i="1"/>
  <c r="S1653" i="1"/>
  <c r="S1654" i="1"/>
  <c r="S1655" i="1"/>
  <c r="S1656" i="1"/>
  <c r="S1657" i="1"/>
  <c r="U1657" i="1" s="1"/>
  <c r="S1658" i="1"/>
  <c r="U1658" i="1" s="1"/>
  <c r="S1659" i="1"/>
  <c r="S1660" i="1"/>
  <c r="S1661" i="1"/>
  <c r="S1662" i="1"/>
  <c r="S1663" i="1"/>
  <c r="U1663" i="1" s="1"/>
  <c r="S1664" i="1"/>
  <c r="S1665" i="1"/>
  <c r="U1665" i="1" s="1"/>
  <c r="S1666" i="1"/>
  <c r="U1666" i="1" s="1"/>
  <c r="S1667" i="1"/>
  <c r="S1668" i="1"/>
  <c r="S1669" i="1"/>
  <c r="S1670" i="1"/>
  <c r="S1671" i="1"/>
  <c r="U1671" i="1" s="1"/>
  <c r="S1672" i="1"/>
  <c r="S1673" i="1"/>
  <c r="U1673" i="1" s="1"/>
  <c r="S1674" i="1"/>
  <c r="U1674" i="1" s="1"/>
  <c r="S1675" i="1"/>
  <c r="S1676" i="1"/>
  <c r="S1677" i="1"/>
  <c r="S1678" i="1"/>
  <c r="S1679" i="1"/>
  <c r="U1679" i="1" s="1"/>
  <c r="S1680" i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U1689" i="1" s="1"/>
  <c r="S1690" i="1"/>
  <c r="U1690" i="1" s="1"/>
  <c r="S1691" i="1"/>
  <c r="S1692" i="1"/>
  <c r="S1693" i="1"/>
  <c r="S1694" i="1"/>
  <c r="S1695" i="1"/>
  <c r="U1695" i="1" s="1"/>
  <c r="S1696" i="1"/>
  <c r="S1697" i="1"/>
  <c r="U1697" i="1" s="1"/>
  <c r="S1698" i="1"/>
  <c r="U1698" i="1" s="1"/>
  <c r="S1699" i="1"/>
  <c r="S1700" i="1"/>
  <c r="S1701" i="1"/>
  <c r="S1702" i="1"/>
  <c r="S1703" i="1"/>
  <c r="U1703" i="1" s="1"/>
  <c r="S1704" i="1"/>
  <c r="S1705" i="1"/>
  <c r="U1705" i="1" s="1"/>
  <c r="S1706" i="1"/>
  <c r="U1706" i="1" s="1"/>
  <c r="S1707" i="1"/>
  <c r="S1708" i="1"/>
  <c r="S1709" i="1"/>
  <c r="S1710" i="1"/>
  <c r="S1711" i="1"/>
  <c r="U1711" i="1" s="1"/>
  <c r="S1712" i="1"/>
  <c r="S1713" i="1"/>
  <c r="U1713" i="1" s="1"/>
  <c r="S1714" i="1"/>
  <c r="U1714" i="1" s="1"/>
  <c r="S1715" i="1"/>
  <c r="S1716" i="1"/>
  <c r="S1717" i="1"/>
  <c r="S1718" i="1"/>
  <c r="S1719" i="1"/>
  <c r="S1720" i="1"/>
  <c r="S1721" i="1"/>
  <c r="U1721" i="1" s="1"/>
  <c r="S1722" i="1"/>
  <c r="U1722" i="1" s="1"/>
  <c r="S1723" i="1"/>
  <c r="S1724" i="1"/>
  <c r="S1725" i="1"/>
  <c r="S1726" i="1"/>
  <c r="S1727" i="1"/>
  <c r="U1727" i="1" s="1"/>
  <c r="S1728" i="1"/>
  <c r="S1729" i="1"/>
  <c r="U1729" i="1" s="1"/>
  <c r="S1730" i="1"/>
  <c r="U1730" i="1" s="1"/>
  <c r="S1731" i="1"/>
  <c r="S1732" i="1"/>
  <c r="S1733" i="1"/>
  <c r="S1734" i="1"/>
  <c r="S1735" i="1"/>
  <c r="U1735" i="1" s="1"/>
  <c r="S1736" i="1"/>
  <c r="S1737" i="1"/>
  <c r="U1737" i="1" s="1"/>
  <c r="S1738" i="1"/>
  <c r="U1738" i="1" s="1"/>
  <c r="S1739" i="1"/>
  <c r="S1740" i="1"/>
  <c r="S1741" i="1"/>
  <c r="S1742" i="1"/>
  <c r="S1743" i="1"/>
  <c r="U1743" i="1" s="1"/>
  <c r="S1744" i="1"/>
  <c r="S1745" i="1"/>
  <c r="U1745" i="1" s="1"/>
  <c r="S1746" i="1"/>
  <c r="U1746" i="1" s="1"/>
  <c r="S1747" i="1"/>
  <c r="S1748" i="1"/>
  <c r="S1749" i="1"/>
  <c r="S1750" i="1"/>
  <c r="S1751" i="1"/>
  <c r="S1752" i="1"/>
  <c r="S1753" i="1"/>
  <c r="U1753" i="1" s="1"/>
  <c r="S1754" i="1"/>
  <c r="U1754" i="1" s="1"/>
  <c r="S1755" i="1"/>
  <c r="S1756" i="1"/>
  <c r="S1757" i="1"/>
  <c r="S1758" i="1"/>
  <c r="S1759" i="1"/>
  <c r="U1759" i="1" s="1"/>
  <c r="S1760" i="1"/>
  <c r="S1761" i="1"/>
  <c r="U1761" i="1" s="1"/>
  <c r="S1762" i="1"/>
  <c r="U1762" i="1" s="1"/>
  <c r="S1763" i="1"/>
  <c r="S1764" i="1"/>
  <c r="S1765" i="1"/>
  <c r="S1766" i="1"/>
  <c r="S1767" i="1"/>
  <c r="U1767" i="1" s="1"/>
  <c r="S1768" i="1"/>
  <c r="S1769" i="1"/>
  <c r="U1769" i="1" s="1"/>
  <c r="S1770" i="1"/>
  <c r="U1770" i="1" s="1"/>
  <c r="S1771" i="1"/>
  <c r="S1772" i="1"/>
  <c r="S1773" i="1"/>
  <c r="S1774" i="1"/>
  <c r="S1775" i="1"/>
  <c r="U1775" i="1" s="1"/>
  <c r="S1776" i="1"/>
  <c r="S1777" i="1"/>
  <c r="U1777" i="1" s="1"/>
  <c r="S1778" i="1"/>
  <c r="U1778" i="1" s="1"/>
  <c r="S1779" i="1"/>
  <c r="S1780" i="1"/>
  <c r="S1781" i="1"/>
  <c r="S1782" i="1"/>
  <c r="S1783" i="1"/>
  <c r="S1784" i="1"/>
  <c r="S1785" i="1"/>
  <c r="U1785" i="1" s="1"/>
  <c r="S1786" i="1"/>
  <c r="U1786" i="1" s="1"/>
  <c r="S1787" i="1"/>
  <c r="S1788" i="1"/>
  <c r="S1789" i="1"/>
  <c r="S1790" i="1"/>
  <c r="S1791" i="1"/>
  <c r="U1791" i="1" s="1"/>
  <c r="S1792" i="1"/>
  <c r="S1793" i="1"/>
  <c r="U1793" i="1" s="1"/>
  <c r="S1794" i="1"/>
  <c r="U1794" i="1" s="1"/>
  <c r="S1795" i="1"/>
  <c r="S1796" i="1"/>
  <c r="S1797" i="1"/>
  <c r="S1798" i="1"/>
  <c r="S1799" i="1"/>
  <c r="U1799" i="1" s="1"/>
  <c r="S1800" i="1"/>
  <c r="S1801" i="1"/>
  <c r="U1801" i="1" s="1"/>
  <c r="S1802" i="1"/>
  <c r="U1802" i="1" s="1"/>
  <c r="S1803" i="1"/>
  <c r="S1804" i="1"/>
  <c r="S1805" i="1"/>
  <c r="S1806" i="1"/>
  <c r="S1807" i="1"/>
  <c r="U1807" i="1" s="1"/>
  <c r="S1808" i="1"/>
  <c r="S1809" i="1"/>
  <c r="U1809" i="1" s="1"/>
  <c r="S1810" i="1"/>
  <c r="U1810" i="1" s="1"/>
  <c r="S1811" i="1"/>
  <c r="S1812" i="1"/>
  <c r="S1813" i="1"/>
  <c r="S1814" i="1"/>
  <c r="S1815" i="1"/>
  <c r="S1816" i="1"/>
  <c r="S1817" i="1"/>
  <c r="U1817" i="1" s="1"/>
  <c r="S1818" i="1"/>
  <c r="U1818" i="1" s="1"/>
  <c r="S1819" i="1"/>
  <c r="S1820" i="1"/>
  <c r="S1821" i="1"/>
  <c r="S1822" i="1"/>
  <c r="S1823" i="1"/>
  <c r="U1823" i="1" s="1"/>
  <c r="S1824" i="1"/>
  <c r="S1825" i="1"/>
  <c r="U1825" i="1" s="1"/>
  <c r="S1826" i="1"/>
  <c r="U1826" i="1" s="1"/>
  <c r="S1827" i="1"/>
  <c r="S1828" i="1"/>
  <c r="S1829" i="1"/>
  <c r="S1830" i="1"/>
  <c r="S1831" i="1"/>
  <c r="U1831" i="1" s="1"/>
  <c r="S1832" i="1"/>
  <c r="S1833" i="1"/>
  <c r="U1833" i="1" s="1"/>
  <c r="S1834" i="1"/>
  <c r="U1834" i="1" s="1"/>
  <c r="S1835" i="1"/>
  <c r="S1836" i="1"/>
  <c r="S1837" i="1"/>
  <c r="S1838" i="1"/>
  <c r="S1839" i="1"/>
  <c r="U1839" i="1" s="1"/>
  <c r="S1840" i="1"/>
  <c r="S1841" i="1"/>
  <c r="U1841" i="1" s="1"/>
  <c r="S1842" i="1"/>
  <c r="U1842" i="1" s="1"/>
  <c r="S1843" i="1"/>
  <c r="S1844" i="1"/>
  <c r="S1845" i="1"/>
  <c r="S1846" i="1"/>
  <c r="S1847" i="1"/>
  <c r="S1848" i="1"/>
  <c r="S1849" i="1"/>
  <c r="U1849" i="1" s="1"/>
  <c r="S1850" i="1"/>
  <c r="U1850" i="1" s="1"/>
  <c r="S1851" i="1"/>
  <c r="S1852" i="1"/>
  <c r="S1853" i="1"/>
  <c r="S1854" i="1"/>
  <c r="S1855" i="1"/>
  <c r="U1855" i="1" s="1"/>
  <c r="S1856" i="1"/>
  <c r="S1857" i="1"/>
  <c r="U1857" i="1" s="1"/>
  <c r="S1858" i="1"/>
  <c r="U1858" i="1" s="1"/>
  <c r="S1859" i="1"/>
  <c r="S1860" i="1"/>
  <c r="S1861" i="1"/>
  <c r="S1862" i="1"/>
  <c r="S1863" i="1"/>
  <c r="U1863" i="1" s="1"/>
  <c r="S1864" i="1"/>
  <c r="S1865" i="1"/>
  <c r="U1865" i="1" s="1"/>
  <c r="S1866" i="1"/>
  <c r="U1866" i="1" s="1"/>
  <c r="S1867" i="1"/>
  <c r="S1868" i="1"/>
  <c r="S1869" i="1"/>
  <c r="S1870" i="1"/>
  <c r="S1871" i="1"/>
  <c r="U1871" i="1" s="1"/>
  <c r="S1872" i="1"/>
  <c r="S1873" i="1"/>
  <c r="U1873" i="1" s="1"/>
  <c r="S1874" i="1"/>
  <c r="U1874" i="1" s="1"/>
  <c r="S1875" i="1"/>
  <c r="S1876" i="1"/>
  <c r="S1877" i="1"/>
  <c r="S1878" i="1"/>
  <c r="S1879" i="1"/>
  <c r="S1880" i="1"/>
  <c r="S1881" i="1"/>
  <c r="U1881" i="1" s="1"/>
  <c r="S1882" i="1"/>
  <c r="U1882" i="1" s="1"/>
  <c r="S1883" i="1"/>
  <c r="S1884" i="1"/>
  <c r="S1885" i="1"/>
  <c r="S1886" i="1"/>
  <c r="S1887" i="1"/>
  <c r="U1887" i="1" s="1"/>
  <c r="S1888" i="1"/>
  <c r="S1889" i="1"/>
  <c r="U1889" i="1" s="1"/>
  <c r="S1890" i="1"/>
  <c r="U1890" i="1" s="1"/>
  <c r="S1891" i="1"/>
  <c r="S1892" i="1"/>
  <c r="S1893" i="1"/>
  <c r="S1894" i="1"/>
  <c r="S1895" i="1"/>
  <c r="U1895" i="1" s="1"/>
  <c r="S1896" i="1"/>
  <c r="S1897" i="1"/>
  <c r="U1897" i="1" s="1"/>
  <c r="S1898" i="1"/>
  <c r="U1898" i="1" s="1"/>
  <c r="S1899" i="1"/>
  <c r="S1900" i="1"/>
  <c r="S1901" i="1"/>
  <c r="S1902" i="1"/>
  <c r="S1903" i="1"/>
  <c r="U1903" i="1" s="1"/>
  <c r="S1904" i="1"/>
  <c r="S1905" i="1"/>
  <c r="U1905" i="1" s="1"/>
  <c r="S1906" i="1"/>
  <c r="U1906" i="1" s="1"/>
  <c r="S1907" i="1"/>
  <c r="S1908" i="1"/>
  <c r="S1909" i="1"/>
  <c r="S1910" i="1"/>
  <c r="S1911" i="1"/>
  <c r="S1912" i="1"/>
  <c r="S1913" i="1"/>
  <c r="U1913" i="1" s="1"/>
  <c r="S1914" i="1"/>
  <c r="U1914" i="1" s="1"/>
  <c r="S1915" i="1"/>
  <c r="S1916" i="1"/>
  <c r="S1917" i="1"/>
  <c r="S1918" i="1"/>
  <c r="S1919" i="1"/>
  <c r="U1919" i="1" s="1"/>
  <c r="S1920" i="1"/>
  <c r="S1921" i="1"/>
  <c r="U1921" i="1" s="1"/>
  <c r="S1922" i="1"/>
  <c r="U1922" i="1" s="1"/>
  <c r="S1923" i="1"/>
  <c r="S1924" i="1"/>
  <c r="S1925" i="1"/>
  <c r="S1926" i="1"/>
  <c r="S1927" i="1"/>
  <c r="U1927" i="1" s="1"/>
  <c r="S1928" i="1"/>
  <c r="S1929" i="1"/>
  <c r="U1929" i="1" s="1"/>
  <c r="S1930" i="1"/>
  <c r="U1930" i="1" s="1"/>
  <c r="S1931" i="1"/>
  <c r="S1932" i="1"/>
  <c r="S1933" i="1"/>
  <c r="S1934" i="1"/>
  <c r="S1935" i="1"/>
  <c r="U1935" i="1" s="1"/>
  <c r="S1936" i="1"/>
  <c r="S1937" i="1"/>
  <c r="U1937" i="1" s="1"/>
  <c r="S1938" i="1"/>
  <c r="U1938" i="1" s="1"/>
  <c r="S1939" i="1"/>
  <c r="S1940" i="1"/>
  <c r="S1941" i="1"/>
  <c r="S1942" i="1"/>
  <c r="S1943" i="1"/>
  <c r="S1944" i="1"/>
  <c r="S1945" i="1"/>
  <c r="U1945" i="1" s="1"/>
  <c r="S1946" i="1"/>
  <c r="U1946" i="1" s="1"/>
  <c r="S1947" i="1"/>
  <c r="S1948" i="1"/>
  <c r="S1949" i="1"/>
  <c r="S1950" i="1"/>
  <c r="S1951" i="1"/>
  <c r="U1951" i="1" s="1"/>
  <c r="S1952" i="1"/>
  <c r="S1953" i="1"/>
  <c r="U1953" i="1" s="1"/>
  <c r="S1954" i="1"/>
  <c r="U1954" i="1" s="1"/>
  <c r="S1955" i="1"/>
  <c r="S1956" i="1"/>
  <c r="S1957" i="1"/>
  <c r="S1958" i="1"/>
  <c r="S1959" i="1"/>
  <c r="U1959" i="1" s="1"/>
  <c r="S1960" i="1"/>
  <c r="S1961" i="1"/>
  <c r="U1961" i="1" s="1"/>
  <c r="S1962" i="1"/>
  <c r="U1962" i="1" s="1"/>
  <c r="S1963" i="1"/>
  <c r="S1964" i="1"/>
  <c r="S1965" i="1"/>
  <c r="S1966" i="1"/>
  <c r="S1967" i="1"/>
  <c r="U1967" i="1" s="1"/>
  <c r="S1968" i="1"/>
  <c r="S1969" i="1"/>
  <c r="U1969" i="1" s="1"/>
  <c r="S1970" i="1"/>
  <c r="U1970" i="1" s="1"/>
  <c r="S1971" i="1"/>
  <c r="S1972" i="1"/>
  <c r="S1973" i="1"/>
  <c r="S1974" i="1"/>
  <c r="S1975" i="1"/>
  <c r="S1976" i="1"/>
  <c r="S1977" i="1"/>
  <c r="U1977" i="1" s="1"/>
  <c r="S1978" i="1"/>
  <c r="U1978" i="1" s="1"/>
  <c r="S1979" i="1"/>
  <c r="S1980" i="1"/>
  <c r="S1981" i="1"/>
  <c r="S1982" i="1"/>
  <c r="S1983" i="1"/>
  <c r="U1983" i="1" s="1"/>
  <c r="S1984" i="1"/>
  <c r="S1985" i="1"/>
  <c r="U1985" i="1" s="1"/>
  <c r="S1986" i="1"/>
  <c r="U1986" i="1" s="1"/>
  <c r="S1987" i="1"/>
  <c r="S1988" i="1"/>
  <c r="S1989" i="1"/>
  <c r="S1990" i="1"/>
  <c r="S1991" i="1"/>
  <c r="U1991" i="1" s="1"/>
  <c r="S1992" i="1"/>
  <c r="S1993" i="1"/>
  <c r="U1993" i="1" s="1"/>
  <c r="S1994" i="1"/>
  <c r="U1994" i="1" s="1"/>
  <c r="S1995" i="1"/>
  <c r="S1996" i="1"/>
  <c r="S1997" i="1"/>
  <c r="S1998" i="1"/>
  <c r="S1999" i="1"/>
  <c r="U1999" i="1" s="1"/>
  <c r="S2000" i="1"/>
  <c r="S2001" i="1"/>
  <c r="U2001" i="1" s="1"/>
  <c r="S2002" i="1"/>
  <c r="U2002" i="1" s="1"/>
  <c r="S2003" i="1"/>
  <c r="S2004" i="1"/>
  <c r="S2005" i="1"/>
  <c r="S2006" i="1"/>
  <c r="S2007" i="1"/>
  <c r="S2008" i="1"/>
  <c r="S2009" i="1"/>
  <c r="U2009" i="1" s="1"/>
  <c r="S2010" i="1"/>
  <c r="U2010" i="1" s="1"/>
  <c r="S2011" i="1"/>
  <c r="S2012" i="1"/>
  <c r="S2013" i="1"/>
  <c r="S2014" i="1"/>
  <c r="S2015" i="1"/>
  <c r="U2015" i="1" s="1"/>
  <c r="S2016" i="1"/>
  <c r="S2017" i="1"/>
  <c r="U2017" i="1" s="1"/>
  <c r="S2018" i="1"/>
  <c r="U2018" i="1" s="1"/>
  <c r="S2019" i="1"/>
  <c r="S2020" i="1"/>
  <c r="S2021" i="1"/>
  <c r="S2022" i="1"/>
  <c r="S2023" i="1"/>
  <c r="U2023" i="1" s="1"/>
  <c r="S2024" i="1"/>
  <c r="S2025" i="1"/>
  <c r="U2025" i="1" s="1"/>
  <c r="S2026" i="1"/>
  <c r="U2026" i="1" s="1"/>
  <c r="S2027" i="1"/>
  <c r="S2028" i="1"/>
  <c r="S2029" i="1"/>
  <c r="S2030" i="1"/>
  <c r="S2031" i="1"/>
  <c r="U2031" i="1" s="1"/>
  <c r="S2032" i="1"/>
  <c r="S2033" i="1"/>
  <c r="U2033" i="1" s="1"/>
  <c r="S2034" i="1"/>
  <c r="U2034" i="1" s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U3" i="1"/>
  <c r="U4" i="1"/>
  <c r="U5" i="1"/>
  <c r="U6" i="1"/>
  <c r="U8" i="1"/>
  <c r="U9" i="1"/>
  <c r="U11" i="1"/>
  <c r="U12" i="1"/>
  <c r="U13" i="1"/>
  <c r="U14" i="1"/>
  <c r="U16" i="1"/>
  <c r="U17" i="1"/>
  <c r="U19" i="1"/>
  <c r="U20" i="1"/>
  <c r="U21" i="1"/>
  <c r="U22" i="1"/>
  <c r="U23" i="1"/>
  <c r="U24" i="1"/>
  <c r="U25" i="1"/>
  <c r="U27" i="1"/>
  <c r="U28" i="1"/>
  <c r="U29" i="1"/>
  <c r="U30" i="1"/>
  <c r="U32" i="1"/>
  <c r="U33" i="1"/>
  <c r="U35" i="1"/>
  <c r="U36" i="1"/>
  <c r="U37" i="1"/>
  <c r="U38" i="1"/>
  <c r="U40" i="1"/>
  <c r="U41" i="1"/>
  <c r="U43" i="1"/>
  <c r="U44" i="1"/>
  <c r="U45" i="1"/>
  <c r="U46" i="1"/>
  <c r="U48" i="1"/>
  <c r="U49" i="1"/>
  <c r="U51" i="1"/>
  <c r="U52" i="1"/>
  <c r="U53" i="1"/>
  <c r="U54" i="1"/>
  <c r="U56" i="1"/>
  <c r="U57" i="1"/>
  <c r="U59" i="1"/>
  <c r="U60" i="1"/>
  <c r="U61" i="1"/>
  <c r="U62" i="1"/>
  <c r="U64" i="1"/>
  <c r="U65" i="1"/>
  <c r="U67" i="1"/>
  <c r="U68" i="1"/>
  <c r="U69" i="1"/>
  <c r="U70" i="1"/>
  <c r="U72" i="1"/>
  <c r="U73" i="1"/>
  <c r="U75" i="1"/>
  <c r="U76" i="1"/>
  <c r="U77" i="1"/>
  <c r="U78" i="1"/>
  <c r="U80" i="1"/>
  <c r="U81" i="1"/>
  <c r="U83" i="1"/>
  <c r="U84" i="1"/>
  <c r="U85" i="1"/>
  <c r="U86" i="1"/>
  <c r="U87" i="1"/>
  <c r="U88" i="1"/>
  <c r="U89" i="1"/>
  <c r="U91" i="1"/>
  <c r="U92" i="1"/>
  <c r="U93" i="1"/>
  <c r="U94" i="1"/>
  <c r="U96" i="1"/>
  <c r="U97" i="1"/>
  <c r="U99" i="1"/>
  <c r="U100" i="1"/>
  <c r="U101" i="1"/>
  <c r="U102" i="1"/>
  <c r="U104" i="1"/>
  <c r="U105" i="1"/>
  <c r="U107" i="1"/>
  <c r="U108" i="1"/>
  <c r="U109" i="1"/>
  <c r="U110" i="1"/>
  <c r="U112" i="1"/>
  <c r="U113" i="1"/>
  <c r="U115" i="1"/>
  <c r="U116" i="1"/>
  <c r="U117" i="1"/>
  <c r="U118" i="1"/>
  <c r="U120" i="1"/>
  <c r="U121" i="1"/>
  <c r="U123" i="1"/>
  <c r="U124" i="1"/>
  <c r="U125" i="1"/>
  <c r="U126" i="1"/>
  <c r="U128" i="1"/>
  <c r="U129" i="1"/>
  <c r="U131" i="1"/>
  <c r="U132" i="1"/>
  <c r="U133" i="1"/>
  <c r="U134" i="1"/>
  <c r="U136" i="1"/>
  <c r="U137" i="1"/>
  <c r="U139" i="1"/>
  <c r="U140" i="1"/>
  <c r="U141" i="1"/>
  <c r="U142" i="1"/>
  <c r="U144" i="1"/>
  <c r="U145" i="1"/>
  <c r="U147" i="1"/>
  <c r="U148" i="1"/>
  <c r="U149" i="1"/>
  <c r="U150" i="1"/>
  <c r="U151" i="1"/>
  <c r="U152" i="1"/>
  <c r="U153" i="1"/>
  <c r="U155" i="1"/>
  <c r="U156" i="1"/>
  <c r="U157" i="1"/>
  <c r="U158" i="1"/>
  <c r="U160" i="1"/>
  <c r="U161" i="1"/>
  <c r="U163" i="1"/>
  <c r="U164" i="1"/>
  <c r="U165" i="1"/>
  <c r="U166" i="1"/>
  <c r="U168" i="1"/>
  <c r="U169" i="1"/>
  <c r="U171" i="1"/>
  <c r="U172" i="1"/>
  <c r="U173" i="1"/>
  <c r="U174" i="1"/>
  <c r="U176" i="1"/>
  <c r="U177" i="1"/>
  <c r="U179" i="1"/>
  <c r="U180" i="1"/>
  <c r="U181" i="1"/>
  <c r="U182" i="1"/>
  <c r="U184" i="1"/>
  <c r="U185" i="1"/>
  <c r="U187" i="1"/>
  <c r="U188" i="1"/>
  <c r="U189" i="1"/>
  <c r="U190" i="1"/>
  <c r="U192" i="1"/>
  <c r="U193" i="1"/>
  <c r="U195" i="1"/>
  <c r="U196" i="1"/>
  <c r="U197" i="1"/>
  <c r="U198" i="1"/>
  <c r="U200" i="1"/>
  <c r="U201" i="1"/>
  <c r="U203" i="1"/>
  <c r="U204" i="1"/>
  <c r="U205" i="1"/>
  <c r="U206" i="1"/>
  <c r="U208" i="1"/>
  <c r="U209" i="1"/>
  <c r="U211" i="1"/>
  <c r="U212" i="1"/>
  <c r="U213" i="1"/>
  <c r="U214" i="1"/>
  <c r="U215" i="1"/>
  <c r="U216" i="1"/>
  <c r="U217" i="1"/>
  <c r="U219" i="1"/>
  <c r="U220" i="1"/>
  <c r="U221" i="1"/>
  <c r="U222" i="1"/>
  <c r="U224" i="1"/>
  <c r="U225" i="1"/>
  <c r="U227" i="1"/>
  <c r="U228" i="1"/>
  <c r="U229" i="1"/>
  <c r="U230" i="1"/>
  <c r="U232" i="1"/>
  <c r="U233" i="1"/>
  <c r="U235" i="1"/>
  <c r="U236" i="1"/>
  <c r="U237" i="1"/>
  <c r="U238" i="1"/>
  <c r="U240" i="1"/>
  <c r="U241" i="1"/>
  <c r="U243" i="1"/>
  <c r="U244" i="1"/>
  <c r="U245" i="1"/>
  <c r="U246" i="1"/>
  <c r="U248" i="1"/>
  <c r="U249" i="1"/>
  <c r="U251" i="1"/>
  <c r="U252" i="1"/>
  <c r="U253" i="1"/>
  <c r="U254" i="1"/>
  <c r="U256" i="1"/>
  <c r="U257" i="1"/>
  <c r="U259" i="1"/>
  <c r="U260" i="1"/>
  <c r="U261" i="1"/>
  <c r="U262" i="1"/>
  <c r="U264" i="1"/>
  <c r="U265" i="1"/>
  <c r="U267" i="1"/>
  <c r="U268" i="1"/>
  <c r="U269" i="1"/>
  <c r="U270" i="1"/>
  <c r="U272" i="1"/>
  <c r="U273" i="1"/>
  <c r="U275" i="1"/>
  <c r="U276" i="1"/>
  <c r="U277" i="1"/>
  <c r="U278" i="1"/>
  <c r="U279" i="1"/>
  <c r="U280" i="1"/>
  <c r="U281" i="1"/>
  <c r="U283" i="1"/>
  <c r="U284" i="1"/>
  <c r="U285" i="1"/>
  <c r="U286" i="1"/>
  <c r="U288" i="1"/>
  <c r="U289" i="1"/>
  <c r="U291" i="1"/>
  <c r="U292" i="1"/>
  <c r="U293" i="1"/>
  <c r="U294" i="1"/>
  <c r="U296" i="1"/>
  <c r="U297" i="1"/>
  <c r="U299" i="1"/>
  <c r="U300" i="1"/>
  <c r="U301" i="1"/>
  <c r="U302" i="1"/>
  <c r="U304" i="1"/>
  <c r="U305" i="1"/>
  <c r="U307" i="1"/>
  <c r="U308" i="1"/>
  <c r="U309" i="1"/>
  <c r="U310" i="1"/>
  <c r="U312" i="1"/>
  <c r="U313" i="1"/>
  <c r="U315" i="1"/>
  <c r="U316" i="1"/>
  <c r="U317" i="1"/>
  <c r="U318" i="1"/>
  <c r="U320" i="1"/>
  <c r="U321" i="1"/>
  <c r="U323" i="1"/>
  <c r="U324" i="1"/>
  <c r="U325" i="1"/>
  <c r="U326" i="1"/>
  <c r="U328" i="1"/>
  <c r="U329" i="1"/>
  <c r="U331" i="1"/>
  <c r="U332" i="1"/>
  <c r="U333" i="1"/>
  <c r="U334" i="1"/>
  <c r="U336" i="1"/>
  <c r="U337" i="1"/>
  <c r="U339" i="1"/>
  <c r="U340" i="1"/>
  <c r="U341" i="1"/>
  <c r="U342" i="1"/>
  <c r="U343" i="1"/>
  <c r="U344" i="1"/>
  <c r="U345" i="1"/>
  <c r="U347" i="1"/>
  <c r="U348" i="1"/>
  <c r="U349" i="1"/>
  <c r="U350" i="1"/>
  <c r="U352" i="1"/>
  <c r="U353" i="1"/>
  <c r="U355" i="1"/>
  <c r="U356" i="1"/>
  <c r="U357" i="1"/>
  <c r="U358" i="1"/>
  <c r="U360" i="1"/>
  <c r="U361" i="1"/>
  <c r="U363" i="1"/>
  <c r="U364" i="1"/>
  <c r="U365" i="1"/>
  <c r="U366" i="1"/>
  <c r="U368" i="1"/>
  <c r="U369" i="1"/>
  <c r="U371" i="1"/>
  <c r="U372" i="1"/>
  <c r="U373" i="1"/>
  <c r="U374" i="1"/>
  <c r="U376" i="1"/>
  <c r="U377" i="1"/>
  <c r="U379" i="1"/>
  <c r="U380" i="1"/>
  <c r="U381" i="1"/>
  <c r="U382" i="1"/>
  <c r="U384" i="1"/>
  <c r="U385" i="1"/>
  <c r="U387" i="1"/>
  <c r="U388" i="1"/>
  <c r="U389" i="1"/>
  <c r="U390" i="1"/>
  <c r="U392" i="1"/>
  <c r="U393" i="1"/>
  <c r="U395" i="1"/>
  <c r="U396" i="1"/>
  <c r="U397" i="1"/>
  <c r="U398" i="1"/>
  <c r="U400" i="1"/>
  <c r="U401" i="1"/>
  <c r="U403" i="1"/>
  <c r="U404" i="1"/>
  <c r="U405" i="1"/>
  <c r="U406" i="1"/>
  <c r="U407" i="1"/>
  <c r="U408" i="1"/>
  <c r="U409" i="1"/>
  <c r="U411" i="1"/>
  <c r="U412" i="1"/>
  <c r="U413" i="1"/>
  <c r="U414" i="1"/>
  <c r="U416" i="1"/>
  <c r="U417" i="1"/>
  <c r="U419" i="1"/>
  <c r="U420" i="1"/>
  <c r="U421" i="1"/>
  <c r="U422" i="1"/>
  <c r="U424" i="1"/>
  <c r="U425" i="1"/>
  <c r="U427" i="1"/>
  <c r="U428" i="1"/>
  <c r="U429" i="1"/>
  <c r="U430" i="1"/>
  <c r="U432" i="1"/>
  <c r="U433" i="1"/>
  <c r="U435" i="1"/>
  <c r="U436" i="1"/>
  <c r="U437" i="1"/>
  <c r="U438" i="1"/>
  <c r="U440" i="1"/>
  <c r="U441" i="1"/>
  <c r="U443" i="1"/>
  <c r="U444" i="1"/>
  <c r="U445" i="1"/>
  <c r="U446" i="1"/>
  <c r="U448" i="1"/>
  <c r="U449" i="1"/>
  <c r="U451" i="1"/>
  <c r="U452" i="1"/>
  <c r="U453" i="1"/>
  <c r="U454" i="1"/>
  <c r="U456" i="1"/>
  <c r="U457" i="1"/>
  <c r="U459" i="1"/>
  <c r="U460" i="1"/>
  <c r="U461" i="1"/>
  <c r="U462" i="1"/>
  <c r="U464" i="1"/>
  <c r="U465" i="1"/>
  <c r="U467" i="1"/>
  <c r="U468" i="1"/>
  <c r="U469" i="1"/>
  <c r="U470" i="1"/>
  <c r="U471" i="1"/>
  <c r="U472" i="1"/>
  <c r="U473" i="1"/>
  <c r="U475" i="1"/>
  <c r="U476" i="1"/>
  <c r="U477" i="1"/>
  <c r="U478" i="1"/>
  <c r="U480" i="1"/>
  <c r="U481" i="1"/>
  <c r="U483" i="1"/>
  <c r="U484" i="1"/>
  <c r="U485" i="1"/>
  <c r="U486" i="1"/>
  <c r="U488" i="1"/>
  <c r="U489" i="1"/>
  <c r="U491" i="1"/>
  <c r="U492" i="1"/>
  <c r="U493" i="1"/>
  <c r="U494" i="1"/>
  <c r="U496" i="1"/>
  <c r="U497" i="1"/>
  <c r="U499" i="1"/>
  <c r="U500" i="1"/>
  <c r="U501" i="1"/>
  <c r="U502" i="1"/>
  <c r="U504" i="1"/>
  <c r="U505" i="1"/>
  <c r="U507" i="1"/>
  <c r="U508" i="1"/>
  <c r="U509" i="1"/>
  <c r="U510" i="1"/>
  <c r="U512" i="1"/>
  <c r="U513" i="1"/>
  <c r="U515" i="1"/>
  <c r="U516" i="1"/>
  <c r="U517" i="1"/>
  <c r="U518" i="1"/>
  <c r="U520" i="1"/>
  <c r="U521" i="1"/>
  <c r="U523" i="1"/>
  <c r="U524" i="1"/>
  <c r="U525" i="1"/>
  <c r="U526" i="1"/>
  <c r="U528" i="1"/>
  <c r="U529" i="1"/>
  <c r="U531" i="1"/>
  <c r="U532" i="1"/>
  <c r="U533" i="1"/>
  <c r="U534" i="1"/>
  <c r="U535" i="1"/>
  <c r="U536" i="1"/>
  <c r="U537" i="1"/>
  <c r="U539" i="1"/>
  <c r="U540" i="1"/>
  <c r="U541" i="1"/>
  <c r="U542" i="1"/>
  <c r="U544" i="1"/>
  <c r="U545" i="1"/>
  <c r="U547" i="1"/>
  <c r="U548" i="1"/>
  <c r="U549" i="1"/>
  <c r="U550" i="1"/>
  <c r="U552" i="1"/>
  <c r="U553" i="1"/>
  <c r="U555" i="1"/>
  <c r="U556" i="1"/>
  <c r="U557" i="1"/>
  <c r="U558" i="1"/>
  <c r="U560" i="1"/>
  <c r="U561" i="1"/>
  <c r="U563" i="1"/>
  <c r="U564" i="1"/>
  <c r="U565" i="1"/>
  <c r="U566" i="1"/>
  <c r="U568" i="1"/>
  <c r="U569" i="1"/>
  <c r="U571" i="1"/>
  <c r="U572" i="1"/>
  <c r="U573" i="1"/>
  <c r="U574" i="1"/>
  <c r="U576" i="1"/>
  <c r="U577" i="1"/>
  <c r="U579" i="1"/>
  <c r="U580" i="1"/>
  <c r="U581" i="1"/>
  <c r="U582" i="1"/>
  <c r="U584" i="1"/>
  <c r="U585" i="1"/>
  <c r="U587" i="1"/>
  <c r="U588" i="1"/>
  <c r="U589" i="1"/>
  <c r="U590" i="1"/>
  <c r="U592" i="1"/>
  <c r="U593" i="1"/>
  <c r="U595" i="1"/>
  <c r="U596" i="1"/>
  <c r="U597" i="1"/>
  <c r="U598" i="1"/>
  <c r="U599" i="1"/>
  <c r="U600" i="1"/>
  <c r="U601" i="1"/>
  <c r="U603" i="1"/>
  <c r="U604" i="1"/>
  <c r="U605" i="1"/>
  <c r="U606" i="1"/>
  <c r="U608" i="1"/>
  <c r="U609" i="1"/>
  <c r="U611" i="1"/>
  <c r="U612" i="1"/>
  <c r="U613" i="1"/>
  <c r="U614" i="1"/>
  <c r="U616" i="1"/>
  <c r="U617" i="1"/>
  <c r="U619" i="1"/>
  <c r="U620" i="1"/>
  <c r="U621" i="1"/>
  <c r="U622" i="1"/>
  <c r="U624" i="1"/>
  <c r="U625" i="1"/>
  <c r="U627" i="1"/>
  <c r="U628" i="1"/>
  <c r="U629" i="1"/>
  <c r="U630" i="1"/>
  <c r="U632" i="1"/>
  <c r="U633" i="1"/>
  <c r="U635" i="1"/>
  <c r="U636" i="1"/>
  <c r="U637" i="1"/>
  <c r="U638" i="1"/>
  <c r="U640" i="1"/>
  <c r="U641" i="1"/>
  <c r="U643" i="1"/>
  <c r="U644" i="1"/>
  <c r="U645" i="1"/>
  <c r="U646" i="1"/>
  <c r="U648" i="1"/>
  <c r="U649" i="1"/>
  <c r="U651" i="1"/>
  <c r="U652" i="1"/>
  <c r="U653" i="1"/>
  <c r="U654" i="1"/>
  <c r="U656" i="1"/>
  <c r="U657" i="1"/>
  <c r="U659" i="1"/>
  <c r="U660" i="1"/>
  <c r="U661" i="1"/>
  <c r="U662" i="1"/>
  <c r="U663" i="1"/>
  <c r="U664" i="1"/>
  <c r="U665" i="1"/>
  <c r="U667" i="1"/>
  <c r="U668" i="1"/>
  <c r="U669" i="1"/>
  <c r="U670" i="1"/>
  <c r="U672" i="1"/>
  <c r="U673" i="1"/>
  <c r="U675" i="1"/>
  <c r="U676" i="1"/>
  <c r="U677" i="1"/>
  <c r="U678" i="1"/>
  <c r="U680" i="1"/>
  <c r="U681" i="1"/>
  <c r="U683" i="1"/>
  <c r="U684" i="1"/>
  <c r="U685" i="1"/>
  <c r="U686" i="1"/>
  <c r="U688" i="1"/>
  <c r="U689" i="1"/>
  <c r="U691" i="1"/>
  <c r="U692" i="1"/>
  <c r="U693" i="1"/>
  <c r="U694" i="1"/>
  <c r="U696" i="1"/>
  <c r="U697" i="1"/>
  <c r="U699" i="1"/>
  <c r="U700" i="1"/>
  <c r="U701" i="1"/>
  <c r="U702" i="1"/>
  <c r="U704" i="1"/>
  <c r="U705" i="1"/>
  <c r="U707" i="1"/>
  <c r="U708" i="1"/>
  <c r="U709" i="1"/>
  <c r="U710" i="1"/>
  <c r="U712" i="1"/>
  <c r="U713" i="1"/>
  <c r="U715" i="1"/>
  <c r="U716" i="1"/>
  <c r="U717" i="1"/>
  <c r="U718" i="1"/>
  <c r="U720" i="1"/>
  <c r="U721" i="1"/>
  <c r="U723" i="1"/>
  <c r="U724" i="1"/>
  <c r="U725" i="1"/>
  <c r="U726" i="1"/>
  <c r="U727" i="1"/>
  <c r="U728" i="1"/>
  <c r="U729" i="1"/>
  <c r="U731" i="1"/>
  <c r="U732" i="1"/>
  <c r="U733" i="1"/>
  <c r="U734" i="1"/>
  <c r="U736" i="1"/>
  <c r="U737" i="1"/>
  <c r="U739" i="1"/>
  <c r="U740" i="1"/>
  <c r="U741" i="1"/>
  <c r="U742" i="1"/>
  <c r="U744" i="1"/>
  <c r="U745" i="1"/>
  <c r="U747" i="1"/>
  <c r="U748" i="1"/>
  <c r="U749" i="1"/>
  <c r="U750" i="1"/>
  <c r="U752" i="1"/>
  <c r="U753" i="1"/>
  <c r="U755" i="1"/>
  <c r="U756" i="1"/>
  <c r="U757" i="1"/>
  <c r="U758" i="1"/>
  <c r="U760" i="1"/>
  <c r="U761" i="1"/>
  <c r="U763" i="1"/>
  <c r="U764" i="1"/>
  <c r="U765" i="1"/>
  <c r="U766" i="1"/>
  <c r="U768" i="1"/>
  <c r="U769" i="1"/>
  <c r="U771" i="1"/>
  <c r="U772" i="1"/>
  <c r="U773" i="1"/>
  <c r="U774" i="1"/>
  <c r="U776" i="1"/>
  <c r="U777" i="1"/>
  <c r="U779" i="1"/>
  <c r="U780" i="1"/>
  <c r="U781" i="1"/>
  <c r="U782" i="1"/>
  <c r="U784" i="1"/>
  <c r="U785" i="1"/>
  <c r="U787" i="1"/>
  <c r="U788" i="1"/>
  <c r="U789" i="1"/>
  <c r="U790" i="1"/>
  <c r="U791" i="1"/>
  <c r="U792" i="1"/>
  <c r="U793" i="1"/>
  <c r="U795" i="1"/>
  <c r="U796" i="1"/>
  <c r="U797" i="1"/>
  <c r="U798" i="1"/>
  <c r="U800" i="1"/>
  <c r="U801" i="1"/>
  <c r="U803" i="1"/>
  <c r="U804" i="1"/>
  <c r="U805" i="1"/>
  <c r="U806" i="1"/>
  <c r="U808" i="1"/>
  <c r="U809" i="1"/>
  <c r="U811" i="1"/>
  <c r="U812" i="1"/>
  <c r="U813" i="1"/>
  <c r="U814" i="1"/>
  <c r="U816" i="1"/>
  <c r="U817" i="1"/>
  <c r="U819" i="1"/>
  <c r="U820" i="1"/>
  <c r="U821" i="1"/>
  <c r="U822" i="1"/>
  <c r="U824" i="1"/>
  <c r="U825" i="1"/>
  <c r="U827" i="1"/>
  <c r="U828" i="1"/>
  <c r="U829" i="1"/>
  <c r="U830" i="1"/>
  <c r="U832" i="1"/>
  <c r="U833" i="1"/>
  <c r="U835" i="1"/>
  <c r="U836" i="1"/>
  <c r="U837" i="1"/>
  <c r="U838" i="1"/>
  <c r="U840" i="1"/>
  <c r="U841" i="1"/>
  <c r="U843" i="1"/>
  <c r="U844" i="1"/>
  <c r="U845" i="1"/>
  <c r="U846" i="1"/>
  <c r="U848" i="1"/>
  <c r="U849" i="1"/>
  <c r="U851" i="1"/>
  <c r="U852" i="1"/>
  <c r="U853" i="1"/>
  <c r="U854" i="1"/>
  <c r="U855" i="1"/>
  <c r="U856" i="1"/>
  <c r="U857" i="1"/>
  <c r="U859" i="1"/>
  <c r="U860" i="1"/>
  <c r="U861" i="1"/>
  <c r="U862" i="1"/>
  <c r="U864" i="1"/>
  <c r="U865" i="1"/>
  <c r="U867" i="1"/>
  <c r="U868" i="1"/>
  <c r="U869" i="1"/>
  <c r="U870" i="1"/>
  <c r="U872" i="1"/>
  <c r="U873" i="1"/>
  <c r="U875" i="1"/>
  <c r="U876" i="1"/>
  <c r="U877" i="1"/>
  <c r="U878" i="1"/>
  <c r="U880" i="1"/>
  <c r="U881" i="1"/>
  <c r="U883" i="1"/>
  <c r="U884" i="1"/>
  <c r="U885" i="1"/>
  <c r="U886" i="1"/>
  <c r="U888" i="1"/>
  <c r="U889" i="1"/>
  <c r="U891" i="1"/>
  <c r="U892" i="1"/>
  <c r="U893" i="1"/>
  <c r="U894" i="1"/>
  <c r="U896" i="1"/>
  <c r="U897" i="1"/>
  <c r="U899" i="1"/>
  <c r="U900" i="1"/>
  <c r="U901" i="1"/>
  <c r="U902" i="1"/>
  <c r="U904" i="1"/>
  <c r="U905" i="1"/>
  <c r="U907" i="1"/>
  <c r="U908" i="1"/>
  <c r="U909" i="1"/>
  <c r="U910" i="1"/>
  <c r="U912" i="1"/>
  <c r="U913" i="1"/>
  <c r="U915" i="1"/>
  <c r="U916" i="1"/>
  <c r="U917" i="1"/>
  <c r="U918" i="1"/>
  <c r="U919" i="1"/>
  <c r="U920" i="1"/>
  <c r="U921" i="1"/>
  <c r="U923" i="1"/>
  <c r="U924" i="1"/>
  <c r="U925" i="1"/>
  <c r="U926" i="1"/>
  <c r="U928" i="1"/>
  <c r="U929" i="1"/>
  <c r="U931" i="1"/>
  <c r="U932" i="1"/>
  <c r="U933" i="1"/>
  <c r="U934" i="1"/>
  <c r="U936" i="1"/>
  <c r="U937" i="1"/>
  <c r="U939" i="1"/>
  <c r="U940" i="1"/>
  <c r="U941" i="1"/>
  <c r="U942" i="1"/>
  <c r="U944" i="1"/>
  <c r="U945" i="1"/>
  <c r="U947" i="1"/>
  <c r="U948" i="1"/>
  <c r="U949" i="1"/>
  <c r="U950" i="1"/>
  <c r="U952" i="1"/>
  <c r="U953" i="1"/>
  <c r="U955" i="1"/>
  <c r="U956" i="1"/>
  <c r="U957" i="1"/>
  <c r="U958" i="1"/>
  <c r="U960" i="1"/>
  <c r="U961" i="1"/>
  <c r="U963" i="1"/>
  <c r="U964" i="1"/>
  <c r="U965" i="1"/>
  <c r="U966" i="1"/>
  <c r="U968" i="1"/>
  <c r="U969" i="1"/>
  <c r="U971" i="1"/>
  <c r="U972" i="1"/>
  <c r="U973" i="1"/>
  <c r="U974" i="1"/>
  <c r="U976" i="1"/>
  <c r="U979" i="1"/>
  <c r="U980" i="1"/>
  <c r="U981" i="1"/>
  <c r="U982" i="1"/>
  <c r="U984" i="1"/>
  <c r="U987" i="1"/>
  <c r="U988" i="1"/>
  <c r="U989" i="1"/>
  <c r="U990" i="1"/>
  <c r="U992" i="1"/>
  <c r="U995" i="1"/>
  <c r="U996" i="1"/>
  <c r="U997" i="1"/>
  <c r="U998" i="1"/>
  <c r="U1000" i="1"/>
  <c r="U1003" i="1"/>
  <c r="U1004" i="1"/>
  <c r="U1005" i="1"/>
  <c r="U1006" i="1"/>
  <c r="U1008" i="1"/>
  <c r="U1011" i="1"/>
  <c r="U1012" i="1"/>
  <c r="U1013" i="1"/>
  <c r="U1014" i="1"/>
  <c r="U1016" i="1"/>
  <c r="U1019" i="1"/>
  <c r="U1020" i="1"/>
  <c r="U1021" i="1"/>
  <c r="U1022" i="1"/>
  <c r="U1024" i="1"/>
  <c r="U1027" i="1"/>
  <c r="U1028" i="1"/>
  <c r="U1029" i="1"/>
  <c r="U1030" i="1"/>
  <c r="U1032" i="1"/>
  <c r="U1035" i="1"/>
  <c r="U1036" i="1"/>
  <c r="U1037" i="1"/>
  <c r="U1038" i="1"/>
  <c r="U1040" i="1"/>
  <c r="U1043" i="1"/>
  <c r="U1044" i="1"/>
  <c r="U1045" i="1"/>
  <c r="U1046" i="1"/>
  <c r="U1048" i="1"/>
  <c r="U1051" i="1"/>
  <c r="U1052" i="1"/>
  <c r="U1053" i="1"/>
  <c r="U1054" i="1"/>
  <c r="U1056" i="1"/>
  <c r="U1059" i="1"/>
  <c r="U1060" i="1"/>
  <c r="U1061" i="1"/>
  <c r="U1062" i="1"/>
  <c r="U1064" i="1"/>
  <c r="U1067" i="1"/>
  <c r="U1068" i="1"/>
  <c r="U1069" i="1"/>
  <c r="U1070" i="1"/>
  <c r="U1072" i="1"/>
  <c r="U1075" i="1"/>
  <c r="U1076" i="1"/>
  <c r="U1077" i="1"/>
  <c r="U1078" i="1"/>
  <c r="U1080" i="1"/>
  <c r="U1083" i="1"/>
  <c r="U1084" i="1"/>
  <c r="U1085" i="1"/>
  <c r="U1086" i="1"/>
  <c r="U1088" i="1"/>
  <c r="U1091" i="1"/>
  <c r="U1092" i="1"/>
  <c r="U1093" i="1"/>
  <c r="U1094" i="1"/>
  <c r="U1096" i="1"/>
  <c r="U1099" i="1"/>
  <c r="U1100" i="1"/>
  <c r="U1101" i="1"/>
  <c r="U1102" i="1"/>
  <c r="U1104" i="1"/>
  <c r="U1107" i="1"/>
  <c r="U1108" i="1"/>
  <c r="U1109" i="1"/>
  <c r="U1110" i="1"/>
  <c r="U1112" i="1"/>
  <c r="U1115" i="1"/>
  <c r="U1116" i="1"/>
  <c r="U1117" i="1"/>
  <c r="U1118" i="1"/>
  <c r="U1120" i="1"/>
  <c r="U1123" i="1"/>
  <c r="U1124" i="1"/>
  <c r="U1125" i="1"/>
  <c r="U1126" i="1"/>
  <c r="U1128" i="1"/>
  <c r="U1131" i="1"/>
  <c r="U1132" i="1"/>
  <c r="U1133" i="1"/>
  <c r="U1134" i="1"/>
  <c r="U1136" i="1"/>
  <c r="U1139" i="1"/>
  <c r="U1140" i="1"/>
  <c r="U1141" i="1"/>
  <c r="U1142" i="1"/>
  <c r="U1144" i="1"/>
  <c r="U1147" i="1"/>
  <c r="U1148" i="1"/>
  <c r="U1149" i="1"/>
  <c r="U1150" i="1"/>
  <c r="U1152" i="1"/>
  <c r="U1155" i="1"/>
  <c r="U1156" i="1"/>
  <c r="U1157" i="1"/>
  <c r="U1158" i="1"/>
  <c r="U1160" i="1"/>
  <c r="U1163" i="1"/>
  <c r="U1164" i="1"/>
  <c r="U1165" i="1"/>
  <c r="U1166" i="1"/>
  <c r="U1168" i="1"/>
  <c r="U1171" i="1"/>
  <c r="U1172" i="1"/>
  <c r="U1173" i="1"/>
  <c r="U1174" i="1"/>
  <c r="U1176" i="1"/>
  <c r="U1179" i="1"/>
  <c r="U1180" i="1"/>
  <c r="U1181" i="1"/>
  <c r="U1182" i="1"/>
  <c r="U1184" i="1"/>
  <c r="U1187" i="1"/>
  <c r="U1188" i="1"/>
  <c r="U1189" i="1"/>
  <c r="U1190" i="1"/>
  <c r="U1192" i="1"/>
  <c r="U1195" i="1"/>
  <c r="U1196" i="1"/>
  <c r="U1197" i="1"/>
  <c r="U1198" i="1"/>
  <c r="U1200" i="1"/>
  <c r="U1203" i="1"/>
  <c r="U1204" i="1"/>
  <c r="U1205" i="1"/>
  <c r="U1206" i="1"/>
  <c r="U1208" i="1"/>
  <c r="U1211" i="1"/>
  <c r="U1212" i="1"/>
  <c r="U1213" i="1"/>
  <c r="U1214" i="1"/>
  <c r="U1216" i="1"/>
  <c r="U1219" i="1"/>
  <c r="U1220" i="1"/>
  <c r="U1221" i="1"/>
  <c r="U1222" i="1"/>
  <c r="U1224" i="1"/>
  <c r="U1227" i="1"/>
  <c r="U1228" i="1"/>
  <c r="U1229" i="1"/>
  <c r="U1230" i="1"/>
  <c r="U1232" i="1"/>
  <c r="U1235" i="1"/>
  <c r="U1236" i="1"/>
  <c r="U1237" i="1"/>
  <c r="U1238" i="1"/>
  <c r="U1240" i="1"/>
  <c r="U1243" i="1"/>
  <c r="U1244" i="1"/>
  <c r="U1245" i="1"/>
  <c r="U1246" i="1"/>
  <c r="U1248" i="1"/>
  <c r="U1251" i="1"/>
  <c r="U1252" i="1"/>
  <c r="U1253" i="1"/>
  <c r="U1254" i="1"/>
  <c r="U1256" i="1"/>
  <c r="U1259" i="1"/>
  <c r="U1260" i="1"/>
  <c r="U1261" i="1"/>
  <c r="U1262" i="1"/>
  <c r="U1264" i="1"/>
  <c r="U1267" i="1"/>
  <c r="U1268" i="1"/>
  <c r="U1269" i="1"/>
  <c r="U1270" i="1"/>
  <c r="U1272" i="1"/>
  <c r="U1275" i="1"/>
  <c r="U1276" i="1"/>
  <c r="U1277" i="1"/>
  <c r="U1278" i="1"/>
  <c r="U1280" i="1"/>
  <c r="U1283" i="1"/>
  <c r="U1284" i="1"/>
  <c r="U1285" i="1"/>
  <c r="U1286" i="1"/>
  <c r="U1288" i="1"/>
  <c r="U1291" i="1"/>
  <c r="U1292" i="1"/>
  <c r="U1293" i="1"/>
  <c r="U1294" i="1"/>
  <c r="U1296" i="1"/>
  <c r="U1299" i="1"/>
  <c r="U1300" i="1"/>
  <c r="U1301" i="1"/>
  <c r="U1302" i="1"/>
  <c r="U1304" i="1"/>
  <c r="U1307" i="1"/>
  <c r="U1308" i="1"/>
  <c r="U1309" i="1"/>
  <c r="U1310" i="1"/>
  <c r="U1312" i="1"/>
  <c r="U1315" i="1"/>
  <c r="U1316" i="1"/>
  <c r="U1317" i="1"/>
  <c r="U1318" i="1"/>
  <c r="U1320" i="1"/>
  <c r="U1323" i="1"/>
  <c r="U1324" i="1"/>
  <c r="U1325" i="1"/>
  <c r="U1326" i="1"/>
  <c r="U1328" i="1"/>
  <c r="U1331" i="1"/>
  <c r="U1332" i="1"/>
  <c r="U1333" i="1"/>
  <c r="U1334" i="1"/>
  <c r="U1336" i="1"/>
  <c r="U1337" i="1"/>
  <c r="U1339" i="1"/>
  <c r="U1340" i="1"/>
  <c r="U1341" i="1"/>
  <c r="U1342" i="1"/>
  <c r="U1344" i="1"/>
  <c r="U1347" i="1"/>
  <c r="U1348" i="1"/>
  <c r="U1349" i="1"/>
  <c r="U1350" i="1"/>
  <c r="U1352" i="1"/>
  <c r="U1355" i="1"/>
  <c r="U1356" i="1"/>
  <c r="U1357" i="1"/>
  <c r="U1358" i="1"/>
  <c r="U1360" i="1"/>
  <c r="U1363" i="1"/>
  <c r="U1364" i="1"/>
  <c r="U1365" i="1"/>
  <c r="U1366" i="1"/>
  <c r="U1367" i="1"/>
  <c r="U1368" i="1"/>
  <c r="U1371" i="1"/>
  <c r="U1372" i="1"/>
  <c r="U1373" i="1"/>
  <c r="U1374" i="1"/>
  <c r="U1376" i="1"/>
  <c r="U1379" i="1"/>
  <c r="U1380" i="1"/>
  <c r="U1381" i="1"/>
  <c r="U1382" i="1"/>
  <c r="U1384" i="1"/>
  <c r="U1387" i="1"/>
  <c r="U1388" i="1"/>
  <c r="U1389" i="1"/>
  <c r="U1390" i="1"/>
  <c r="U1392" i="1"/>
  <c r="U1395" i="1"/>
  <c r="U1396" i="1"/>
  <c r="U1397" i="1"/>
  <c r="U1398" i="1"/>
  <c r="U1399" i="1"/>
  <c r="U1400" i="1"/>
  <c r="U1403" i="1"/>
  <c r="U1404" i="1"/>
  <c r="U1405" i="1"/>
  <c r="U1406" i="1"/>
  <c r="U1408" i="1"/>
  <c r="U1411" i="1"/>
  <c r="U1412" i="1"/>
  <c r="U1413" i="1"/>
  <c r="U1414" i="1"/>
  <c r="U1416" i="1"/>
  <c r="U1419" i="1"/>
  <c r="U1420" i="1"/>
  <c r="U1421" i="1"/>
  <c r="U1422" i="1"/>
  <c r="U1424" i="1"/>
  <c r="U1427" i="1"/>
  <c r="U1428" i="1"/>
  <c r="U1429" i="1"/>
  <c r="U1430" i="1"/>
  <c r="U1431" i="1"/>
  <c r="U1432" i="1"/>
  <c r="U1435" i="1"/>
  <c r="U1436" i="1"/>
  <c r="U1437" i="1"/>
  <c r="U1438" i="1"/>
  <c r="U1440" i="1"/>
  <c r="U1443" i="1"/>
  <c r="U1444" i="1"/>
  <c r="U1445" i="1"/>
  <c r="U1446" i="1"/>
  <c r="U1448" i="1"/>
  <c r="U1451" i="1"/>
  <c r="U1452" i="1"/>
  <c r="U1453" i="1"/>
  <c r="U1454" i="1"/>
  <c r="U1456" i="1"/>
  <c r="U1459" i="1"/>
  <c r="U1460" i="1"/>
  <c r="U1461" i="1"/>
  <c r="U1462" i="1"/>
  <c r="U1463" i="1"/>
  <c r="U1464" i="1"/>
  <c r="U1467" i="1"/>
  <c r="U1468" i="1"/>
  <c r="U1469" i="1"/>
  <c r="U1470" i="1"/>
  <c r="U1472" i="1"/>
  <c r="U1475" i="1"/>
  <c r="U1476" i="1"/>
  <c r="U1477" i="1"/>
  <c r="U1478" i="1"/>
  <c r="U1480" i="1"/>
  <c r="U1483" i="1"/>
  <c r="U1484" i="1"/>
  <c r="U1485" i="1"/>
  <c r="U1486" i="1"/>
  <c r="U1488" i="1"/>
  <c r="U1491" i="1"/>
  <c r="U1492" i="1"/>
  <c r="U1493" i="1"/>
  <c r="U1494" i="1"/>
  <c r="U1495" i="1"/>
  <c r="U1496" i="1"/>
  <c r="U1499" i="1"/>
  <c r="U1500" i="1"/>
  <c r="U1501" i="1"/>
  <c r="U1502" i="1"/>
  <c r="U1504" i="1"/>
  <c r="U1507" i="1"/>
  <c r="U1508" i="1"/>
  <c r="U1509" i="1"/>
  <c r="U1510" i="1"/>
  <c r="U1512" i="1"/>
  <c r="U1515" i="1"/>
  <c r="U1516" i="1"/>
  <c r="U1517" i="1"/>
  <c r="U1518" i="1"/>
  <c r="U1520" i="1"/>
  <c r="U1523" i="1"/>
  <c r="U1524" i="1"/>
  <c r="U1525" i="1"/>
  <c r="U1526" i="1"/>
  <c r="U1527" i="1"/>
  <c r="U1528" i="1"/>
  <c r="U1531" i="1"/>
  <c r="U1532" i="1"/>
  <c r="U1533" i="1"/>
  <c r="U1534" i="1"/>
  <c r="U1536" i="1"/>
  <c r="U1539" i="1"/>
  <c r="U1540" i="1"/>
  <c r="U1541" i="1"/>
  <c r="U1542" i="1"/>
  <c r="U1544" i="1"/>
  <c r="U1547" i="1"/>
  <c r="U1548" i="1"/>
  <c r="U1549" i="1"/>
  <c r="U1550" i="1"/>
  <c r="U1552" i="1"/>
  <c r="U1555" i="1"/>
  <c r="U1556" i="1"/>
  <c r="U1557" i="1"/>
  <c r="U1558" i="1"/>
  <c r="U1559" i="1"/>
  <c r="U1560" i="1"/>
  <c r="U1563" i="1"/>
  <c r="U1564" i="1"/>
  <c r="U1565" i="1"/>
  <c r="U1566" i="1"/>
  <c r="U1568" i="1"/>
  <c r="U1571" i="1"/>
  <c r="U1572" i="1"/>
  <c r="U1573" i="1"/>
  <c r="U1574" i="1"/>
  <c r="U1576" i="1"/>
  <c r="U1579" i="1"/>
  <c r="U1580" i="1"/>
  <c r="U1581" i="1"/>
  <c r="U1582" i="1"/>
  <c r="U1584" i="1"/>
  <c r="U1587" i="1"/>
  <c r="U1588" i="1"/>
  <c r="U1589" i="1"/>
  <c r="U1590" i="1"/>
  <c r="U1591" i="1"/>
  <c r="U1592" i="1"/>
  <c r="U1595" i="1"/>
  <c r="U1596" i="1"/>
  <c r="U1597" i="1"/>
  <c r="U1598" i="1"/>
  <c r="U1600" i="1"/>
  <c r="U1603" i="1"/>
  <c r="U1604" i="1"/>
  <c r="U1605" i="1"/>
  <c r="U1606" i="1"/>
  <c r="U1608" i="1"/>
  <c r="U1611" i="1"/>
  <c r="U1612" i="1"/>
  <c r="U1613" i="1"/>
  <c r="U1614" i="1"/>
  <c r="U1616" i="1"/>
  <c r="U1619" i="1"/>
  <c r="U1620" i="1"/>
  <c r="U1621" i="1"/>
  <c r="U1622" i="1"/>
  <c r="U1623" i="1"/>
  <c r="U1624" i="1"/>
  <c r="U1627" i="1"/>
  <c r="U1628" i="1"/>
  <c r="U1629" i="1"/>
  <c r="U1630" i="1"/>
  <c r="U1632" i="1"/>
  <c r="U1635" i="1"/>
  <c r="U1636" i="1"/>
  <c r="U1637" i="1"/>
  <c r="U1638" i="1"/>
  <c r="U1640" i="1"/>
  <c r="U1643" i="1"/>
  <c r="U1644" i="1"/>
  <c r="U1645" i="1"/>
  <c r="U1646" i="1"/>
  <c r="U1648" i="1"/>
  <c r="U1651" i="1"/>
  <c r="U1652" i="1"/>
  <c r="U1653" i="1"/>
  <c r="U1654" i="1"/>
  <c r="U1655" i="1"/>
  <c r="U1656" i="1"/>
  <c r="U1659" i="1"/>
  <c r="U1660" i="1"/>
  <c r="U1661" i="1"/>
  <c r="U1662" i="1"/>
  <c r="U1664" i="1"/>
  <c r="U1667" i="1"/>
  <c r="U1668" i="1"/>
  <c r="U1669" i="1"/>
  <c r="U1670" i="1"/>
  <c r="U1672" i="1"/>
  <c r="U1675" i="1"/>
  <c r="U1676" i="1"/>
  <c r="U1677" i="1"/>
  <c r="U1678" i="1"/>
  <c r="U1680" i="1"/>
  <c r="U1683" i="1"/>
  <c r="U1684" i="1"/>
  <c r="U1685" i="1"/>
  <c r="U1686" i="1"/>
  <c r="U1687" i="1"/>
  <c r="U1688" i="1"/>
  <c r="U1691" i="1"/>
  <c r="U1692" i="1"/>
  <c r="U1693" i="1"/>
  <c r="U1694" i="1"/>
  <c r="U1696" i="1"/>
  <c r="U1699" i="1"/>
  <c r="U1700" i="1"/>
  <c r="U1701" i="1"/>
  <c r="U1702" i="1"/>
  <c r="U1704" i="1"/>
  <c r="U1707" i="1"/>
  <c r="U1708" i="1"/>
  <c r="U1709" i="1"/>
  <c r="U1710" i="1"/>
  <c r="U1712" i="1"/>
  <c r="U1715" i="1"/>
  <c r="U1716" i="1"/>
  <c r="U1717" i="1"/>
  <c r="U1718" i="1"/>
  <c r="U1719" i="1"/>
  <c r="U1720" i="1"/>
  <c r="U1723" i="1"/>
  <c r="U1724" i="1"/>
  <c r="U1725" i="1"/>
  <c r="U1726" i="1"/>
  <c r="U1728" i="1"/>
  <c r="U1731" i="1"/>
  <c r="U1732" i="1"/>
  <c r="U1733" i="1"/>
  <c r="U1734" i="1"/>
  <c r="U1736" i="1"/>
  <c r="U1739" i="1"/>
  <c r="U1740" i="1"/>
  <c r="U1741" i="1"/>
  <c r="U1742" i="1"/>
  <c r="U1744" i="1"/>
  <c r="U1747" i="1"/>
  <c r="U1748" i="1"/>
  <c r="U1749" i="1"/>
  <c r="U1750" i="1"/>
  <c r="U1751" i="1"/>
  <c r="U1752" i="1"/>
  <c r="U1755" i="1"/>
  <c r="U1756" i="1"/>
  <c r="U1757" i="1"/>
  <c r="U1758" i="1"/>
  <c r="U1760" i="1"/>
  <c r="U1763" i="1"/>
  <c r="U1764" i="1"/>
  <c r="U1765" i="1"/>
  <c r="U1766" i="1"/>
  <c r="U1768" i="1"/>
  <c r="U1771" i="1"/>
  <c r="U1772" i="1"/>
  <c r="U1773" i="1"/>
  <c r="U1774" i="1"/>
  <c r="U1776" i="1"/>
  <c r="U1779" i="1"/>
  <c r="U1780" i="1"/>
  <c r="U1781" i="1"/>
  <c r="U1782" i="1"/>
  <c r="U1783" i="1"/>
  <c r="U1784" i="1"/>
  <c r="U1787" i="1"/>
  <c r="U1788" i="1"/>
  <c r="U1789" i="1"/>
  <c r="U1790" i="1"/>
  <c r="U1792" i="1"/>
  <c r="U1795" i="1"/>
  <c r="U1796" i="1"/>
  <c r="U1797" i="1"/>
  <c r="U1798" i="1"/>
  <c r="U1800" i="1"/>
  <c r="U1803" i="1"/>
  <c r="U1804" i="1"/>
  <c r="U1805" i="1"/>
  <c r="U1806" i="1"/>
  <c r="U1808" i="1"/>
  <c r="U1811" i="1"/>
  <c r="U1812" i="1"/>
  <c r="U1813" i="1"/>
  <c r="U1814" i="1"/>
  <c r="U1815" i="1"/>
  <c r="U1816" i="1"/>
  <c r="U1819" i="1"/>
  <c r="U1820" i="1"/>
  <c r="U1821" i="1"/>
  <c r="U1822" i="1"/>
  <c r="U1824" i="1"/>
  <c r="U1827" i="1"/>
  <c r="U1828" i="1"/>
  <c r="U1829" i="1"/>
  <c r="U1830" i="1"/>
  <c r="U1832" i="1"/>
  <c r="U1835" i="1"/>
  <c r="U1836" i="1"/>
  <c r="U1837" i="1"/>
  <c r="U1838" i="1"/>
  <c r="U1840" i="1"/>
  <c r="U1843" i="1"/>
  <c r="U1844" i="1"/>
  <c r="U1845" i="1"/>
  <c r="U1846" i="1"/>
  <c r="U1847" i="1"/>
  <c r="U1848" i="1"/>
  <c r="U1851" i="1"/>
  <c r="U1852" i="1"/>
  <c r="U1853" i="1"/>
  <c r="U1854" i="1"/>
  <c r="U1856" i="1"/>
  <c r="U1859" i="1"/>
  <c r="U1860" i="1"/>
  <c r="U1861" i="1"/>
  <c r="U1862" i="1"/>
  <c r="U1864" i="1"/>
  <c r="U1867" i="1"/>
  <c r="U1868" i="1"/>
  <c r="U1869" i="1"/>
  <c r="U1870" i="1"/>
  <c r="U1872" i="1"/>
  <c r="U1875" i="1"/>
  <c r="U1876" i="1"/>
  <c r="U1877" i="1"/>
  <c r="U1878" i="1"/>
  <c r="U1879" i="1"/>
  <c r="U1880" i="1"/>
  <c r="U1883" i="1"/>
  <c r="U1884" i="1"/>
  <c r="U1885" i="1"/>
  <c r="U1886" i="1"/>
  <c r="U1888" i="1"/>
  <c r="U1891" i="1"/>
  <c r="U1892" i="1"/>
  <c r="U1893" i="1"/>
  <c r="U1894" i="1"/>
  <c r="U1896" i="1"/>
  <c r="U1899" i="1"/>
  <c r="U1900" i="1"/>
  <c r="U1901" i="1"/>
  <c r="U1902" i="1"/>
  <c r="U1904" i="1"/>
  <c r="U1907" i="1"/>
  <c r="U1908" i="1"/>
  <c r="U1909" i="1"/>
  <c r="U1910" i="1"/>
  <c r="U1911" i="1"/>
  <c r="U1912" i="1"/>
  <c r="U1915" i="1"/>
  <c r="U1916" i="1"/>
  <c r="U1917" i="1"/>
  <c r="U1918" i="1"/>
  <c r="U1920" i="1"/>
  <c r="U1923" i="1"/>
  <c r="U1924" i="1"/>
  <c r="U1925" i="1"/>
  <c r="U1926" i="1"/>
  <c r="U1928" i="1"/>
  <c r="U1931" i="1"/>
  <c r="U1932" i="1"/>
  <c r="U1933" i="1"/>
  <c r="U1934" i="1"/>
  <c r="U1936" i="1"/>
  <c r="U1939" i="1"/>
  <c r="U1940" i="1"/>
  <c r="U1941" i="1"/>
  <c r="U1942" i="1"/>
  <c r="U1943" i="1"/>
  <c r="U1944" i="1"/>
  <c r="U1947" i="1"/>
  <c r="U1948" i="1"/>
  <c r="U1949" i="1"/>
  <c r="U1950" i="1"/>
  <c r="U1952" i="1"/>
  <c r="U1955" i="1"/>
  <c r="U1956" i="1"/>
  <c r="U1957" i="1"/>
  <c r="U1958" i="1"/>
  <c r="U1960" i="1"/>
  <c r="U1963" i="1"/>
  <c r="U1964" i="1"/>
  <c r="U1965" i="1"/>
  <c r="U1966" i="1"/>
  <c r="U1968" i="1"/>
  <c r="U1971" i="1"/>
  <c r="U1972" i="1"/>
  <c r="U1973" i="1"/>
  <c r="U1974" i="1"/>
  <c r="U1975" i="1"/>
  <c r="U1976" i="1"/>
  <c r="U1979" i="1"/>
  <c r="U1980" i="1"/>
  <c r="U1981" i="1"/>
  <c r="U1982" i="1"/>
  <c r="U1984" i="1"/>
  <c r="U1987" i="1"/>
  <c r="U1988" i="1"/>
  <c r="U1989" i="1"/>
  <c r="U1990" i="1"/>
  <c r="U1992" i="1"/>
  <c r="U1995" i="1"/>
  <c r="U1996" i="1"/>
  <c r="U1997" i="1"/>
  <c r="U1998" i="1"/>
  <c r="U2000" i="1"/>
  <c r="U2003" i="1"/>
  <c r="U2004" i="1"/>
  <c r="U2005" i="1"/>
  <c r="U2006" i="1"/>
  <c r="U2007" i="1"/>
  <c r="U2008" i="1"/>
  <c r="U2011" i="1"/>
  <c r="U2012" i="1"/>
  <c r="U2013" i="1"/>
  <c r="U2014" i="1"/>
  <c r="U2016" i="1"/>
  <c r="U2019" i="1"/>
  <c r="U2020" i="1"/>
  <c r="U2021" i="1"/>
  <c r="U2022" i="1"/>
  <c r="U2024" i="1"/>
  <c r="U2027" i="1"/>
  <c r="U2028" i="1"/>
  <c r="U2029" i="1"/>
  <c r="U2030" i="1"/>
  <c r="U2032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4" i="5" l="1"/>
  <c r="C7" i="5"/>
  <c r="B10" i="5"/>
  <c r="C12" i="5"/>
  <c r="D4" i="6"/>
  <c r="B5" i="5"/>
  <c r="D7" i="5"/>
  <c r="C10" i="5"/>
  <c r="D12" i="5"/>
  <c r="E12" i="5" s="1"/>
  <c r="G12" i="5" s="1"/>
  <c r="E4" i="6"/>
  <c r="C5" i="5"/>
  <c r="E5" i="5" s="1"/>
  <c r="H5" i="5" s="1"/>
  <c r="B8" i="5"/>
  <c r="B13" i="5"/>
  <c r="D5" i="6"/>
  <c r="B3" i="5"/>
  <c r="C8" i="5"/>
  <c r="C13" i="5"/>
  <c r="E13" i="5" s="1"/>
  <c r="H13" i="5" s="1"/>
  <c r="E5" i="6"/>
  <c r="B2" i="5"/>
  <c r="C3" i="5"/>
  <c r="E3" i="5" s="1"/>
  <c r="B6" i="5"/>
  <c r="B11" i="5"/>
  <c r="D6" i="6"/>
  <c r="C2" i="5"/>
  <c r="C6" i="5"/>
  <c r="E6" i="5" s="1"/>
  <c r="F6" i="5" s="1"/>
  <c r="B9" i="5"/>
  <c r="C11" i="5"/>
  <c r="E6" i="6"/>
  <c r="B4" i="5"/>
  <c r="E4" i="5" s="1"/>
  <c r="H4" i="5" s="1"/>
  <c r="C9" i="5"/>
  <c r="E9" i="5" s="1"/>
  <c r="F9" i="5" s="1"/>
  <c r="D3" i="6"/>
  <c r="E3" i="6"/>
  <c r="E10" i="5"/>
  <c r="F10" i="5" s="1"/>
  <c r="E8" i="5" l="1"/>
  <c r="E7" i="5"/>
  <c r="G7" i="5" s="1"/>
  <c r="E11" i="5"/>
  <c r="E2" i="5"/>
  <c r="H2" i="5" s="1"/>
  <c r="F4" i="5"/>
  <c r="F8" i="5"/>
  <c r="G4" i="5"/>
  <c r="F13" i="5"/>
  <c r="G13" i="5"/>
  <c r="H12" i="5"/>
  <c r="F12" i="5"/>
  <c r="G10" i="5"/>
  <c r="H10" i="5"/>
  <c r="G9" i="5"/>
  <c r="H9" i="5"/>
  <c r="G6" i="5"/>
  <c r="H6" i="5"/>
  <c r="F5" i="5"/>
  <c r="G5" i="5"/>
  <c r="G3" i="5"/>
  <c r="H3" i="5"/>
  <c r="F3" i="5"/>
  <c r="F7" i="5" l="1"/>
  <c r="H7" i="5"/>
  <c r="H8" i="5"/>
  <c r="G8" i="5"/>
  <c r="H11" i="5"/>
  <c r="F11" i="5"/>
  <c r="G11" i="5"/>
  <c r="G2" i="5"/>
  <c r="F2" i="5"/>
</calcChain>
</file>

<file path=xl/sharedStrings.xml><?xml version="1.0" encoding="utf-8"?>
<sst xmlns="http://schemas.openxmlformats.org/spreadsheetml/2006/main" count="24871" uniqueCount="8412">
  <si>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</si>
  <si>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</si>
  <si>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</si>
  <si>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</si>
  <si>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</si>
  <si>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</si>
  <si>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</si>
  <si>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</si>
  <si>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</si>
  <si>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</si>
  <si>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</si>
  <si>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</si>
  <si>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</si>
  <si>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</si>
  <si>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</si>
  <si>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</si>
  <si>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</si>
  <si>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</si>
  <si>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</si>
  <si>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</si>
  <si>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</si>
  <si>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</si>
  <si>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</si>
  <si>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</si>
  <si>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</si>
  <si>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</si>
  <si>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</si>
  <si>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</si>
  <si>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</si>
  <si>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</si>
  <si>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</si>
  <si>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</si>
  <si>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</si>
  <si>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</si>
  <si>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</si>
  <si>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</si>
  <si>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</si>
  <si>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</si>
  <si>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</si>
  <si>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</si>
  <si>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</si>
  <si>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</si>
  <si>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</si>
  <si>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</si>
  <si>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</si>
  <si>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</si>
  <si>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</si>
  <si>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</si>
  <si>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</si>
  <si>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</si>
  <si>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</si>
  <si>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</si>
  <si>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</si>
  <si>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</si>
  <si>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</si>
  <si>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</si>
  <si>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</si>
  <si>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</si>
  <si>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</si>
  <si>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</si>
  <si>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</si>
  <si>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</si>
  <si>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</si>
  <si>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</si>
  <si>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</si>
  <si>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</si>
  <si>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</si>
  <si>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</si>
  <si>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</si>
  <si>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</si>
  <si>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</si>
  <si>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</si>
  <si>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</si>
  <si>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</si>
  <si>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</si>
  <si>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</si>
  <si>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</si>
  <si>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</si>
  <si>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</si>
  <si>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</si>
  <si>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</si>
  <si>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</si>
  <si>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</si>
  <si>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</si>
  <si>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</si>
  <si>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</si>
  <si>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</si>
  <si>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</si>
  <si>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</si>
  <si>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</si>
  <si>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</si>
  <si>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</si>
  <si>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</si>
  <si>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</si>
  <si>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</si>
  <si>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</si>
  <si>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</si>
  <si>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</si>
  <si>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</si>
  <si>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</si>
  <si>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</si>
  <si>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</si>
  <si>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</si>
  <si>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</si>
  <si>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</si>
  <si>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</si>
  <si>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</si>
  <si>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</si>
  <si>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</si>
  <si>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</si>
  <si>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</si>
  <si>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</si>
  <si>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</si>
  <si>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</si>
  <si>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</si>
  <si>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</si>
  <si>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</si>
  <si>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</si>
  <si>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</si>
  <si>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</si>
  <si>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</si>
  <si>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</si>
  <si>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</si>
  <si>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</si>
  <si>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</si>
  <si>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</si>
  <si>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</si>
  <si>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</si>
  <si>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</si>
  <si>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</si>
  <si>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</si>
  <si>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</si>
  <si>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</si>
  <si>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</si>
  <si>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</si>
  <si>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</si>
  <si>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</si>
  <si>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</si>
  <si>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</si>
  <si>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</si>
  <si>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</si>
  <si>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</si>
  <si>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</si>
  <si>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</si>
  <si>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</si>
  <si>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</si>
  <si>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</si>
  <si>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</si>
  <si>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</si>
  <si>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</si>
  <si>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</si>
  <si>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</si>
  <si>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</si>
  <si>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</si>
  <si>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</si>
  <si>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</si>
  <si>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</si>
  <si>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</si>
  <si>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</si>
  <si>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</si>
  <si>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</si>
  <si>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</si>
  <si>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</si>
  <si>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</si>
  <si>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</si>
  <si>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</si>
  <si>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</si>
  <si>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</si>
  <si>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</si>
  <si>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</si>
  <si>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</si>
  <si>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</si>
  <si>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</si>
  <si>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</si>
  <si>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</si>
  <si>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</si>
  <si>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</si>
  <si>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</si>
  <si>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</si>
  <si>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</si>
  <si>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</si>
  <si>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</si>
  <si>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</si>
  <si>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</si>
  <si>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</si>
  <si>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</si>
  <si>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</si>
  <si>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</si>
  <si>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</si>
  <si>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</si>
  <si>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</si>
  <si>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</si>
  <si>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</si>
  <si>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</si>
  <si>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</si>
  <si>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</si>
  <si>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</si>
  <si>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</si>
  <si>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</si>
  <si>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</si>
  <si>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</si>
  <si>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</si>
  <si>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</si>
  <si>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</si>
  <si>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</si>
  <si>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</si>
  <si>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</si>
  <si>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</si>
  <si>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</si>
  <si>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</si>
  <si>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</si>
  <si>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</si>
  <si>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</si>
  <si>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</si>
  <si>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</si>
  <si>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</si>
  <si>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</si>
  <si>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</si>
  <si>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</si>
  <si>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</si>
  <si>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</si>
  <si>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</si>
  <si>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</si>
  <si>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</si>
  <si>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</si>
  <si>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</si>
  <si>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</si>
  <si>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</si>
  <si>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</si>
  <si>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</si>
  <si>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</si>
  <si>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</si>
  <si>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</si>
  <si>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</si>
  <si>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</si>
  <si>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</si>
  <si>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</si>
  <si>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</si>
  <si>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</si>
  <si>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</si>
  <si>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</si>
  <si>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</si>
  <si>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</si>
  <si>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</si>
  <si>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</si>
  <si>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</si>
  <si>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</si>
  <si>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</si>
  <si>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</si>
  <si>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</si>
  <si>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</si>
  <si>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</si>
  <si>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</si>
  <si>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</si>
  <si>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</si>
  <si>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</si>
  <si>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</si>
  <si>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</si>
  <si>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</si>
  <si>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</si>
  <si>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</si>
  <si>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</si>
  <si>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</si>
  <si>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</si>
  <si>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</si>
  <si>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</si>
  <si>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</si>
  <si>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</si>
  <si>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</si>
  <si>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</si>
  <si>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</si>
  <si>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</si>
  <si>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</si>
  <si>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</si>
  <si>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</si>
  <si>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</si>
  <si>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</si>
  <si>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</si>
  <si>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</si>
  <si>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</si>
  <si>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</si>
  <si>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</si>
  <si>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</si>
  <si>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</si>
  <si>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</si>
  <si>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</si>
  <si>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</si>
  <si>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</si>
  <si>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</si>
  <si>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</si>
  <si>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</si>
  <si>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</si>
  <si>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</si>
  <si>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</si>
  <si>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</si>
  <si>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</si>
  <si>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</si>
  <si>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</si>
  <si>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</si>
  <si>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</si>
  <si>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</si>
  <si>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</si>
  <si>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</si>
  <si>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</si>
  <si>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</si>
  <si>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</si>
  <si>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</si>
  <si>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</si>
  <si>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</si>
  <si>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</si>
  <si>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</si>
  <si>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</si>
  <si>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</si>
  <si>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</si>
  <si>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</si>
  <si>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</si>
  <si>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</si>
  <si>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</si>
  <si>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</si>
  <si>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</si>
  <si>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</si>
  <si>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</si>
  <si>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</si>
  <si>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</si>
  <si>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</si>
  <si>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</si>
  <si>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</si>
  <si>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</si>
  <si>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</si>
  <si>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</si>
  <si>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</si>
  <si>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</si>
  <si>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</si>
  <si>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</si>
  <si>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</si>
  <si>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</si>
  <si>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</si>
  <si>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</si>
  <si>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</si>
  <si>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</si>
  <si>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</si>
  <si>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</si>
  <si>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</si>
  <si>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</si>
  <si>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</si>
  <si>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</si>
  <si>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</si>
  <si>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</si>
  <si>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</si>
  <si>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</si>
  <si>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</si>
  <si>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</si>
  <si>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</si>
  <si>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</si>
  <si>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</si>
  <si>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</si>
  <si>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</si>
  <si>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</si>
  <si>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</si>
  <si>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</si>
  <si>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</si>
  <si>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</si>
  <si>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</si>
  <si>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</si>
  <si>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</si>
  <si>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</si>
  <si>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</si>
  <si>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</si>
  <si>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</si>
  <si>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</si>
  <si>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</si>
  <si>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</si>
  <si>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</si>
  <si>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</si>
  <si>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</si>
  <si>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</si>
  <si>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</si>
  <si>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</si>
  <si>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</si>
  <si>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</si>
  <si>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</si>
  <si>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</si>
  <si>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</si>
  <si>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</si>
  <si>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</si>
  <si>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</si>
  <si>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</si>
  <si>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</si>
  <si>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</si>
  <si>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</si>
  <si>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</si>
  <si>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</si>
  <si>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</si>
  <si>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</si>
  <si>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</si>
  <si>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</si>
  <si>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</si>
  <si>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</si>
  <si>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</si>
  <si>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</si>
  <si>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</si>
  <si>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</si>
  <si>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</si>
  <si>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</si>
  <si>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</si>
  <si>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</si>
  <si>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</si>
  <si>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</si>
  <si>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</si>
  <si>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</si>
  <si>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</si>
  <si>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</si>
  <si>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</si>
  <si>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</si>
  <si>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</si>
  <si>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</si>
  <si>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</si>
  <si>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</si>
  <si>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</si>
  <si>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</si>
  <si>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</si>
  <si>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</si>
  <si>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</si>
  <si>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</si>
  <si>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</si>
  <si>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</si>
  <si>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</si>
  <si>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</si>
  <si>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</si>
  <si>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</si>
  <si>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</si>
  <si>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</si>
  <si>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</si>
  <si>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</si>
  <si>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</si>
  <si>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</si>
  <si>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</si>
  <si>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</si>
  <si>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</si>
  <si>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</si>
  <si>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</si>
  <si>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</si>
  <si>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</si>
  <si>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</si>
  <si>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</si>
  <si>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</si>
  <si>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</si>
  <si>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</si>
  <si>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</si>
  <si>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</si>
  <si>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</si>
  <si>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</si>
  <si>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</si>
  <si>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</si>
  <si>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</si>
  <si>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</si>
  <si>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</si>
  <si>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</si>
  <si>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</si>
  <si>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</si>
  <si>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</si>
  <si>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</si>
  <si>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</si>
  <si>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</si>
  <si>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</si>
  <si>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</si>
  <si>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</si>
  <si>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</si>
  <si>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</si>
  <si>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</si>
  <si>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</si>
  <si>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</si>
  <si>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</si>
  <si>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</si>
  <si>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</si>
  <si>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</si>
  <si>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</si>
  <si>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</si>
  <si>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</si>
  <si>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</si>
  <si>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</si>
  <si>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</si>
  <si>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</si>
  <si>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</si>
  <si>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</si>
  <si>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</si>
  <si>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</si>
  <si>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</si>
  <si>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</si>
  <si>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</si>
  <si>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</si>
  <si>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</si>
  <si>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</si>
  <si>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</si>
  <si>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</si>
  <si>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</si>
  <si>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</si>
  <si>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</si>
  <si>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</si>
  <si>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</si>
  <si>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</si>
  <si>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</si>
  <si>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</si>
  <si>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</si>
  <si>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</si>
  <si>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</si>
  <si>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</si>
  <si>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</si>
  <si>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</si>
  <si>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</si>
  <si>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</si>
  <si>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</si>
  <si>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</si>
  <si>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</si>
  <si>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</si>
  <si>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</si>
  <si>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</si>
  <si>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</si>
  <si>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</si>
  <si>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</si>
  <si>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</si>
  <si>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</si>
  <si>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</si>
  <si>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</si>
  <si>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</si>
  <si>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</si>
  <si>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</si>
  <si>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</si>
  <si>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</si>
  <si>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</si>
  <si>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</si>
  <si>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</si>
  <si>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</si>
  <si>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</si>
  <si>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</si>
  <si>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</si>
  <si>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</si>
  <si>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</si>
  <si>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</si>
  <si>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</si>
  <si>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</si>
  <si>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</si>
  <si>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</si>
  <si>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</si>
  <si>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</si>
  <si>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</si>
  <si>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</si>
  <si>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</si>
  <si>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</si>
  <si>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</si>
  <si>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</si>
  <si>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</si>
  <si>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</si>
  <si>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</si>
  <si>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</si>
  <si>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</si>
  <si>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</si>
  <si>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</si>
  <si>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</si>
  <si>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</si>
  <si>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</si>
  <si>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</si>
  <si>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</si>
  <si>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</si>
  <si>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</si>
  <si>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</si>
  <si>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</si>
  <si>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</si>
  <si>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</si>
  <si>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</si>
  <si>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</si>
  <si>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</si>
  <si>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</si>
  <si>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</si>
  <si>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</si>
  <si>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</si>
  <si>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</si>
  <si>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</si>
  <si>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</si>
  <si>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</si>
  <si>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</si>
  <si>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</si>
  <si>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</si>
  <si>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</si>
  <si>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</si>
  <si>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</si>
  <si>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</si>
  <si>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</si>
  <si>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</si>
  <si>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</si>
  <si>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</si>
  <si>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</si>
  <si>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</si>
  <si>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</si>
  <si>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</si>
  <si>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</si>
  <si>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</si>
  <si>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</si>
  <si>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</si>
  <si>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</si>
  <si>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</si>
  <si>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</si>
  <si>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</si>
  <si>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</si>
  <si>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</si>
  <si>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</si>
  <si>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</si>
  <si>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</si>
  <si>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</si>
  <si>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</si>
  <si>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</si>
  <si>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</si>
  <si>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</si>
  <si>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</si>
  <si>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</si>
  <si>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</si>
  <si>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</si>
  <si>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</si>
  <si>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</si>
  <si>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</si>
  <si>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</si>
  <si>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</si>
  <si>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</si>
  <si>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</si>
  <si>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</si>
  <si>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</si>
  <si>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</si>
  <si>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</si>
  <si>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</si>
  <si>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</si>
  <si>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</si>
  <si>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</si>
  <si>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</si>
  <si>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</si>
  <si>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</si>
  <si>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</si>
  <si>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</si>
  <si>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</si>
  <si>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</si>
  <si>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</si>
  <si>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</si>
  <si>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</si>
  <si>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</si>
  <si>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</si>
  <si>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</si>
  <si>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</si>
  <si>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</si>
  <si>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</si>
  <si>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</si>
  <si>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</si>
  <si>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</si>
  <si>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</si>
  <si>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</si>
  <si>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</si>
  <si>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</si>
  <si>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</si>
  <si>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</si>
  <si>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</si>
  <si>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</si>
  <si>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</si>
  <si>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</si>
  <si>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</si>
  <si>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</si>
  <si>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</si>
  <si>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</si>
  <si>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</si>
  <si>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</si>
  <si>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</si>
  <si>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</si>
  <si>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</si>
  <si>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</si>
  <si>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</si>
  <si>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</si>
  <si>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</si>
  <si>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</si>
  <si>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</si>
  <si>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</si>
  <si>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</si>
  <si>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</si>
  <si>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</si>
  <si>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</si>
  <si>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</si>
  <si>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</si>
  <si>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</si>
  <si>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</si>
  <si>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</si>
  <si>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</si>
  <si>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</si>
  <si>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</si>
  <si>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</si>
  <si>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</si>
  <si>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</si>
  <si>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</si>
  <si>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</si>
  <si>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</si>
  <si>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</si>
  <si>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</si>
  <si>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</si>
  <si>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</si>
  <si>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</si>
  <si>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</si>
  <si>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</si>
  <si>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</si>
  <si>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</si>
  <si>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</si>
  <si>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</si>
  <si>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</si>
  <si>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</si>
  <si>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</si>
  <si>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</si>
  <si>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</si>
  <si>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</si>
  <si>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</si>
  <si>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</si>
  <si>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</si>
  <si>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</si>
  <si>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</si>
  <si>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</si>
  <si>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</si>
  <si>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</si>
  <si>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</si>
  <si>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</si>
  <si>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</si>
  <si>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</si>
  <si>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</si>
  <si>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</si>
  <si>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</si>
  <si>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</si>
  <si>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</si>
  <si>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</si>
  <si>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</si>
  <si>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</si>
  <si>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</si>
  <si>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</si>
  <si>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</si>
  <si>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</si>
  <si>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</si>
  <si>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</si>
  <si>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</si>
  <si>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</si>
  <si>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</si>
  <si>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</si>
  <si>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</si>
  <si>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</si>
  <si>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</si>
  <si>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</si>
  <si>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</si>
  <si>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</si>
  <si>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</si>
  <si>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</si>
  <si>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</si>
  <si>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</si>
  <si>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</si>
  <si>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</si>
  <si>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</si>
  <si>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</si>
  <si>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</si>
  <si>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</si>
  <si>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</si>
  <si>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</si>
  <si>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</si>
  <si>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</si>
  <si>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</si>
  <si>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</si>
  <si>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</si>
  <si>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</si>
  <si>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</si>
  <si>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</si>
  <si>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</si>
  <si>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</si>
  <si>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</si>
  <si>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</si>
  <si>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</si>
  <si>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</si>
  <si>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</si>
  <si>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</si>
  <si>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</si>
  <si>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</si>
  <si>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</si>
  <si>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</si>
  <si>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</si>
  <si>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</si>
  <si>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</si>
  <si>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</si>
  <si>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</si>
  <si>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</si>
  <si>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</si>
  <si>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</si>
  <si>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</si>
  <si>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</si>
  <si>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</si>
  <si>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</si>
  <si>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</si>
  <si>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</si>
  <si>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</si>
  <si>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</si>
  <si>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</si>
  <si>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</si>
  <si>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</si>
  <si>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</si>
  <si>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</si>
  <si>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</si>
  <si>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</si>
  <si>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</si>
  <si>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</si>
  <si>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</si>
  <si>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</si>
  <si>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</si>
  <si>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</si>
  <si>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</si>
  <si>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</si>
  <si>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</si>
  <si>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</si>
  <si>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</si>
  <si>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</si>
  <si>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</si>
  <si>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</si>
  <si>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</si>
  <si>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</si>
  <si>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</si>
  <si>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</si>
  <si>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</si>
  <si>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</si>
  <si>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</si>
  <si>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</si>
  <si>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</si>
  <si>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</si>
  <si>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</si>
  <si>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</si>
  <si>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</si>
  <si>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</si>
  <si>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</si>
  <si>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</si>
  <si>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</si>
  <si>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</si>
  <si>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</si>
  <si>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</si>
  <si>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</si>
  <si>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</si>
  <si>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</si>
  <si>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</si>
  <si>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</si>
  <si>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</si>
  <si>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</si>
  <si>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</si>
  <si>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</si>
  <si>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</si>
  <si>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</si>
  <si>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</si>
  <si>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</si>
  <si>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</si>
  <si>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</si>
  <si>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</si>
  <si>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</si>
  <si>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</si>
  <si>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</si>
  <si>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</si>
  <si>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</si>
  <si>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</si>
  <si>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</si>
  <si>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</si>
  <si>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</si>
  <si>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</si>
  <si>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</si>
  <si>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</si>
  <si>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</si>
  <si>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</si>
  <si>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</si>
  <si>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</si>
  <si>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</si>
  <si>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</si>
  <si>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</si>
  <si>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</si>
  <si>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</si>
  <si>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</si>
  <si>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</si>
  <si>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</si>
  <si>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</si>
  <si>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</si>
  <si>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</si>
  <si>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</si>
  <si>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</si>
  <si>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</si>
  <si>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</si>
  <si>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</si>
  <si>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</si>
  <si>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</si>
  <si>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</si>
  <si>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</si>
  <si>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</si>
  <si>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</si>
  <si>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</si>
  <si>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</si>
  <si>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</si>
  <si>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</si>
  <si>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</si>
  <si>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</si>
  <si>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</si>
  <si>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</si>
  <si>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</si>
  <si>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</si>
  <si>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</si>
  <si>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</si>
  <si>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</si>
  <si>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</si>
  <si>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</si>
  <si>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</si>
  <si>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</si>
  <si>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</si>
  <si>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</si>
  <si>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</si>
  <si>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</si>
  <si>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</si>
  <si>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</si>
  <si>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</si>
  <si>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</si>
  <si>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</si>
  <si>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</si>
  <si>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</si>
  <si>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</si>
  <si>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</si>
  <si>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</si>
  <si>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</si>
  <si>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</si>
  <si>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</si>
  <si>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</si>
  <si>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</si>
  <si>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</si>
  <si>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</si>
  <si>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</si>
  <si>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</si>
  <si>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</si>
  <si>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</si>
  <si>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</si>
  <si>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</si>
  <si>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</si>
  <si>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</si>
  <si>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</si>
  <si>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</si>
  <si>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</si>
  <si>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</si>
  <si>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</si>
  <si>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</si>
  <si>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</si>
  <si>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</si>
  <si>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</si>
  <si>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</si>
  <si>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</si>
  <si>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</si>
  <si>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</si>
  <si>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</si>
  <si>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</si>
  <si>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</si>
  <si>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</si>
  <si>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</si>
  <si>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</si>
  <si>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</si>
  <si>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</si>
  <si>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</si>
  <si>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</si>
  <si>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</si>
  <si>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</si>
  <si>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</si>
  <si>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</si>
  <si>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</si>
  <si>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</si>
  <si>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</si>
  <si>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</si>
  <si>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</si>
  <si>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</si>
  <si>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</si>
  <si>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</si>
  <si>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</si>
  <si>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</si>
  <si>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</si>
  <si>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</si>
  <si>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</si>
  <si>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</si>
  <si>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</si>
  <si>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</si>
  <si>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</si>
  <si>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</si>
  <si>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</si>
  <si>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</si>
  <si>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</si>
  <si>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</si>
  <si>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</si>
  <si>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</si>
  <si>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</si>
  <si>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</si>
  <si>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</si>
  <si>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</si>
  <si>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</si>
  <si>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</si>
  <si>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</si>
  <si>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</si>
  <si>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</si>
  <si>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</si>
  <si>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</si>
  <si>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</si>
  <si>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</si>
  <si>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</si>
  <si>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</si>
  <si>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</si>
  <si>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</si>
  <si>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</si>
  <si>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</si>
  <si>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</si>
  <si>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</si>
  <si>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</si>
  <si>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</si>
  <si>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</si>
  <si>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</si>
  <si>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</si>
  <si>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</si>
  <si>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</si>
  <si>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</si>
  <si>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</si>
  <si>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</si>
  <si>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</si>
  <si>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</si>
  <si>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</si>
  <si>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</si>
  <si>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</si>
  <si>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</si>
  <si>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</si>
  <si>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</si>
  <si>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</si>
  <si>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</si>
  <si>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</si>
  <si>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</si>
  <si>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</si>
  <si>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</si>
  <si>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</si>
  <si>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</si>
  <si>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</si>
  <si>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</si>
  <si>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</si>
  <si>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</si>
  <si>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</si>
  <si>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</si>
  <si>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</si>
  <si>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</si>
  <si>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</si>
  <si>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</si>
  <si>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</si>
  <si>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</si>
  <si>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</si>
  <si>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</si>
  <si>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</si>
  <si>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</si>
  <si>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</si>
  <si>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</si>
  <si>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</si>
  <si>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</si>
  <si>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</si>
  <si>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</si>
  <si>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</si>
  <si>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</si>
  <si>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</si>
  <si>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</si>
  <si>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</si>
  <si>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</si>
  <si>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</si>
  <si>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</si>
  <si>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</si>
  <si>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</si>
  <si>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</si>
  <si>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</si>
  <si>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</si>
  <si>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</si>
  <si>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</si>
  <si>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</si>
  <si>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</si>
  <si>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</si>
  <si>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</si>
  <si>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</si>
  <si>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</si>
  <si>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</si>
  <si>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</si>
  <si>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</si>
  <si>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</si>
  <si>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</si>
  <si>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</si>
  <si>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</si>
  <si>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</si>
  <si>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</si>
  <si>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</si>
  <si>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</si>
  <si>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</si>
  <si>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</si>
  <si>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</si>
  <si>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</si>
  <si>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</si>
  <si>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</si>
  <si>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</si>
  <si>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</si>
  <si>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</si>
  <si>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</si>
  <si>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</si>
  <si>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</si>
  <si>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</si>
  <si>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</si>
  <si>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</si>
  <si>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</si>
  <si>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</si>
  <si>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</si>
  <si>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</si>
  <si>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</si>
  <si>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</si>
  <si>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</si>
  <si>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</si>
  <si>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</si>
  <si>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</si>
  <si>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</si>
  <si>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</si>
  <si>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</si>
  <si>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</si>
  <si>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</si>
  <si>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</si>
  <si>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</si>
  <si>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</si>
  <si>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</si>
  <si>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</si>
  <si>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</si>
  <si>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</si>
  <si>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</si>
  <si>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</si>
  <si>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</si>
  <si>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</si>
  <si>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</si>
  <si>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</si>
  <si>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</si>
  <si>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</si>
  <si>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</si>
  <si>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</si>
  <si>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</si>
  <si>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</si>
  <si>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</si>
  <si>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</si>
  <si>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</si>
  <si>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</si>
  <si>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</si>
  <si>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</si>
  <si>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</si>
  <si>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</si>
  <si>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</si>
  <si>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</si>
  <si>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</si>
  <si>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</si>
  <si>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</si>
  <si>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</si>
  <si>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</si>
  <si>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</si>
  <si>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</si>
  <si>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</si>
  <si>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</si>
  <si>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</si>
  <si>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</si>
  <si>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</si>
  <si>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</si>
  <si>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</si>
  <si>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</si>
  <si>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</si>
  <si>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</si>
  <si>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</si>
  <si>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</si>
  <si>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</si>
  <si>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</si>
  <si>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</si>
  <si>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</si>
  <si>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</si>
  <si>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</si>
  <si>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</si>
  <si>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</si>
  <si>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</si>
  <si>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</si>
  <si>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</si>
  <si>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</si>
  <si>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</si>
  <si>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</si>
  <si>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</si>
  <si>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</si>
  <si>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</si>
  <si>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</si>
  <si>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</si>
  <si>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</si>
  <si>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</si>
  <si>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</si>
  <si>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</si>
  <si>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</si>
  <si>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</si>
  <si>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</si>
  <si>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</si>
  <si>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</si>
  <si>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</si>
  <si>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</si>
  <si>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</si>
  <si>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</si>
  <si>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</si>
  <si>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</si>
  <si>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</si>
  <si>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</si>
  <si>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</si>
  <si>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</si>
  <si>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</si>
  <si>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</si>
  <si>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</si>
  <si>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</si>
  <si>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</si>
  <si>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</si>
  <si>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</si>
  <si>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</si>
  <si>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</si>
  <si>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</si>
  <si>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</si>
  <si>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</si>
  <si>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</si>
  <si>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</si>
  <si>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</si>
  <si>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</si>
  <si>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</si>
  <si>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</si>
  <si>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</si>
  <si>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</si>
  <si>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</si>
  <si>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</si>
  <si>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</si>
  <si>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</si>
  <si>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</si>
  <si>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</si>
  <si>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</si>
  <si>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</si>
  <si>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</si>
  <si>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</si>
  <si>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</si>
  <si>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</si>
  <si>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</si>
  <si>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</si>
  <si>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</si>
  <si>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</si>
  <si>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</si>
  <si>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</si>
  <si>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</si>
  <si>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</si>
  <si>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</si>
  <si>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</si>
  <si>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</si>
  <si>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</si>
  <si>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</si>
  <si>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</si>
  <si>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</si>
  <si>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</si>
  <si>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</si>
  <si>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</si>
  <si>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</si>
  <si>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</si>
  <si>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</si>
  <si>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</si>
  <si>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</si>
  <si>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</si>
  <si>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</si>
  <si>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</si>
  <si>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</si>
  <si>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</si>
  <si>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</si>
  <si>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</si>
  <si>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</si>
  <si>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</si>
  <si>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</si>
  <si>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</si>
  <si>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</si>
  <si>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</si>
  <si>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</si>
  <si>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</si>
  <si>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</si>
  <si>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</si>
  <si>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</si>
  <si>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</si>
  <si>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</si>
  <si>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</si>
  <si>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</si>
  <si>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</si>
  <si>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</si>
  <si>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</si>
  <si>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</si>
  <si>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</si>
  <si>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</si>
  <si>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</si>
  <si>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</si>
  <si>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</si>
  <si>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</si>
  <si>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</si>
  <si>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</si>
  <si>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</si>
  <si>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</si>
  <si>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</si>
  <si>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</si>
  <si>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</si>
  <si>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</si>
  <si>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</si>
  <si>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</si>
  <si>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</si>
  <si>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</si>
  <si>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</si>
  <si>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</si>
  <si>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</si>
  <si>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</si>
  <si>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</si>
  <si>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</si>
  <si>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</si>
  <si>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</si>
  <si>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</si>
  <si>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</si>
  <si>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</si>
  <si>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</si>
  <si>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</si>
  <si>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</si>
  <si>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</si>
  <si>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</si>
  <si>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</si>
  <si>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</si>
  <si>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</si>
  <si>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</si>
  <si>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</si>
  <si>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</si>
  <si>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</si>
  <si>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</si>
  <si>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</si>
  <si>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</si>
  <si>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</si>
  <si>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</si>
  <si>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</si>
  <si>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</si>
  <si>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</si>
  <si>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</si>
  <si>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</si>
  <si>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</si>
  <si>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</si>
  <si>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</si>
  <si>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</si>
  <si>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</si>
  <si>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</si>
  <si>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</si>
  <si>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</si>
  <si>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</si>
  <si>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</si>
  <si>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</si>
  <si>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</si>
  <si>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</si>
  <si>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</si>
  <si>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</si>
  <si>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</si>
  <si>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</si>
  <si>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</si>
  <si>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</si>
  <si>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</si>
  <si>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</si>
  <si>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</si>
  <si>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</si>
  <si>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</si>
  <si>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</si>
  <si>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</si>
  <si>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</si>
  <si>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</si>
  <si>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</si>
  <si>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</si>
  <si>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</si>
  <si>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</si>
  <si>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</si>
  <si>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</si>
  <si>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</si>
  <si>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</si>
  <si>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</si>
  <si>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</si>
  <si>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</si>
  <si>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</si>
  <si>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</si>
  <si>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</si>
  <si>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</si>
  <si>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</si>
  <si>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</si>
  <si>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</si>
  <si>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</si>
  <si>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</si>
  <si>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</si>
  <si>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</si>
  <si>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</si>
  <si>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</si>
  <si>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</si>
  <si>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</si>
  <si>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</si>
  <si>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</si>
  <si>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</si>
  <si>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</si>
  <si>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</si>
  <si>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</si>
  <si>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</si>
  <si>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</si>
  <si>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</si>
  <si>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</si>
  <si>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</si>
  <si>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</si>
  <si>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</si>
  <si>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</si>
  <si>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</si>
  <si>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</si>
  <si>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</si>
  <si>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</si>
  <si>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</si>
  <si>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</si>
  <si>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</si>
  <si>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</si>
  <si>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</si>
  <si>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</si>
  <si>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</si>
  <si>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</si>
  <si>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</si>
  <si>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</si>
  <si>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</si>
  <si>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</si>
  <si>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</si>
  <si>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</si>
  <si>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</si>
  <si>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</si>
  <si>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</si>
  <si>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</si>
  <si>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</si>
  <si>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</si>
  <si>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</si>
  <si>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</si>
  <si>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</si>
  <si>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</si>
  <si>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</si>
  <si>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</si>
  <si>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</si>
  <si>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</si>
  <si>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</si>
  <si>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</si>
  <si>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</si>
  <si>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</si>
  <si>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</si>
  <si>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</si>
  <si>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</si>
  <si>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</si>
  <si>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</si>
  <si>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</si>
  <si>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</si>
  <si>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</si>
  <si>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</si>
  <si>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</si>
  <si>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</si>
  <si>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</si>
  <si>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</si>
  <si>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</si>
  <si>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</si>
  <si>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</si>
  <si>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</si>
  <si>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</si>
  <si>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</si>
  <si>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</si>
  <si>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</si>
  <si>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</si>
  <si>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</si>
  <si>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</si>
  <si>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</si>
  <si>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</si>
  <si>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</si>
  <si>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</si>
  <si>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</si>
  <si>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</si>
  <si>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</si>
  <si>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</si>
  <si>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</si>
  <si>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</si>
  <si>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</si>
  <si>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</si>
  <si>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</si>
  <si>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</si>
  <si>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</si>
  <si>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</si>
  <si>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</si>
  <si>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</si>
  <si>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</si>
  <si>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</si>
  <si>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</si>
  <si>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</si>
  <si>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</si>
  <si>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</si>
  <si>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</si>
  <si>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</si>
  <si>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</si>
  <si>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</si>
  <si>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</si>
  <si>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</si>
  <si>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</si>
  <si>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</si>
  <si>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</si>
  <si>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</si>
  <si>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</si>
  <si>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</si>
  <si>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</si>
  <si>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</si>
  <si>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</si>
  <si>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</si>
  <si>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</si>
  <si>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</si>
  <si>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</si>
  <si>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</si>
  <si>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</si>
  <si>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</si>
  <si>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</si>
  <si>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</si>
  <si>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</si>
  <si>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</si>
  <si>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</si>
  <si>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</si>
  <si>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</si>
  <si>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</si>
  <si>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</si>
  <si>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</si>
  <si>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</si>
  <si>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</si>
  <si>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</si>
  <si>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</si>
  <si>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</si>
  <si>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</si>
  <si>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</si>
  <si>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</si>
  <si>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</si>
  <si>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</si>
  <si>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</si>
  <si>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</si>
  <si>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</si>
  <si>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</si>
  <si>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</si>
  <si>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</si>
  <si>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</si>
  <si>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</si>
  <si>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</si>
  <si>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</si>
  <si>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</si>
  <si>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</si>
  <si>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</si>
  <si>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</si>
  <si>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</si>
  <si>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</si>
  <si>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</si>
  <si>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</si>
  <si>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</si>
  <si>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</si>
  <si>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</si>
  <si>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</si>
  <si>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</si>
  <si>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</si>
  <si>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</si>
  <si>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</si>
  <si>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</si>
  <si>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</si>
  <si>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</si>
  <si>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</si>
  <si>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</si>
  <si>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</si>
  <si>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</si>
  <si>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</si>
  <si>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</si>
  <si>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</si>
  <si>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</si>
  <si>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</si>
  <si>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</si>
  <si>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</si>
  <si>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</si>
  <si>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</si>
  <si>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</si>
  <si>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</si>
  <si>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</si>
  <si>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</si>
  <si>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</si>
  <si>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</si>
  <si>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</si>
  <si>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</si>
  <si>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</si>
  <si>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</si>
  <si>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</si>
  <si>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</si>
  <si>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</si>
  <si>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</si>
  <si>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</si>
  <si>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</si>
  <si>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</si>
  <si>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</si>
  <si>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</si>
  <si>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</si>
  <si>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</si>
  <si>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</si>
  <si>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</si>
  <si>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</si>
  <si>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</si>
  <si>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</si>
  <si>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</si>
  <si>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</si>
  <si>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</si>
  <si>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</si>
  <si>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</si>
  <si>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</si>
  <si>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</si>
  <si>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</si>
  <si>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</si>
  <si>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</si>
  <si>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</si>
  <si>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</si>
  <si>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</si>
  <si>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</si>
  <si>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</si>
  <si>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</si>
  <si>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</si>
  <si>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</si>
  <si>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</si>
  <si>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</si>
  <si>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</si>
  <si>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</si>
  <si>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</si>
  <si>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</si>
  <si>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</si>
  <si>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</si>
  <si>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</si>
  <si>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</si>
  <si>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</si>
  <si>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</si>
  <si>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</si>
  <si>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</si>
  <si>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</si>
  <si>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</si>
  <si>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</si>
  <si>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</si>
  <si>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</si>
  <si>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</si>
  <si>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</si>
  <si>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</si>
  <si>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</si>
  <si>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</si>
  <si>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</si>
  <si>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</si>
  <si>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</si>
  <si>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</si>
  <si>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</si>
  <si>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</si>
  <si>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</si>
  <si>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</si>
  <si>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</si>
  <si>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</si>
  <si>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</si>
  <si>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</si>
  <si>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</si>
  <si>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</si>
  <si>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</si>
  <si>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</si>
  <si>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</si>
  <si>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</si>
  <si>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</si>
  <si>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</si>
  <si>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</si>
  <si>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</si>
  <si>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</si>
  <si>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</si>
  <si>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</si>
  <si>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</si>
  <si>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</si>
  <si>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</si>
  <si>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</si>
  <si>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</si>
  <si>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</si>
  <si>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</si>
  <si>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</si>
  <si>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</si>
  <si>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</si>
  <si>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</si>
  <si>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</si>
  <si>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</si>
  <si>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</si>
  <si>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</si>
  <si>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</si>
  <si>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</si>
  <si>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</si>
  <si>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</si>
  <si>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</si>
  <si>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</si>
  <si>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</si>
  <si>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</si>
  <si>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</si>
  <si>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</si>
  <si>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</si>
  <si>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</si>
  <si>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</si>
  <si>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</si>
  <si>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</si>
  <si>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</si>
  <si>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</si>
  <si>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</si>
  <si>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</si>
  <si>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</si>
  <si>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</si>
  <si>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</si>
  <si>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</si>
  <si>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</si>
  <si>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</si>
  <si>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</si>
  <si>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</si>
  <si>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</si>
  <si>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</si>
  <si>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</si>
  <si>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</si>
  <si>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</si>
  <si>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</si>
  <si>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</si>
  <si>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</si>
  <si>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</si>
  <si>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</si>
  <si>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</si>
  <si>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</si>
  <si>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</si>
  <si>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</si>
  <si>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</si>
  <si>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</si>
  <si>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</si>
  <si>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</si>
  <si>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</si>
  <si>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</si>
  <si>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</si>
  <si>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</si>
  <si>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</si>
  <si>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</si>
  <si>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</si>
  <si>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</si>
  <si>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</si>
  <si>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</si>
  <si>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</si>
  <si>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</si>
  <si>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</si>
  <si>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</si>
  <si>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</si>
  <si>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</si>
  <si>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</si>
  <si>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</si>
  <si>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</si>
  <si>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</si>
  <si>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</si>
  <si>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</si>
  <si>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</si>
  <si>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</si>
  <si>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</si>
  <si>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</si>
  <si>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</si>
  <si>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</si>
  <si>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</si>
  <si>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</si>
  <si>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</si>
  <si>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</si>
  <si>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</si>
  <si>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</si>
  <si>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</si>
  <si>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</si>
  <si>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</si>
  <si>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</si>
  <si>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</si>
  <si>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</si>
  <si>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</si>
  <si>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</si>
  <si>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</si>
  <si>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</si>
  <si>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</si>
  <si>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</si>
  <si>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</si>
  <si>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</si>
  <si>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</si>
  <si>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</si>
  <si>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</si>
  <si>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</si>
  <si>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</si>
  <si>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</si>
  <si>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</si>
  <si>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</si>
  <si>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</si>
  <si>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</si>
  <si>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</si>
  <si>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</si>
  <si>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</si>
  <si>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</si>
  <si>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</si>
  <si>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</si>
  <si>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</si>
  <si>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</si>
  <si>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</si>
  <si>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</si>
  <si>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</si>
  <si>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</si>
  <si>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</si>
  <si>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</si>
  <si>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</si>
  <si>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</si>
  <si>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</si>
  <si>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</si>
  <si>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</si>
  <si>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</si>
  <si>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</si>
  <si>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</si>
  <si>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</si>
  <si>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</si>
  <si>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</si>
  <si>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</si>
  <si>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</si>
  <si>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</si>
  <si>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</si>
  <si>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</si>
  <si>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</si>
  <si>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</si>
  <si>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</si>
  <si>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</si>
  <si>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</si>
  <si>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</si>
  <si>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</si>
  <si>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</si>
  <si>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</si>
  <si>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</si>
  <si>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</si>
  <si>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</si>
  <si>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</si>
  <si>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</si>
  <si>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</si>
  <si>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</si>
  <si>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</si>
  <si>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</si>
  <si>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</si>
  <si>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</si>
  <si>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</si>
  <si>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</si>
  <si>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</si>
  <si>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</si>
  <si>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</si>
  <si>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</si>
  <si>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</si>
  <si>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</si>
  <si>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</si>
  <si>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</si>
  <si>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</si>
  <si>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</si>
  <si>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</si>
  <si>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</si>
  <si>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</si>
  <si>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</si>
  <si>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</si>
  <si>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</si>
  <si>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</si>
  <si>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</si>
  <si>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</si>
  <si>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</si>
  <si>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</si>
  <si>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</si>
  <si>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</si>
  <si>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</si>
  <si>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</si>
  <si>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</si>
  <si>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</si>
  <si>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</si>
  <si>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</si>
  <si>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</si>
  <si>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</si>
  <si>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</si>
  <si>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</si>
  <si>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</si>
  <si>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</si>
  <si>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</si>
  <si>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</si>
  <si>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</si>
  <si>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</si>
  <si>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</si>
  <si>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</si>
  <si>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</si>
  <si>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</si>
  <si>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</si>
  <si>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</si>
  <si>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</si>
  <si>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</si>
  <si>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</si>
  <si>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</si>
  <si>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</si>
  <si>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</si>
  <si>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</si>
  <si>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</si>
  <si>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</si>
  <si>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</si>
  <si>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</si>
  <si>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</si>
  <si>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</si>
  <si>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</si>
  <si>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</si>
  <si>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</si>
  <si>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</si>
  <si>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</si>
  <si>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</si>
  <si>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</si>
  <si>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</si>
  <si>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</si>
  <si>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</si>
  <si>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</si>
  <si>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</si>
  <si>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</si>
  <si>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</si>
  <si>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</si>
  <si>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</si>
  <si>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</si>
  <si>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</si>
  <si>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</si>
  <si>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</si>
  <si>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</si>
  <si>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</si>
  <si>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</si>
  <si>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</si>
  <si>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</si>
  <si>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</si>
  <si>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</si>
  <si>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</si>
  <si>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</si>
  <si>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</si>
  <si>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</si>
  <si>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</si>
  <si>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</si>
  <si>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</si>
  <si>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</si>
  <si>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</si>
  <si>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</si>
  <si>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</si>
  <si>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</si>
  <si>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</si>
  <si>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</si>
  <si>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</si>
  <si>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</si>
  <si>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</si>
  <si>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</si>
  <si>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</si>
  <si>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</si>
  <si>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</si>
  <si>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</si>
  <si>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</si>
  <si>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</si>
  <si>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</si>
  <si>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</si>
  <si>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</si>
  <si>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</si>
  <si>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</si>
  <si>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</si>
  <si>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</si>
  <si>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</si>
  <si>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</si>
  <si>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</si>
  <si>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</si>
  <si>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</si>
  <si>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</si>
  <si>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</si>
  <si>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</si>
  <si>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</si>
  <si>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</si>
  <si>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</si>
  <si>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</si>
  <si>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</si>
  <si>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</si>
  <si>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</si>
  <si>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</si>
  <si>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</si>
  <si>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</si>
  <si>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</si>
  <si>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</si>
  <si>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</si>
  <si>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</si>
  <si>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</si>
  <si>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</si>
  <si>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</si>
  <si>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</si>
  <si>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</si>
  <si>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</si>
  <si>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</si>
  <si>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</si>
  <si>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</si>
  <si>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</si>
  <si>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</si>
  <si>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</si>
  <si>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</si>
  <si>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</si>
  <si>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</si>
  <si>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</si>
  <si>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</si>
  <si>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</si>
  <si>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</si>
  <si>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</si>
  <si>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</si>
  <si>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</si>
  <si>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</si>
  <si>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</si>
  <si>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</si>
  <si>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</si>
  <si>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</si>
  <si>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</si>
  <si>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</si>
  <si>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</si>
  <si>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</si>
  <si>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</si>
  <si>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</si>
  <si>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</si>
  <si>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</si>
  <si>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</si>
  <si>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</si>
  <si>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</si>
  <si>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</si>
  <si>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</si>
  <si>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</si>
  <si>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</si>
  <si>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</si>
  <si>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</si>
  <si>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</si>
  <si>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</si>
  <si>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</si>
  <si>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</si>
  <si>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</si>
  <si>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</si>
  <si>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</si>
  <si>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</si>
  <si>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</si>
  <si>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</si>
  <si>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</si>
  <si>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</si>
  <si>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</si>
  <si>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</si>
  <si>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</si>
  <si>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</si>
  <si>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</si>
  <si>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</si>
  <si>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</si>
  <si>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</si>
  <si>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</si>
  <si>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</si>
  <si>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</si>
  <si>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</si>
  <si>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</si>
  <si>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</si>
  <si>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</si>
  <si>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</si>
  <si>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</si>
  <si>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</si>
  <si>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</si>
  <si>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</si>
  <si>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</si>
  <si>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</si>
  <si>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</si>
  <si>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</si>
  <si>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</si>
  <si>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</si>
  <si>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</si>
  <si>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</si>
  <si>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</si>
  <si>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</si>
  <si>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</si>
  <si>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</si>
  <si>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</si>
  <si>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</si>
  <si>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</si>
  <si>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</si>
  <si>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</si>
  <si>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</si>
  <si>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</si>
  <si>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</si>
  <si>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</si>
  <si>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</si>
  <si>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</si>
  <si>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</si>
  <si>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</si>
  <si>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</si>
  <si>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</si>
  <si>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</si>
  <si>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</si>
  <si>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</si>
  <si>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</si>
  <si>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</si>
  <si>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</si>
  <si>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</si>
  <si>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</si>
  <si>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</si>
  <si>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</si>
  <si>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</si>
  <si>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</si>
  <si>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</si>
  <si>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</si>
  <si>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</si>
  <si>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</si>
  <si>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</si>
  <si>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</si>
  <si>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</si>
  <si>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</si>
  <si>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</si>
  <si>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</si>
  <si>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</si>
  <si>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</si>
  <si>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</si>
  <si>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</si>
  <si>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</si>
  <si>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</si>
  <si>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</si>
  <si>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</si>
  <si>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</si>
  <si>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</si>
  <si>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</si>
  <si>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</si>
  <si>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</si>
  <si>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</si>
  <si>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</si>
  <si>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</si>
  <si>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</si>
  <si>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</si>
  <si>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</si>
  <si>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</si>
  <si>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</si>
  <si>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</si>
  <si>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</si>
  <si>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</si>
  <si>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</si>
  <si>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</si>
  <si>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</si>
  <si>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</si>
  <si>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</si>
  <si>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</si>
  <si>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</si>
  <si>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</si>
  <si>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</si>
  <si>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</si>
  <si>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</si>
  <si>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</si>
  <si>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</si>
  <si>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</si>
  <si>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</si>
  <si>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</si>
  <si>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</si>
  <si>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</si>
  <si>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</si>
  <si>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</si>
  <si>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</si>
  <si>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</si>
  <si>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</si>
  <si>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</si>
  <si>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</si>
  <si>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</si>
  <si>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</si>
  <si>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</si>
  <si>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</si>
  <si>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</si>
  <si>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</si>
  <si>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</si>
  <si>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</si>
  <si>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</si>
  <si>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</si>
  <si>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</si>
  <si>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</si>
  <si>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</si>
  <si>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</si>
  <si>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</si>
  <si>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</si>
  <si>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</si>
  <si>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</si>
  <si>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</si>
  <si>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</si>
  <si>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</si>
  <si>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</si>
  <si>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</si>
  <si>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</si>
  <si>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</si>
  <si>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</si>
  <si>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</si>
  <si>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</si>
  <si>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</si>
  <si>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</si>
  <si>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</si>
  <si>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</si>
  <si>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</si>
  <si>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</si>
  <si>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</si>
  <si>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</si>
  <si>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</si>
  <si>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</si>
  <si>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</si>
  <si>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</si>
  <si>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</si>
  <si>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</si>
  <si>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</si>
  <si>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</si>
  <si>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</si>
  <si>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</si>
  <si>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</si>
  <si>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</si>
  <si>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</si>
  <si>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</si>
  <si>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</si>
  <si>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</si>
  <si>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</si>
  <si>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</si>
  <si>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</si>
  <si>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</si>
  <si>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</si>
  <si>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</si>
  <si>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</si>
  <si>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</si>
  <si>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</si>
  <si>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</si>
  <si>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</si>
  <si>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</si>
  <si>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</si>
  <si>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</si>
  <si>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</si>
  <si>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</si>
  <si>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</si>
  <si>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</si>
  <si>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</si>
  <si>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</si>
  <si>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</si>
  <si>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</si>
  <si>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</si>
  <si>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</si>
  <si>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</si>
  <si>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</si>
  <si>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</si>
  <si>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</si>
  <si>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</si>
  <si>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</si>
  <si>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</si>
  <si>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</si>
  <si>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</si>
  <si>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</si>
  <si>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</si>
  <si>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</si>
  <si>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</si>
  <si>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</si>
  <si>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</si>
  <si>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</si>
  <si>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</si>
  <si>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</si>
  <si>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</si>
  <si>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</si>
  <si>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</si>
  <si>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</si>
  <si>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</si>
  <si>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</si>
  <si>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</si>
  <si>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</si>
  <si>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</si>
  <si>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</si>
  <si>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</si>
  <si>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</si>
  <si>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</si>
  <si>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</si>
  <si>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</si>
  <si>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</si>
  <si>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</si>
  <si>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</si>
  <si>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</si>
  <si>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</si>
  <si>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</si>
  <si>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</si>
  <si>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</si>
  <si>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</si>
  <si>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</si>
  <si>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</si>
  <si>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</si>
  <si>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</si>
  <si>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</si>
  <si>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</si>
  <si>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</si>
  <si>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</si>
  <si>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</si>
  <si>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</si>
  <si>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</si>
  <si>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</si>
  <si>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</si>
  <si>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</si>
  <si>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</si>
  <si>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</si>
  <si>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</si>
  <si>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</si>
  <si>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</si>
  <si>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</si>
  <si>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</si>
  <si>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</si>
  <si>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</si>
  <si>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</si>
  <si>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</si>
  <si>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</si>
  <si>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</si>
  <si>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</si>
  <si>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</si>
  <si>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</si>
  <si>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</si>
  <si>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</si>
  <si>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</si>
  <si>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</si>
  <si>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</si>
  <si>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</si>
  <si>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</si>
  <si>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</si>
  <si>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</si>
  <si>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</si>
  <si>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</si>
  <si>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</si>
  <si>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</si>
  <si>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</si>
  <si>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</si>
  <si>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</si>
  <si>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</si>
  <si>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</si>
  <si>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</si>
  <si>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</si>
  <si>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</si>
  <si>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</si>
  <si>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</si>
  <si>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</si>
  <si>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</si>
  <si>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</si>
  <si>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</si>
  <si>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</si>
  <si>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</si>
  <si>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</si>
  <si>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</si>
  <si>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</si>
  <si>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</si>
  <si>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</si>
  <si>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</si>
  <si>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</si>
  <si>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</si>
  <si>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</si>
  <si>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</si>
  <si>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</si>
  <si>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</si>
  <si>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</si>
  <si>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</si>
  <si>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</si>
  <si>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</si>
  <si>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</si>
  <si>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</si>
  <si>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</si>
  <si>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</si>
  <si>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</si>
  <si>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</si>
  <si>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</si>
  <si>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</si>
  <si>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</si>
  <si>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</si>
  <si>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</si>
  <si>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</si>
  <si>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</si>
  <si>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</si>
  <si>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</si>
  <si>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</si>
  <si>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</si>
  <si>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</si>
  <si>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</si>
  <si>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</si>
  <si>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</si>
  <si>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</si>
  <si>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</si>
  <si>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</si>
  <si>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</si>
  <si>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</si>
  <si>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</si>
  <si>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</si>
  <si>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</si>
  <si>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</si>
  <si>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</si>
  <si>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</si>
  <si>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</si>
  <si>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</si>
  <si>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</si>
  <si>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</si>
  <si>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</si>
  <si>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</si>
  <si>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</si>
  <si>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</si>
  <si>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</si>
  <si>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</si>
  <si>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</si>
  <si>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</si>
  <si>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</si>
  <si>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</si>
  <si>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</si>
  <si>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</si>
  <si>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</si>
  <si>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</si>
  <si>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</si>
  <si>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</si>
  <si>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</si>
  <si>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</si>
  <si>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</si>
  <si>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</si>
  <si>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</si>
  <si>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</si>
  <si>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</si>
  <si>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</si>
  <si>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</si>
  <si>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</si>
  <si>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</si>
  <si>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</si>
  <si>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</si>
  <si>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</si>
  <si>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</si>
  <si>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</si>
  <si>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</si>
  <si>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</si>
  <si>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</si>
  <si>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</si>
  <si>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</si>
  <si>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</si>
  <si>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</si>
  <si>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</si>
  <si>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</si>
  <si>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</si>
  <si>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</si>
  <si>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</si>
  <si>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</si>
  <si>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</si>
  <si>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</si>
  <si>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</si>
  <si>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</si>
  <si>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</si>
  <si>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</si>
  <si>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</si>
  <si>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</si>
  <si>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</si>
  <si>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</si>
  <si>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</si>
  <si>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</si>
  <si>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</si>
  <si>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</si>
  <si>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</si>
  <si>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</si>
  <si>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</si>
  <si>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</si>
  <si>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</si>
  <si>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</si>
  <si>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</si>
  <si>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</si>
  <si>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</si>
  <si>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</si>
  <si>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</si>
  <si>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</si>
  <si>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</si>
  <si>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</si>
  <si>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</si>
  <si>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</si>
  <si>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</si>
  <si>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</si>
  <si>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</si>
  <si>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</si>
  <si>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</si>
  <si>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</si>
  <si>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</si>
  <si>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</si>
  <si>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</si>
  <si>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</si>
  <si>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</si>
  <si>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</si>
  <si>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</si>
  <si>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</si>
  <si>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</si>
  <si>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</si>
  <si>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</si>
  <si>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</si>
  <si>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</si>
  <si>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</si>
  <si>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</si>
  <si>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</si>
  <si>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</si>
  <si>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</si>
  <si>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</si>
  <si>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</si>
  <si>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</si>
  <si>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</si>
  <si>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</si>
  <si>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</si>
  <si>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</si>
  <si>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</si>
  <si>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</si>
  <si>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</si>
  <si>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</si>
  <si>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</si>
  <si>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</si>
  <si>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</si>
  <si>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</si>
  <si>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</si>
  <si>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</si>
  <si>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</si>
  <si>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</si>
  <si>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</si>
  <si>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</si>
  <si>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</si>
  <si>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</si>
  <si>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</si>
  <si>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</si>
  <si>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</si>
  <si>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</si>
  <si>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</si>
  <si>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</si>
  <si>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</si>
  <si>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</si>
  <si>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</si>
  <si>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</si>
  <si>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</si>
  <si>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</si>
  <si>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</si>
  <si>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</si>
  <si>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</si>
  <si>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</si>
  <si>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</si>
  <si>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</si>
  <si>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</si>
  <si>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</si>
  <si>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</si>
  <si>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</si>
  <si>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</si>
  <si>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</si>
  <si>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</si>
  <si>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</si>
  <si>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</si>
  <si>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</si>
  <si>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</si>
  <si>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</si>
  <si>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</si>
  <si>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</si>
  <si>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</si>
  <si>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</si>
  <si>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</si>
  <si>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</si>
  <si>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</si>
  <si>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</si>
  <si>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</si>
  <si>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</si>
  <si>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</si>
  <si>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</si>
  <si>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</si>
  <si>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</si>
  <si>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</si>
  <si>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</si>
  <si>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</si>
  <si>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</si>
  <si>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</si>
  <si>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</si>
  <si>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</si>
  <si>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</si>
  <si>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</si>
  <si>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</si>
  <si>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</si>
  <si>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</si>
  <si>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</si>
  <si>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</si>
  <si>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</si>
  <si>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</si>
  <si>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</si>
  <si>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</si>
  <si>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</si>
  <si>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</si>
  <si>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</si>
  <si>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</si>
  <si>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</si>
  <si>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</si>
  <si>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</si>
  <si>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</si>
  <si>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</si>
  <si>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</si>
  <si>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</si>
  <si>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</si>
  <si>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</si>
  <si>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</si>
  <si>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</si>
  <si>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</si>
  <si>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</si>
  <si>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</si>
  <si>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</si>
  <si>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</si>
  <si>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</si>
  <si>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</si>
  <si>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</si>
  <si>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</si>
  <si>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</si>
  <si>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</si>
  <si>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</si>
  <si>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</si>
  <si>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</si>
  <si>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</si>
  <si>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</si>
  <si>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</si>
  <si>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</si>
  <si>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</si>
  <si>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</si>
  <si>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</si>
  <si>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</si>
  <si>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</si>
  <si>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</si>
  <si>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</si>
  <si>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</si>
  <si>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</si>
  <si>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</si>
  <si>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</si>
  <si>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</si>
  <si>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</si>
  <si>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</si>
  <si>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</si>
  <si>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</si>
  <si>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</si>
  <si>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</si>
  <si>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</si>
  <si>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</si>
  <si>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</si>
  <si>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</si>
  <si>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</si>
  <si>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</si>
  <si>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</si>
  <si>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</si>
  <si>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</si>
  <si>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</si>
  <si>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</si>
  <si>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</si>
  <si>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</si>
  <si>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</si>
  <si>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</si>
  <si>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</si>
  <si>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</si>
  <si>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</si>
  <si>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</si>
  <si>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</si>
  <si>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</si>
  <si>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</si>
  <si>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</si>
  <si>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</si>
  <si>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</si>
  <si>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</si>
  <si>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</si>
  <si>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</si>
  <si>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</si>
  <si>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</si>
  <si>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</si>
  <si>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</si>
  <si>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</si>
  <si>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</si>
  <si>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</si>
  <si>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</si>
  <si>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</si>
  <si>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</si>
  <si>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</si>
  <si>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</si>
  <si>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</si>
  <si>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</si>
  <si>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</si>
  <si>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</si>
  <si>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</si>
  <si>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</si>
  <si>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</si>
  <si>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</si>
  <si>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</si>
  <si>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</si>
  <si>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</si>
  <si>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</si>
  <si>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</si>
  <si>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</si>
  <si>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</si>
  <si>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</si>
  <si>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</si>
  <si>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</si>
  <si>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</si>
  <si>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</si>
  <si>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</si>
  <si>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</si>
  <si>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</si>
  <si>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</si>
  <si>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</si>
  <si>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</si>
  <si>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</si>
  <si>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</si>
  <si>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</si>
  <si>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</si>
  <si>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</si>
  <si>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</si>
  <si>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</si>
  <si>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</si>
  <si>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</si>
  <si>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</si>
  <si>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</si>
  <si>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</si>
  <si>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</si>
  <si>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</si>
  <si>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</si>
  <si>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</si>
  <si>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</si>
  <si>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</si>
  <si>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</si>
  <si>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</si>
  <si>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</si>
  <si>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</si>
  <si>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</si>
  <si>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</si>
  <si>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</si>
  <si>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</si>
  <si>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</si>
  <si>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</si>
  <si>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</si>
  <si>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</si>
  <si>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</si>
  <si>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</si>
  <si>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</si>
  <si>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</si>
  <si>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</si>
  <si>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</si>
  <si>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</si>
  <si>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</si>
  <si>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</si>
  <si>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</si>
  <si>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</si>
  <si>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</si>
  <si>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</si>
  <si>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</si>
  <si>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</si>
  <si>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</si>
  <si>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</si>
  <si>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</si>
  <si>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</si>
  <si>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</si>
  <si>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</si>
  <si>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</si>
  <si>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</si>
  <si>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</si>
  <si>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</si>
  <si>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</si>
  <si>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</si>
  <si>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</si>
  <si>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</si>
  <si>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</si>
  <si>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</si>
  <si>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</si>
  <si>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</si>
  <si>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</si>
  <si>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</si>
  <si>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</si>
  <si>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</si>
  <si>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</si>
  <si>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</si>
  <si>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</si>
  <si>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</si>
  <si>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</si>
  <si>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</si>
  <si>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</si>
  <si>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</si>
  <si>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</si>
  <si>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</si>
  <si>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</si>
  <si>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</si>
  <si>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</si>
  <si>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</si>
  <si>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</si>
  <si>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</si>
  <si>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</si>
  <si>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</si>
  <si>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</si>
  <si>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</si>
  <si>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</si>
  <si>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</si>
  <si>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</si>
  <si>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</si>
  <si>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</si>
  <si>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</si>
  <si>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</si>
  <si>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</si>
  <si>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</si>
  <si>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</si>
  <si>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</si>
  <si>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</si>
  <si>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</si>
  <si>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</si>
  <si>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</si>
  <si>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</si>
  <si>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</si>
  <si>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</si>
  <si>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</si>
  <si>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</si>
  <si>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</si>
  <si>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</si>
  <si>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</si>
  <si>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</si>
  <si>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</si>
  <si>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</si>
  <si>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</si>
  <si>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</si>
  <si>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</si>
  <si>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</si>
  <si>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</si>
  <si>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</si>
  <si>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</si>
  <si>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</si>
  <si>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</si>
  <si>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</si>
  <si>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</si>
  <si>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</si>
  <si>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</si>
  <si>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</si>
  <si>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</si>
  <si>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</si>
  <si>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</si>
  <si>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</si>
  <si>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</si>
  <si>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</si>
  <si>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</si>
  <si>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</si>
  <si>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</si>
  <si>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</si>
  <si>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</si>
  <si>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</si>
  <si>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</si>
  <si>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</si>
  <si>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</si>
  <si>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</si>
  <si>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</si>
  <si>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</si>
  <si>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</si>
  <si>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</si>
  <si>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</si>
  <si>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</si>
  <si>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</si>
  <si>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</si>
  <si>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</si>
  <si>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</si>
  <si>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</si>
  <si>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</si>
  <si>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</si>
  <si>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</si>
  <si>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</si>
  <si>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</si>
  <si>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</si>
  <si>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</si>
  <si>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</si>
  <si>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</si>
  <si>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</si>
  <si>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</si>
  <si>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</si>
  <si>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</si>
  <si>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</si>
  <si>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</si>
  <si>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</si>
  <si>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</si>
  <si>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</si>
  <si>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</si>
  <si>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</si>
  <si>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</si>
  <si>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</si>
  <si>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</si>
  <si>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</si>
  <si>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</si>
  <si>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</si>
  <si>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</si>
  <si>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</si>
  <si>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</si>
  <si>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</si>
  <si>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</si>
  <si>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</si>
  <si>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</si>
  <si>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</si>
  <si>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</si>
  <si>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</si>
  <si>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</si>
  <si>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</si>
  <si>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</si>
  <si>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</si>
  <si>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</si>
  <si>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</si>
  <si>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</si>
  <si>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</si>
  <si>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</si>
  <si>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</si>
  <si>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</si>
  <si>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</si>
  <si>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</si>
  <si>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</si>
  <si>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</si>
  <si>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</si>
  <si>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</si>
  <si>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</si>
  <si>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</si>
  <si>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</si>
  <si>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</si>
  <si>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</si>
  <si>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</si>
  <si>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</si>
  <si>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</si>
  <si>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</si>
  <si>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</si>
  <si>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</si>
  <si>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</si>
  <si>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</si>
  <si>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</si>
  <si>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</si>
  <si>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</si>
  <si>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</si>
  <si>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</si>
  <si>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</si>
  <si>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</si>
  <si>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</si>
  <si>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</si>
  <si>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</si>
  <si>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</si>
  <si>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</si>
  <si>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</si>
  <si>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</si>
  <si>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</si>
  <si>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</si>
  <si>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</si>
  <si>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</si>
  <si>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</si>
  <si>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</si>
  <si>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</si>
  <si>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</si>
  <si>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</si>
  <si>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</si>
  <si>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</si>
  <si>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</si>
  <si>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</si>
  <si>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</si>
  <si>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</si>
  <si>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</si>
  <si>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</si>
  <si>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</si>
  <si>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</si>
  <si>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</si>
  <si>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</si>
  <si>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</si>
  <si>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</si>
  <si>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</si>
  <si>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</si>
  <si>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</si>
  <si>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</si>
  <si>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</si>
  <si>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</si>
  <si>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</si>
  <si>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</si>
  <si>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</si>
  <si>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</si>
  <si>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</si>
  <si>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</si>
  <si>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</si>
  <si>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</si>
  <si>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</si>
  <si>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</si>
  <si>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</si>
  <si>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</si>
  <si>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</si>
  <si>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</si>
  <si>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</si>
  <si>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</si>
  <si>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</si>
  <si>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</si>
  <si>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</si>
  <si>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</si>
  <si>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</si>
  <si>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</si>
  <si>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</si>
  <si>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</si>
  <si>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</si>
  <si>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</si>
  <si>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</si>
  <si>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</si>
  <si>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</si>
  <si>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</si>
  <si>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</si>
  <si>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</si>
  <si>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</si>
  <si>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</si>
  <si>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</si>
  <si>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</si>
  <si>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</si>
  <si>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</si>
  <si>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</si>
  <si>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</si>
  <si>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</si>
  <si>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</si>
  <si>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</si>
  <si>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</si>
  <si>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</si>
  <si>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</si>
  <si>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</si>
  <si>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</si>
  <si>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</si>
  <si>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</si>
  <si>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</si>
  <si>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</si>
  <si>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</si>
  <si>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</si>
  <si>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</si>
  <si>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</si>
  <si>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</si>
  <si>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</si>
  <si>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</si>
  <si>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</si>
  <si>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</si>
  <si>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</si>
  <si>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</si>
  <si>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</si>
  <si>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</si>
  <si>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</si>
  <si>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</si>
  <si>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</si>
  <si>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</si>
  <si>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</si>
  <si>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</si>
  <si>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</si>
  <si>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</si>
  <si>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</si>
  <si>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</si>
  <si>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</si>
  <si>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</si>
  <si>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</si>
  <si>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</si>
  <si>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</si>
  <si>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</si>
  <si>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</si>
  <si>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</si>
  <si>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</si>
  <si>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</si>
  <si>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</si>
  <si>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</si>
  <si>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</si>
  <si>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</si>
  <si>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</si>
  <si>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</si>
  <si>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</si>
  <si>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</si>
  <si>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</si>
  <si>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</si>
  <si>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</si>
  <si>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</si>
  <si>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</si>
  <si>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</si>
  <si>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</si>
  <si>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</si>
  <si>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</si>
  <si>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</si>
  <si>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</si>
  <si>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</si>
  <si>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</si>
  <si>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</si>
  <si>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</si>
  <si>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</si>
  <si>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</si>
  <si>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</si>
  <si>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</si>
  <si>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</si>
  <si>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</si>
  <si>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</si>
  <si>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</si>
  <si>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</si>
  <si>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</si>
  <si>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</si>
  <si>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</si>
  <si>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</si>
  <si>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</si>
  <si>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</si>
  <si>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</si>
  <si>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</si>
  <si>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</si>
  <si>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</si>
  <si>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</si>
  <si>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</si>
  <si>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</si>
  <si>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</si>
  <si>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</si>
  <si>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</si>
  <si>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</si>
  <si>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</si>
  <si>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</si>
  <si>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</si>
  <si>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</si>
  <si>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</si>
  <si>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</si>
  <si>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</si>
  <si>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</si>
  <si>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</si>
  <si>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</si>
  <si>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</si>
  <si>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</si>
  <si>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</si>
  <si>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</si>
  <si>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</si>
  <si>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</si>
  <si>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</si>
  <si>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</si>
  <si>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</si>
  <si>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</si>
  <si>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</si>
  <si>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</si>
  <si>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</si>
  <si>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</si>
  <si>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</si>
  <si>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</si>
  <si>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</si>
  <si>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</si>
  <si>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</si>
  <si>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</si>
  <si>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</si>
  <si>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</si>
  <si>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</si>
  <si>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</si>
  <si>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</si>
  <si>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</si>
  <si>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</si>
  <si>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</si>
  <si>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</si>
  <si>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</si>
  <si>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</si>
  <si>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</si>
  <si>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</si>
  <si>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</si>
  <si>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</si>
  <si>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</si>
  <si>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</si>
  <si>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</si>
  <si>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</si>
  <si>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</si>
  <si>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</si>
  <si>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</si>
  <si>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</si>
  <si>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</si>
  <si>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</si>
  <si>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</si>
  <si>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</si>
  <si>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</si>
  <si>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</si>
  <si>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</si>
  <si>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</si>
  <si>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</si>
  <si>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</si>
  <si>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</si>
  <si>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</si>
  <si>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</si>
  <si>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</si>
  <si>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</si>
  <si>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</si>
  <si>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</si>
  <si>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</si>
  <si>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</si>
  <si>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</si>
  <si>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</si>
  <si>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</si>
  <si>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</si>
  <si>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</si>
  <si>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</si>
  <si>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</si>
  <si>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</si>
  <si>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</si>
  <si>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</si>
  <si>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</si>
  <si>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</si>
  <si>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</si>
  <si>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</si>
  <si>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</si>
  <si>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</si>
  <si>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</si>
  <si>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</si>
  <si>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</si>
  <si>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</si>
  <si>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</si>
  <si>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</si>
  <si>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</si>
  <si>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</si>
  <si>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</si>
  <si>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</si>
  <si>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</si>
  <si>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</si>
  <si>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</si>
  <si>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</si>
  <si>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</si>
  <si>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</si>
  <si>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</si>
  <si>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</si>
  <si>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</si>
  <si>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</si>
  <si>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</si>
  <si>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</si>
  <si>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</si>
  <si>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</si>
  <si>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</si>
  <si>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</si>
  <si>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</si>
  <si>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</si>
  <si>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</si>
  <si>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</si>
  <si>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</si>
  <si>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</si>
  <si>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</si>
  <si>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</si>
  <si>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</si>
  <si>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</si>
  <si>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</si>
  <si>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</si>
  <si>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</si>
  <si>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</si>
  <si>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</si>
  <si>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</si>
  <si>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</si>
  <si>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</si>
  <si>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</si>
  <si>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</si>
  <si>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</si>
  <si>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</si>
  <si>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</si>
  <si>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</si>
  <si>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</si>
  <si>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</si>
  <si>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</si>
  <si>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</si>
  <si>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</si>
  <si>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</si>
  <si>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</si>
  <si>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</si>
  <si>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</si>
  <si>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</si>
  <si>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</si>
  <si>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</si>
  <si>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</si>
  <si>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</si>
  <si>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</si>
  <si>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</si>
  <si>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</si>
  <si>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</si>
  <si>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</si>
  <si>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</si>
  <si>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</si>
  <si>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</si>
  <si>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</si>
  <si>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</si>
  <si>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</si>
  <si>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</si>
  <si>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</si>
  <si>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</si>
  <si>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</si>
  <si>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</si>
  <si>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</si>
  <si>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</si>
  <si>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</si>
  <si>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</si>
  <si>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</si>
  <si>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</si>
  <si>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</si>
  <si>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</si>
  <si>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</si>
  <si>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</si>
  <si>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</si>
  <si>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</si>
  <si>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</si>
  <si>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</si>
  <si>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</si>
  <si>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</si>
  <si>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</si>
  <si>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</si>
  <si>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</si>
  <si>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</si>
  <si>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</si>
  <si>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</si>
  <si>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</si>
  <si>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</si>
  <si>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</si>
  <si>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</si>
  <si>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</si>
  <si>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</si>
  <si>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</si>
  <si>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</si>
  <si>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</si>
  <si>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</si>
  <si>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</si>
  <si>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</si>
  <si>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</si>
  <si>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</si>
  <si>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</si>
  <si>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</si>
  <si>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</si>
  <si>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</si>
  <si>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</si>
  <si>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</si>
  <si>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</si>
  <si>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</si>
  <si>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</si>
  <si>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</si>
  <si>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</si>
  <si>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</si>
  <si>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</si>
  <si>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</si>
  <si>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</si>
  <si>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</si>
  <si>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</si>
  <si>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</si>
  <si>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</si>
  <si>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</si>
  <si>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</si>
  <si>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</si>
  <si>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</si>
  <si>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</si>
  <si>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</si>
  <si>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</si>
  <si>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</si>
  <si>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</si>
  <si>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</si>
  <si>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</si>
  <si>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</si>
  <si>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</si>
  <si>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</si>
  <si>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</si>
  <si>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</si>
  <si>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</si>
  <si>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</si>
  <si>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</si>
  <si>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</si>
  <si>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</si>
  <si>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</si>
  <si>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</si>
  <si>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</si>
  <si>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</si>
  <si>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</si>
  <si>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</si>
  <si>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</si>
  <si>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</si>
  <si>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</si>
  <si>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</si>
  <si>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</si>
  <si>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</si>
  <si>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</si>
  <si>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</si>
  <si>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</si>
  <si>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</si>
  <si>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</si>
  <si>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</si>
  <si>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</si>
  <si>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</si>
  <si>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</si>
  <si>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</si>
  <si>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</si>
  <si>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</si>
  <si>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</si>
  <si>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</si>
  <si>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</si>
  <si>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</si>
  <si>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</si>
  <si>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</si>
  <si>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</si>
  <si>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</si>
  <si>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</si>
  <si>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</si>
  <si>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</si>
  <si>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</si>
  <si>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</si>
  <si>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</si>
  <si>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</si>
  <si>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</si>
  <si>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</si>
  <si>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</si>
  <si>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</si>
  <si>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</si>
  <si>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</si>
  <si>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</si>
  <si>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</si>
  <si>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</si>
  <si>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</si>
  <si>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</si>
  <si>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</si>
  <si>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</si>
  <si>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</si>
  <si>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</si>
  <si>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</si>
  <si>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</si>
  <si>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</si>
  <si>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</si>
  <si>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</si>
  <si>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</si>
  <si>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</si>
  <si>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</si>
  <si>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</si>
  <si>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</si>
  <si>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</si>
  <si>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</si>
  <si>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</si>
  <si>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</si>
  <si>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</si>
  <si>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</si>
  <si>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</si>
  <si>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</si>
  <si>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</si>
  <si>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</si>
  <si>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</si>
  <si>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</si>
  <si>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</si>
  <si>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</si>
  <si>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</si>
  <si>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</si>
  <si>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</si>
  <si>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</si>
  <si>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</si>
  <si>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</si>
  <si>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</si>
  <si>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</si>
  <si>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</si>
  <si>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</si>
  <si>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</si>
  <si>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</si>
  <si>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</si>
  <si>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</si>
  <si>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</si>
  <si>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</si>
  <si>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</si>
  <si>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</si>
  <si>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</si>
  <si>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</si>
  <si>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</si>
  <si>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</si>
  <si>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</si>
  <si>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</si>
  <si>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</si>
  <si>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</si>
  <si>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</si>
  <si>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</si>
  <si>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</si>
  <si>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</si>
  <si>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</si>
  <si>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</si>
  <si>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</si>
  <si>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</si>
  <si>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</si>
  <si>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</si>
  <si>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</si>
  <si>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</si>
  <si>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</si>
  <si>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</si>
  <si>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</si>
  <si>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</si>
  <si>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</si>
  <si>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</si>
  <si>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</si>
  <si>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</si>
  <si>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</si>
  <si>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</si>
  <si>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</si>
  <si>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</si>
  <si>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</si>
  <si>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</si>
  <si>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</si>
  <si>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</si>
  <si>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</si>
  <si>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</si>
  <si>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</si>
  <si>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</si>
  <si>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</si>
  <si>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</si>
  <si>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</si>
  <si>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</si>
  <si>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</si>
  <si>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</si>
  <si>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</si>
  <si>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</si>
  <si>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</si>
  <si>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</si>
  <si>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</si>
  <si>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</si>
  <si>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</si>
  <si>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</si>
  <si>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</si>
  <si>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</si>
  <si>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</si>
  <si>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</si>
  <si>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</si>
  <si>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</si>
  <si>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</si>
  <si>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</si>
  <si>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</si>
  <si>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</si>
  <si>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</si>
  <si>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</si>
  <si>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</si>
  <si>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</si>
  <si>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</si>
  <si>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</si>
  <si>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</si>
  <si>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</si>
  <si>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</si>
  <si>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</si>
  <si>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</si>
  <si>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</si>
  <si>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</si>
  <si>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</si>
  <si>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</si>
  <si>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</si>
  <si>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</si>
  <si>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</si>
  <si>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</si>
  <si>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</si>
  <si>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</si>
  <si>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</si>
  <si>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</si>
  <si>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</si>
  <si>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</si>
  <si>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</si>
  <si>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</si>
  <si>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</si>
  <si>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</si>
  <si>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</si>
  <si>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</si>
  <si>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</si>
  <si>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</si>
  <si>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</si>
  <si>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</si>
  <si>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</si>
  <si>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</si>
  <si>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</si>
  <si>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</si>
  <si>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</si>
  <si>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</si>
  <si>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</si>
  <si>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</si>
  <si>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</si>
  <si>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</si>
  <si>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</si>
  <si>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</si>
  <si>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</si>
  <si>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</si>
  <si>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</si>
  <si>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</si>
  <si>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</si>
  <si>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</si>
  <si>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</si>
  <si>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</si>
  <si>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</si>
  <si>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</si>
  <si>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</si>
  <si>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</si>
  <si>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</si>
  <si>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</si>
  <si>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</si>
  <si>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</si>
  <si>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</si>
  <si>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</si>
  <si>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</si>
  <si>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</si>
  <si>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</si>
  <si>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</si>
  <si>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</si>
  <si>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</si>
  <si>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</si>
  <si>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</si>
  <si>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</si>
  <si>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</si>
  <si>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</si>
  <si>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</si>
  <si>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</si>
  <si>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</si>
  <si>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</si>
  <si>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</si>
  <si>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</si>
  <si>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</si>
  <si>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</si>
  <si>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</si>
  <si>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</si>
  <si>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</si>
  <si>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</si>
  <si>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</si>
  <si>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</si>
  <si>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</si>
  <si>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</si>
  <si>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</si>
  <si>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</si>
  <si>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</si>
  <si>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</si>
  <si>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</si>
  <si>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</si>
  <si>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</si>
  <si>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</si>
  <si>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</si>
  <si>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</si>
  <si>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</si>
  <si>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</si>
  <si>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</si>
  <si>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</si>
  <si>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</si>
  <si>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</si>
  <si>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</si>
  <si>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</si>
  <si>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</si>
  <si>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</si>
  <si>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</si>
  <si>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</si>
  <si>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</si>
  <si>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</si>
  <si>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</si>
  <si>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</si>
  <si>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</si>
  <si>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</si>
  <si>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</si>
  <si>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</si>
  <si>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</si>
  <si>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</si>
  <si>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</si>
  <si>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</si>
  <si>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</si>
  <si>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</si>
  <si>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</si>
  <si>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</si>
  <si>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</si>
  <si>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</si>
  <si>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</si>
  <si>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</si>
  <si>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</si>
  <si>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</si>
  <si>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</si>
  <si>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</si>
  <si>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</si>
  <si>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</si>
  <si>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</si>
  <si>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</si>
  <si>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</si>
  <si>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</si>
  <si>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</si>
  <si>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</si>
  <si>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</si>
  <si>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</si>
  <si>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</si>
  <si>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</si>
  <si>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</si>
  <si>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</si>
  <si>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</si>
  <si>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</si>
  <si>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</si>
  <si>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</si>
  <si>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</si>
  <si>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</si>
  <si>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</si>
  <si>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</si>
  <si>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</si>
  <si>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</si>
  <si>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</si>
  <si>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</si>
  <si>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</si>
  <si>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</si>
  <si>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</si>
  <si>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</si>
  <si>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</si>
  <si>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</si>
  <si>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</si>
  <si>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</si>
  <si>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</si>
  <si>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</si>
  <si>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</si>
  <si>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</si>
  <si>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</si>
  <si>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</si>
  <si>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</si>
  <si>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</si>
  <si>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</si>
  <si>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</si>
  <si>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</si>
  <si>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</si>
  <si>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</si>
  <si>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</si>
  <si>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</si>
  <si>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</si>
  <si>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</si>
  <si>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</si>
  <si>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</si>
  <si>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</si>
  <si>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</si>
  <si>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</si>
  <si>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</si>
  <si>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</si>
  <si>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</si>
  <si>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</si>
  <si>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</si>
  <si>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</si>
  <si>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</si>
  <si>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</si>
  <si>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</si>
  <si>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</si>
  <si>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</si>
  <si>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</si>
  <si>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</si>
  <si>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</si>
  <si>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</si>
  <si>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</si>
  <si>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</si>
  <si>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</si>
  <si>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</si>
  <si>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</si>
  <si>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</si>
  <si>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</si>
  <si>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</si>
  <si>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</si>
  <si>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</si>
  <si>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</si>
  <si>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</si>
  <si>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</si>
  <si>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</si>
  <si>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</si>
  <si>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</si>
  <si>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</si>
  <si>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</si>
  <si>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</si>
  <si>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</si>
  <si>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</si>
  <si>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</si>
  <si>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</si>
  <si>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</si>
  <si>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</si>
  <si>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</si>
  <si>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</si>
  <si>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</si>
  <si>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</si>
  <si>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</si>
  <si>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</si>
  <si>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</si>
  <si>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</si>
  <si>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</si>
  <si>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</si>
  <si>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</si>
  <si>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</si>
  <si>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</si>
  <si>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</si>
  <si>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</si>
  <si>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</si>
  <si>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</si>
  <si>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</si>
  <si>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</si>
  <si>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</si>
  <si>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</si>
  <si>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</si>
  <si>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</si>
  <si>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</si>
  <si>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</si>
  <si>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</si>
  <si>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</si>
  <si>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</si>
  <si>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</si>
  <si>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</si>
  <si>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</si>
  <si>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</si>
  <si>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</si>
  <si>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</si>
  <si>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</si>
  <si>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</si>
  <si>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</si>
  <si>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</si>
  <si>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</si>
  <si>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</si>
  <si>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</si>
  <si>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</si>
  <si>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</si>
  <si>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</si>
  <si>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</si>
  <si>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</si>
  <si>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</si>
  <si>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</si>
  <si>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</si>
  <si>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</si>
  <si>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</si>
  <si>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</si>
  <si>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</si>
  <si>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</si>
  <si>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</si>
  <si>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</si>
  <si>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</si>
  <si>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</si>
  <si>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</si>
  <si>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</si>
  <si>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</si>
  <si>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</si>
  <si>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</si>
  <si>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</si>
  <si>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</si>
  <si>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</si>
  <si>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</si>
  <si>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</si>
  <si>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</si>
  <si>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</si>
  <si>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</si>
  <si>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</si>
  <si>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</si>
  <si>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</si>
  <si>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</si>
  <si>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</si>
  <si>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</si>
  <si>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</si>
  <si>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</si>
  <si>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</si>
  <si>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</si>
  <si>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</si>
  <si>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</si>
  <si>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</si>
  <si>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</si>
  <si>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</si>
  <si>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</si>
  <si>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</si>
  <si>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</si>
  <si>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</si>
  <si>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</si>
  <si>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</si>
  <si>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</si>
  <si>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</si>
  <si>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</si>
  <si>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</si>
  <si>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</si>
  <si>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</si>
  <si>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</si>
  <si>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</si>
  <si>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</si>
  <si>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</si>
  <si>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</si>
  <si>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</si>
  <si>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</si>
  <si>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</si>
  <si>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</si>
  <si>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</si>
  <si>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</si>
  <si>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</si>
  <si>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</si>
  <si>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</si>
  <si>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</si>
  <si>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</si>
  <si>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</si>
  <si>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</si>
  <si>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</si>
  <si>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</si>
  <si>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</si>
  <si>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</si>
  <si>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</si>
  <si>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</si>
  <si>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</si>
  <si>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</si>
  <si>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</si>
  <si>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</si>
  <si>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</si>
  <si>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</si>
  <si>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</si>
  <si>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</si>
  <si>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</si>
  <si>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</si>
  <si>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</si>
  <si>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</si>
  <si>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</si>
  <si>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</si>
  <si>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</si>
  <si>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</si>
  <si>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</si>
  <si>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</si>
  <si>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</si>
  <si>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</si>
  <si>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</si>
  <si>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</si>
  <si>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</si>
  <si>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</si>
  <si>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</si>
  <si>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</si>
  <si>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</si>
  <si>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</si>
  <si>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</si>
  <si>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</si>
  <si>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</si>
  <si>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</si>
  <si>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</si>
  <si>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</si>
  <si>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</si>
  <si>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</si>
  <si>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</si>
  <si>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</si>
  <si>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</si>
  <si>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</si>
  <si>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</si>
  <si>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</si>
  <si>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</si>
  <si>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</si>
  <si>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</si>
  <si>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</si>
  <si>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</si>
  <si>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</si>
  <si>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</si>
  <si>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</si>
  <si>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</si>
  <si>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</si>
  <si>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</si>
  <si>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</si>
  <si>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</si>
  <si>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</si>
  <si>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</si>
  <si>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</si>
  <si>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</si>
  <si>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</si>
  <si>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</si>
  <si>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</si>
  <si>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</si>
  <si>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</si>
  <si>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</si>
  <si>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</si>
  <si>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</si>
  <si>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</si>
  <si>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</si>
  <si>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</si>
  <si>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</si>
  <si>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</si>
  <si>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</si>
  <si>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</si>
  <si>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</si>
  <si>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</si>
  <si>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</si>
  <si>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</si>
  <si>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</si>
  <si>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</si>
  <si>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</si>
  <si>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</si>
  <si>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</si>
  <si>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</si>
  <si>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</si>
  <si>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</si>
  <si>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</si>
  <si>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</si>
  <si>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</si>
  <si>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</si>
  <si>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</si>
  <si>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</si>
  <si>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</si>
  <si>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</si>
  <si>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</si>
  <si>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</si>
  <si>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</si>
  <si>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</si>
  <si>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</si>
  <si>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</si>
  <si>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</si>
  <si>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</si>
  <si>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</si>
  <si>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</si>
  <si>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</si>
  <si>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</si>
  <si>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</si>
  <si>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</si>
  <si>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</si>
  <si>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</si>
  <si>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</si>
  <si>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</si>
  <si>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</si>
  <si>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</si>
  <si>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</si>
  <si>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</si>
  <si>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</si>
  <si>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</si>
  <si>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</si>
  <si>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</si>
  <si>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</si>
  <si>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</si>
  <si>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</si>
  <si>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</si>
  <si>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</si>
  <si>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</si>
  <si>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</si>
  <si>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</si>
  <si>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</si>
  <si>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</si>
  <si>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</si>
  <si>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</si>
  <si>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</si>
  <si>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</si>
  <si>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</si>
  <si>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</si>
  <si>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</si>
  <si>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</si>
  <si>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</si>
  <si>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</si>
  <si>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</si>
  <si>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</si>
  <si>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</si>
  <si>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</si>
  <si>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</si>
  <si>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</si>
  <si>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</si>
  <si>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</si>
  <si>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</si>
  <si>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</si>
  <si>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</si>
  <si>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</si>
  <si>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</si>
  <si>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</si>
  <si>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</si>
  <si>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</si>
  <si>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</si>
  <si>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</si>
  <si>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</si>
  <si>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</si>
  <si>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</si>
  <si>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</si>
  <si>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</si>
  <si>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</si>
  <si>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</si>
  <si>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</si>
  <si>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</si>
  <si>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</si>
  <si>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</si>
  <si>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</si>
  <si>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</si>
  <si>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</si>
  <si>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</si>
  <si>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</si>
  <si>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</si>
  <si>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</si>
  <si>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</si>
  <si>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</si>
  <si>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</si>
  <si>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</si>
  <si>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</si>
  <si>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</si>
  <si>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</si>
  <si>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</si>
  <si>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</si>
  <si>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</si>
  <si>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</si>
  <si>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</si>
  <si>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</si>
  <si>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</si>
  <si>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</si>
  <si>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</si>
  <si>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</si>
  <si>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</si>
  <si>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</si>
  <si>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</si>
  <si>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</si>
  <si>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</si>
  <si>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</si>
  <si>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</si>
  <si>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</si>
  <si>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</si>
  <si>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</si>
  <si>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</si>
  <si>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</si>
  <si>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</si>
  <si>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</si>
  <si>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</si>
  <si>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</si>
  <si>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</si>
  <si>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</si>
  <si>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</si>
  <si>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</si>
  <si>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</si>
  <si>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</si>
  <si>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</si>
  <si>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</si>
  <si>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</si>
  <si>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</si>
  <si>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</si>
  <si>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</si>
  <si>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</si>
  <si>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</si>
  <si>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</si>
  <si>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</si>
  <si>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</si>
  <si>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</si>
  <si>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</si>
  <si>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</si>
  <si>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</si>
  <si>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</si>
  <si>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</si>
  <si>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</si>
  <si>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</si>
  <si>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</si>
  <si>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</si>
  <si>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</si>
  <si>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</si>
  <si>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</si>
  <si>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</si>
  <si>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</si>
  <si>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</si>
  <si>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</si>
  <si>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</si>
  <si>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</si>
  <si>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</si>
  <si>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</si>
  <si>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</si>
  <si>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</si>
  <si>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</si>
  <si>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</si>
  <si>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</si>
  <si>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</si>
  <si>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</si>
  <si>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</si>
  <si>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</si>
  <si>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</si>
  <si>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</si>
  <si>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</si>
  <si>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</si>
  <si>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</si>
  <si>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</si>
  <si>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</si>
  <si>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</si>
  <si>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</si>
  <si>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</si>
  <si>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</si>
  <si>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</si>
  <si>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</si>
  <si>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</si>
  <si>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</si>
  <si>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</si>
  <si>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</si>
  <si>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</si>
  <si>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</si>
  <si>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</si>
  <si>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</si>
  <si>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</si>
  <si>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</si>
  <si>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</si>
  <si>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</si>
  <si>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</si>
  <si>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</si>
  <si>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</si>
  <si>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</si>
  <si>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</si>
  <si>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</si>
  <si>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</si>
  <si>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</si>
  <si>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</si>
  <si>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</si>
  <si>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</si>
  <si>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</si>
  <si>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</si>
  <si>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</si>
  <si>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</si>
  <si>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</si>
  <si>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</si>
  <si>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</si>
  <si>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</si>
  <si>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</si>
  <si>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</si>
  <si>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</si>
  <si>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</si>
  <si>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</si>
  <si>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</si>
  <si>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</si>
  <si>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</si>
  <si>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</si>
  <si>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</si>
  <si>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</si>
  <si>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</si>
  <si>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</si>
  <si>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</si>
  <si>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</si>
  <si>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</si>
  <si>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</si>
  <si>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</si>
  <si>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</si>
  <si>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</si>
  <si>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</si>
  <si>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</si>
  <si>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</si>
  <si>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</si>
  <si>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</si>
  <si>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</si>
  <si>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</si>
  <si>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</si>
  <si>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</si>
  <si>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</si>
  <si>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</si>
  <si>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</si>
  <si>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</si>
  <si>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</si>
  <si>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</si>
  <si>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</si>
  <si>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</si>
  <si>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</si>
  <si>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</si>
  <si>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</si>
  <si>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</si>
  <si>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</si>
  <si>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</si>
  <si>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</si>
  <si>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</si>
  <si>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</si>
  <si>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</si>
  <si>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</si>
  <si>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</si>
  <si>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</si>
  <si>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</si>
  <si>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</si>
  <si>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</si>
  <si>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</si>
  <si>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</si>
  <si>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</si>
  <si>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</si>
  <si>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</si>
  <si>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</si>
  <si>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</si>
  <si>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</si>
  <si>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</si>
  <si>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</si>
  <si>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</si>
  <si>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</si>
  <si>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</si>
  <si>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</si>
  <si>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</si>
  <si>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</si>
  <si>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</si>
  <si>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</si>
  <si>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</si>
  <si>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</si>
  <si>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</si>
  <si>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</si>
  <si>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</si>
  <si>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</si>
  <si>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</si>
  <si>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</si>
  <si>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</si>
  <si>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</si>
  <si>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</si>
  <si>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</si>
  <si>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</si>
  <si>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</si>
  <si>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</si>
  <si>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</si>
  <si>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</si>
  <si>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</si>
  <si>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</si>
  <si>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</si>
  <si>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</si>
  <si>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</si>
  <si>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</si>
  <si>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</si>
  <si>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</si>
  <si>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</si>
  <si>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</si>
  <si>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</si>
  <si>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</si>
  <si>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</si>
  <si>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</si>
  <si>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</si>
  <si>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</si>
  <si>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</si>
  <si>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</si>
  <si>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</si>
  <si>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</si>
  <si>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</si>
  <si>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</si>
  <si>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</si>
  <si>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</si>
  <si>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</si>
  <si>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</si>
  <si>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</si>
  <si>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</si>
  <si>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</si>
  <si>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</si>
  <si>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</si>
  <si>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</si>
  <si>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</si>
  <si>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</si>
  <si>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</si>
  <si>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</si>
  <si>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</si>
  <si>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</si>
  <si>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</si>
  <si>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</si>
  <si>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</si>
  <si>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</si>
  <si>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</si>
  <si>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</si>
  <si>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</si>
  <si>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</si>
  <si>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</si>
  <si>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</si>
  <si>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</si>
  <si>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</si>
  <si>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</si>
  <si>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</si>
  <si>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</si>
  <si>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</si>
  <si>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</si>
  <si>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</si>
  <si>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</si>
  <si>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</si>
  <si>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</si>
  <si>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</si>
  <si>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</si>
  <si>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</si>
  <si>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</si>
  <si>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</si>
  <si>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</si>
  <si>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</si>
  <si>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</si>
  <si>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</si>
  <si>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</si>
  <si>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</si>
  <si>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</si>
  <si>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</si>
  <si>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</si>
  <si>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</si>
  <si>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</si>
  <si>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</si>
  <si>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</si>
  <si>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</si>
  <si>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</si>
  <si>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</si>
  <si>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</si>
  <si>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</si>
  <si>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</si>
  <si>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</si>
  <si>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</si>
  <si>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</si>
  <si>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</si>
  <si>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</si>
  <si>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</si>
  <si>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</si>
  <si>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</si>
  <si>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</si>
  <si>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</si>
  <si>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</si>
  <si>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</si>
  <si>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</si>
  <si>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</si>
  <si>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</si>
  <si>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</si>
  <si>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</si>
  <si>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</si>
  <si>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</si>
  <si>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</si>
  <si>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</si>
  <si>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</si>
  <si>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</si>
  <si>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</si>
  <si>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</si>
  <si>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</si>
  <si>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</si>
  <si>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</si>
  <si>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</si>
  <si>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</si>
  <si>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</si>
  <si>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</si>
  <si>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</si>
  <si>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</si>
  <si>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</si>
  <si>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</si>
  <si>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</si>
  <si>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</si>
  <si>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</si>
  <si>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</si>
  <si>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</si>
  <si>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</si>
  <si>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</si>
  <si>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</si>
  <si>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</si>
  <si>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</si>
  <si>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</si>
  <si>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</si>
  <si>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</si>
  <si>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</si>
  <si>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</si>
  <si>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</si>
  <si>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</si>
  <si>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</si>
  <si>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</si>
  <si>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</si>
  <si>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</si>
  <si>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</si>
  <si>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</si>
  <si>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</si>
  <si>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</si>
  <si>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</si>
  <si>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</si>
  <si>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</si>
  <si>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</si>
  <si>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</si>
  <si>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</si>
  <si>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</si>
  <si>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</si>
  <si>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</si>
  <si>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</si>
  <si>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</si>
  <si>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</si>
  <si>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</si>
  <si>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</si>
  <si>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</si>
  <si>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</si>
  <si>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</si>
  <si>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</si>
  <si>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</si>
  <si>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</si>
  <si>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</si>
  <si>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</si>
  <si>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</si>
  <si>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</si>
  <si>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</si>
  <si>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</si>
  <si>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</si>
  <si>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</si>
  <si>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</si>
  <si>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</si>
  <si>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</si>
  <si>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</si>
  <si>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</si>
  <si>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</si>
  <si>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</si>
  <si>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</si>
  <si>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</si>
  <si>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</si>
  <si>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</si>
  <si>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</si>
  <si>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</si>
  <si>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</si>
  <si>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</si>
  <si>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</si>
  <si>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</si>
  <si>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</si>
  <si>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</si>
  <si>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</si>
  <si>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</si>
  <si>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</si>
  <si>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</si>
  <si>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</si>
  <si>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</si>
  <si>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</si>
  <si>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</si>
  <si>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</si>
  <si>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</si>
  <si>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</si>
  <si>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</si>
  <si>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</si>
  <si>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</si>
  <si>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</si>
  <si>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</si>
  <si>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</si>
  <si>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</si>
  <si>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</si>
  <si>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</si>
  <si>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</si>
  <si>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</si>
  <si>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</si>
  <si>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</si>
  <si>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</si>
  <si>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</si>
  <si>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</si>
  <si>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</si>
  <si>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</si>
  <si>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</si>
  <si>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</si>
  <si>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</si>
  <si>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</si>
  <si>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</si>
  <si>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</si>
  <si>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</si>
  <si>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</si>
  <si>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</si>
  <si>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</si>
  <si>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</si>
  <si>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</si>
  <si>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</si>
  <si>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</si>
  <si>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</si>
  <si>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</si>
  <si>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</si>
  <si>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</si>
  <si>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</si>
  <si>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</si>
  <si>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</si>
  <si>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</si>
  <si>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</si>
  <si>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</si>
  <si>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</si>
  <si>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</si>
  <si>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</si>
  <si>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</si>
  <si>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</si>
  <si>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</si>
  <si>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</si>
  <si>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</si>
  <si>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</si>
  <si>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</si>
  <si>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</si>
  <si>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</si>
  <si>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</si>
  <si>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</si>
  <si>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</si>
  <si>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</si>
  <si>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</si>
  <si>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</si>
  <si>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</si>
  <si>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</si>
  <si>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</si>
  <si>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</si>
  <si>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</si>
  <si>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</si>
  <si>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</si>
  <si>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</si>
  <si>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</si>
  <si>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</si>
  <si>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</si>
  <si>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</si>
  <si>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</si>
  <si>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</si>
  <si>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</si>
  <si>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</si>
  <si>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</si>
  <si>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</si>
  <si>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</si>
  <si>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</si>
  <si>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</si>
  <si>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</si>
  <si>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</si>
  <si>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</si>
  <si>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</si>
  <si>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</si>
  <si>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</si>
  <si>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</si>
  <si>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</si>
  <si>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</si>
  <si>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</si>
  <si>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</si>
  <si>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</si>
  <si>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</si>
  <si>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</si>
  <si>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</si>
  <si>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</si>
  <si>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</si>
  <si>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</si>
  <si>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</si>
  <si>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</si>
  <si>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</si>
  <si>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</si>
  <si>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</si>
  <si>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</si>
  <si>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</si>
  <si>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</si>
  <si>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</si>
  <si>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</si>
  <si>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</si>
  <si>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</si>
  <si>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</si>
  <si>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</si>
  <si>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</si>
  <si>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</si>
  <si>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</si>
  <si>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</si>
  <si>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</si>
  <si>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</si>
  <si>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</si>
  <si>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</si>
  <si>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</si>
  <si>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</si>
  <si>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</si>
  <si>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</si>
  <si>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</si>
  <si>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</si>
  <si>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</si>
  <si>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</si>
  <si>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</si>
  <si>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</si>
  <si>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</si>
  <si>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</si>
  <si>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</si>
  <si>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</si>
  <si>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</si>
  <si>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</si>
  <si>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</si>
  <si>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</si>
  <si>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</si>
  <si>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</si>
  <si>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</si>
  <si>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</si>
  <si>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</si>
  <si>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</si>
  <si>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</si>
  <si>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</si>
  <si>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</si>
  <si>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</si>
  <si>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</si>
  <si>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</si>
  <si>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</si>
  <si>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</si>
  <si>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</si>
  <si>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</si>
  <si>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</si>
  <si>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</si>
  <si>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</si>
  <si>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</si>
  <si>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</si>
  <si>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</si>
  <si>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</si>
  <si>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</si>
  <si>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</si>
  <si>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</si>
  <si>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</si>
  <si>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</si>
  <si>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</si>
  <si>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</si>
  <si>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</si>
  <si>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</si>
  <si>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</si>
  <si>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</si>
  <si>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</si>
  <si>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</si>
  <si>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</si>
  <si>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</si>
  <si>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</si>
  <si>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</si>
  <si>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</si>
  <si>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</si>
  <si>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</si>
  <si>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</si>
  <si>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</si>
  <si>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</si>
  <si>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</si>
  <si>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</si>
  <si>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</si>
  <si>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</si>
  <si>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</si>
  <si>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</si>
  <si>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</si>
  <si>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</si>
  <si>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</si>
  <si>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</si>
  <si>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</si>
  <si>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</si>
  <si>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</si>
  <si>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</si>
  <si>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</si>
  <si>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</si>
  <si>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</si>
  <si>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</si>
  <si>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</si>
  <si>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</si>
  <si>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</si>
  <si>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</si>
  <si>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</si>
  <si>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</si>
  <si>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</si>
  <si>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</si>
  <si>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</si>
  <si>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</si>
  <si>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</si>
  <si>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</si>
  <si>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</si>
  <si>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</si>
  <si>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</si>
  <si>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</si>
  <si>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</si>
  <si>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</si>
  <si>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</si>
  <si>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</si>
  <si>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</si>
  <si>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</si>
  <si>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</si>
  <si>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</si>
  <si>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</si>
  <si>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</si>
  <si>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</si>
  <si>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</si>
  <si>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</si>
  <si>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</si>
  <si>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</si>
  <si>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</si>
  <si>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</si>
  <si>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</si>
  <si>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</si>
  <si>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</si>
  <si>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</si>
  <si>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</si>
  <si>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</si>
  <si>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</si>
  <si>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</si>
  <si>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</si>
  <si>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</si>
  <si>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</si>
  <si>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</si>
  <si>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</si>
  <si>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</si>
  <si>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</si>
  <si>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</si>
  <si>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</si>
  <si>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</si>
  <si>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</si>
  <si>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</si>
  <si>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</si>
  <si>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</si>
  <si>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</si>
  <si>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</si>
  <si>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</si>
  <si>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</si>
  <si>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</si>
  <si>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</si>
  <si>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</si>
  <si>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</si>
  <si>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</si>
  <si>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</si>
  <si>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</si>
  <si>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</si>
  <si>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</si>
  <si>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</si>
  <si>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</si>
  <si>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</si>
  <si>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</si>
  <si>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</si>
  <si>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</si>
  <si>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</si>
  <si>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</si>
  <si>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</si>
  <si>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</si>
  <si>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</si>
  <si>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</si>
  <si>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</si>
  <si>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</si>
  <si>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</si>
  <si>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</si>
  <si>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</si>
  <si>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</si>
  <si>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</si>
  <si>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</si>
  <si>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</si>
  <si>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</si>
  <si>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</si>
  <si>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</si>
  <si>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</si>
  <si>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</si>
  <si>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</si>
  <si>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</si>
  <si>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</si>
  <si>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</si>
  <si>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</si>
  <si>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</si>
  <si>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</si>
  <si>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</si>
  <si>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</si>
  <si>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</si>
  <si>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</si>
  <si>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</si>
  <si>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</si>
  <si>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</si>
  <si>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</si>
  <si>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</si>
  <si>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</si>
  <si>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</si>
  <si>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</si>
  <si>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</si>
  <si>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</si>
  <si>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</si>
  <si>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</si>
  <si>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</si>
  <si>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</si>
  <si>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</si>
  <si>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</si>
  <si>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</si>
  <si>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</si>
  <si>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</si>
  <si>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</si>
  <si>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</si>
  <si>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</si>
  <si>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</si>
  <si>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</si>
  <si>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</si>
  <si>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</si>
  <si>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</si>
  <si>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</si>
  <si>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</si>
  <si>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</si>
  <si>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</si>
  <si>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</si>
  <si>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</si>
  <si>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</si>
  <si>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</si>
  <si>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</si>
  <si>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</si>
  <si>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</si>
  <si>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</si>
  <si>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</si>
  <si>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</si>
  <si>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</si>
  <si>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</si>
  <si>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</si>
  <si>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</si>
  <si>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</si>
  <si>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</si>
  <si>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</si>
  <si>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</si>
  <si>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</si>
  <si>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</si>
  <si>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</si>
  <si>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</si>
  <si>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</si>
  <si>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</si>
  <si>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</si>
  <si>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</si>
  <si>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</si>
  <si>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</si>
  <si>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</si>
  <si>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</si>
  <si>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</si>
  <si>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</si>
  <si>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</si>
  <si>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</si>
  <si>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</si>
  <si>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</si>
  <si>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</si>
  <si>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</si>
  <si>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</si>
  <si>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</si>
  <si>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</si>
  <si>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</si>
  <si>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</si>
  <si>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</si>
  <si>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</si>
  <si>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</si>
  <si>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</si>
  <si>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</si>
  <si>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</si>
  <si>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</si>
  <si>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</si>
  <si>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</si>
  <si>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</si>
  <si>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</si>
  <si>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</si>
  <si>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</si>
  <si>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</si>
  <si>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</si>
  <si>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</si>
  <si>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</si>
  <si>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</si>
  <si>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</si>
  <si>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</si>
  <si>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</si>
  <si>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</si>
  <si>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</si>
  <si>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</si>
  <si>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</si>
  <si>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</si>
  <si>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</si>
  <si>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</si>
  <si>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</si>
  <si>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</si>
  <si>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</si>
  <si>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</si>
  <si>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</si>
  <si>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</si>
  <si>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</si>
  <si>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</si>
  <si>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</si>
  <si>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</si>
  <si>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</si>
  <si>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</si>
  <si>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</si>
  <si>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</si>
  <si>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</si>
  <si>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</si>
  <si>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</si>
  <si>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</si>
  <si>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</si>
  <si>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</si>
  <si>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</si>
  <si>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</si>
  <si>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</si>
  <si>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</si>
  <si>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</si>
  <si>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</si>
  <si>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</si>
  <si>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</si>
  <si>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</si>
  <si>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</si>
  <si>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</si>
  <si>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</si>
  <si>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</si>
  <si>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</si>
  <si>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</si>
  <si>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</si>
  <si>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</si>
  <si>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</si>
  <si>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</si>
  <si>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</si>
  <si>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</si>
  <si>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</si>
  <si>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</si>
  <si>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</si>
  <si>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</si>
  <si>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</si>
  <si>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</si>
  <si>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</si>
  <si>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</si>
  <si>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</si>
  <si>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</si>
  <si>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</si>
  <si>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</si>
  <si>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</si>
  <si>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</si>
  <si>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</si>
  <si>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</si>
  <si>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</si>
  <si>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</si>
  <si>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</si>
  <si>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</si>
  <si>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</si>
  <si>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</si>
  <si>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</si>
  <si>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</si>
  <si>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</si>
  <si>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</si>
  <si>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</si>
  <si>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</si>
  <si>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</si>
  <si>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</si>
  <si>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</si>
  <si>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</si>
  <si>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</si>
  <si>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</si>
  <si>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</si>
  <si>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</si>
  <si>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</si>
  <si>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</si>
  <si>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</si>
  <si>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</si>
  <si>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</si>
  <si>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</si>
  <si>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</si>
  <si>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</si>
  <si>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</si>
  <si>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</si>
  <si>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</si>
  <si>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</si>
  <si>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</si>
  <si>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</si>
  <si>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</si>
  <si>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</si>
  <si>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</si>
  <si>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</si>
  <si>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</si>
  <si>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</si>
  <si>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</si>
  <si>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</si>
  <si>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</si>
  <si>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</si>
  <si>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</si>
  <si>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</si>
  <si>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</si>
  <si>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</si>
  <si>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</si>
  <si>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</si>
  <si>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</si>
  <si>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</si>
  <si>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</si>
  <si>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</si>
  <si>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</si>
  <si>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</si>
  <si>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</si>
  <si>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</si>
  <si>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</si>
  <si>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</si>
  <si>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</si>
  <si>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</si>
  <si>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</si>
  <si>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</si>
  <si>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</si>
  <si>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</si>
  <si>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</si>
  <si>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</si>
  <si>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</si>
  <si>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</si>
  <si>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</si>
  <si>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</si>
  <si>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</si>
  <si>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</si>
  <si>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</si>
  <si>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</si>
  <si>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</si>
  <si>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</si>
  <si>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</si>
  <si>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</si>
  <si>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</si>
  <si>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</si>
  <si>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</si>
  <si>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</si>
  <si>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</si>
  <si>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</si>
  <si>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</si>
  <si>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</si>
  <si>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</si>
  <si>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</si>
  <si>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</si>
  <si>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</si>
  <si>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</si>
  <si>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</si>
  <si>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</si>
  <si>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</si>
  <si>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</si>
  <si>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</si>
  <si>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</si>
  <si>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</si>
  <si>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</si>
  <si>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</si>
  <si>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</si>
  <si>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</si>
  <si>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</si>
  <si>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</si>
  <si>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</si>
  <si>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</si>
  <si>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</si>
  <si>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</si>
  <si>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</si>
  <si>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</si>
  <si>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</si>
  <si>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</si>
  <si>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</si>
  <si>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</si>
  <si>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</si>
  <si>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</si>
  <si>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</si>
  <si>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</si>
  <si>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</si>
  <si>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</si>
  <si>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</si>
  <si>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</si>
  <si>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</si>
  <si>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</si>
  <si>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</si>
  <si>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</si>
  <si>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</si>
  <si>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</si>
  <si>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</si>
  <si>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</si>
  <si>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</si>
  <si>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</si>
  <si>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</si>
  <si>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</si>
  <si>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</si>
  <si>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</si>
  <si>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</si>
  <si>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</si>
  <si>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</si>
  <si>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</si>
  <si>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</si>
  <si>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</si>
  <si>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</si>
  <si>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</si>
  <si>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</si>
  <si>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</si>
  <si>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</si>
  <si>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</si>
  <si>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</si>
  <si>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</si>
  <si>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</si>
  <si>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</si>
  <si>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</si>
  <si>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</si>
  <si>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</si>
  <si>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</si>
  <si>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</si>
  <si>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</si>
  <si>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</si>
  <si>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</si>
  <si>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</si>
  <si>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</si>
  <si>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</si>
  <si>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</si>
  <si>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</si>
  <si>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</si>
  <si>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</si>
  <si>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</si>
  <si>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</si>
  <si>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</si>
  <si>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</si>
  <si>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</si>
  <si>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</si>
  <si>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</si>
  <si>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</si>
  <si>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</si>
  <si>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</si>
  <si>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</si>
  <si>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</si>
  <si>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</si>
  <si>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</si>
  <si>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</si>
  <si>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</si>
  <si>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</si>
  <si>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</si>
  <si>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</si>
  <si>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</si>
  <si>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</si>
  <si>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</si>
  <si>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</si>
  <si>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</si>
  <si>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</si>
  <si>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</si>
  <si>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</si>
  <si>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</si>
  <si>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</si>
  <si>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</si>
  <si>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</si>
  <si>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</si>
  <si>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</si>
  <si>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</si>
  <si>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</si>
  <si>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</si>
  <si>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</si>
  <si>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</si>
  <si>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</si>
  <si>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</si>
  <si>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</si>
  <si>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</si>
  <si>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</si>
  <si>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</si>
  <si>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</si>
  <si>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</si>
  <si>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</si>
  <si>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</si>
  <si>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</si>
  <si>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</si>
  <si>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</si>
  <si>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</si>
  <si>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</si>
  <si>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</si>
  <si>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</si>
  <si>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</si>
  <si>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</si>
  <si>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</si>
  <si>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</si>
  <si>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</si>
  <si>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</si>
  <si>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</si>
  <si>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</si>
  <si>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</si>
  <si>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</si>
  <si>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</si>
  <si>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</si>
  <si>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</si>
  <si>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</si>
  <si>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</si>
  <si>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</si>
  <si>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</si>
  <si>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</si>
  <si>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</si>
  <si>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</si>
  <si>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</si>
  <si>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</si>
  <si>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</si>
  <si>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</si>
  <si>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</si>
  <si>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</si>
  <si>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</si>
  <si>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</si>
  <si>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</si>
  <si>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</si>
  <si>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</si>
  <si>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</si>
  <si>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</si>
  <si>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</si>
  <si>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</si>
  <si>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</si>
  <si>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</si>
  <si>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</si>
  <si>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</si>
  <si>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</si>
  <si>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</si>
  <si>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</si>
  <si>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</si>
  <si>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</si>
  <si>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</si>
  <si>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</si>
  <si>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</si>
  <si>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</si>
  <si>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</si>
  <si>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</si>
  <si>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</si>
  <si>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</si>
  <si>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</si>
  <si>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</si>
  <si>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</si>
  <si>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</si>
  <si>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</si>
  <si>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</si>
  <si>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</si>
  <si>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</si>
  <si>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</si>
  <si>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</si>
  <si>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</si>
  <si>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</si>
  <si>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</si>
  <si>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</si>
  <si>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</si>
  <si>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</si>
  <si>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</si>
  <si>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</si>
  <si>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</si>
  <si>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</si>
  <si>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</si>
  <si>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</si>
  <si>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</si>
  <si>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</si>
  <si>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</si>
  <si>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</si>
  <si>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</si>
  <si>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</si>
  <si>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</si>
  <si>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</si>
  <si>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</si>
  <si>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</si>
  <si>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</si>
  <si>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</si>
  <si>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</si>
  <si>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</si>
  <si>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</si>
  <si>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</si>
  <si>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</si>
  <si>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</si>
  <si>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</si>
  <si>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</si>
  <si>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</si>
  <si>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</si>
  <si>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</si>
  <si>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</si>
  <si>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</si>
  <si>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</si>
  <si>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</si>
  <si>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</si>
  <si>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</si>
  <si>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</si>
  <si>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</si>
  <si>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</si>
  <si>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</si>
  <si>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</si>
  <si>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</si>
  <si>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</si>
  <si>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</si>
  <si>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</si>
  <si>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</si>
  <si>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</si>
  <si>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</si>
  <si>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</si>
  <si>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</si>
  <si>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</si>
  <si>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</si>
  <si>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</si>
  <si>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</si>
  <si>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</si>
  <si>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</si>
  <si>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</si>
  <si>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</si>
  <si>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</si>
  <si>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</si>
  <si>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</si>
  <si>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</si>
  <si>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</si>
  <si>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</si>
  <si>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</si>
  <si>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</si>
  <si>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</si>
  <si>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</si>
  <si>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</si>
  <si>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</si>
  <si>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</si>
  <si>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</si>
  <si>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</si>
  <si>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</si>
  <si>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</si>
  <si>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</si>
  <si>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</si>
  <si>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</si>
  <si>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</si>
  <si>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</si>
  <si>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</si>
  <si>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</si>
  <si>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</si>
  <si>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</si>
  <si>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</si>
  <si>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</si>
  <si>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</si>
  <si>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</si>
  <si>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</si>
  <si>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</si>
  <si>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</si>
  <si>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</si>
  <si>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</si>
  <si>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</si>
  <si>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</si>
  <si>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</si>
  <si>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</si>
  <si>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</si>
  <si>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</si>
  <si>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</si>
  <si>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</si>
  <si>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</si>
  <si>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</si>
  <si>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</si>
  <si>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</si>
  <si>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</si>
  <si>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</si>
  <si>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</si>
  <si>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</si>
  <si>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</si>
  <si>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</si>
  <si>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</si>
  <si>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</si>
  <si>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</si>
  <si>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</si>
  <si>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</si>
  <si>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</si>
  <si>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</si>
  <si>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</si>
  <si>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</si>
  <si>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</si>
  <si>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</si>
  <si>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</si>
  <si>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</si>
  <si>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</si>
  <si>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</si>
  <si>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</si>
  <si>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</si>
  <si>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</si>
  <si>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</si>
  <si>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</si>
  <si>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</si>
  <si>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</si>
  <si>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</si>
  <si>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</si>
  <si>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</si>
  <si>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</si>
  <si>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</si>
  <si>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</si>
  <si>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</si>
  <si>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</si>
  <si>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</si>
  <si>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</si>
  <si>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</si>
  <si>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</si>
  <si>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</si>
  <si>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</si>
  <si>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</si>
  <si>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</si>
  <si>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</si>
  <si>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</si>
  <si>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</si>
  <si>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</si>
  <si>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</si>
  <si>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</si>
  <si>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</si>
  <si>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</si>
  <si>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</si>
  <si>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</si>
  <si>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</si>
  <si>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</si>
  <si>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</si>
  <si>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</si>
  <si>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</si>
  <si>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</si>
  <si>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</si>
  <si>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</si>
  <si>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</si>
  <si>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</si>
  <si>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</si>
  <si>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</si>
  <si>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</si>
  <si>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</si>
  <si>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</si>
  <si>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</si>
  <si>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</si>
  <si>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</si>
  <si>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</si>
  <si>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</si>
  <si>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</si>
  <si>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</si>
  <si>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</si>
  <si>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</si>
  <si>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</si>
  <si>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</si>
  <si>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</si>
  <si>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</si>
  <si>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</si>
  <si>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</si>
  <si>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</si>
  <si>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</si>
  <si>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</si>
  <si>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</si>
  <si>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</si>
  <si>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</si>
  <si>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</si>
  <si>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</si>
  <si>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</si>
  <si>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</si>
  <si>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</si>
  <si>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</si>
  <si>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</si>
  <si>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</si>
  <si>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</si>
  <si>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</si>
  <si>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</si>
  <si>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</si>
  <si>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</si>
  <si>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</si>
  <si>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</si>
  <si>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</si>
  <si>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</si>
  <si>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</si>
  <si>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</si>
  <si>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</si>
  <si>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</si>
  <si>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</si>
  <si>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</si>
  <si>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</si>
  <si>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</si>
  <si>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</si>
  <si>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</si>
  <si>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</si>
  <si>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</si>
  <si>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</si>
  <si>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</si>
  <si>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</si>
  <si>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</si>
  <si>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</si>
  <si>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</si>
  <si>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</si>
  <si>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</si>
  <si>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</si>
  <si>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</si>
  <si>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</si>
  <si>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</si>
  <si>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</si>
  <si>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</si>
  <si>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</si>
  <si>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</si>
  <si>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</si>
  <si>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</si>
  <si>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</si>
  <si>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</si>
  <si>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</si>
  <si>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</si>
  <si>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</si>
  <si>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</si>
  <si>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</si>
  <si>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</si>
  <si>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</si>
  <si>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</si>
  <si>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</si>
  <si>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</si>
  <si>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</si>
  <si>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</si>
  <si>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</si>
  <si>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</si>
  <si>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</si>
  <si>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</si>
  <si>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</si>
  <si>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</si>
  <si>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</si>
  <si>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</si>
  <si>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</si>
  <si>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</si>
  <si>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</si>
  <si>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</si>
  <si>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</si>
  <si>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</si>
  <si>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</si>
  <si>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</si>
  <si>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</si>
  <si>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</si>
  <si>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</si>
  <si>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</si>
  <si>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</si>
  <si>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</si>
  <si>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</si>
  <si>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</si>
  <si>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</si>
  <si>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</si>
  <si>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</si>
  <si>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</si>
  <si>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</si>
  <si>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</si>
  <si>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</si>
  <si>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</si>
  <si>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</si>
  <si>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</si>
  <si>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</si>
  <si>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</si>
  <si>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</si>
  <si>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</si>
  <si>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</si>
  <si>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</si>
  <si>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</si>
  <si>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</si>
  <si>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</si>
  <si>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</si>
  <si>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</si>
  <si>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</si>
  <si>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</si>
  <si>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</si>
  <si>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</si>
  <si>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</si>
  <si>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</si>
  <si>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</si>
  <si>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</si>
  <si>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</si>
  <si>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</si>
  <si>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</si>
  <si>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</si>
  <si>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</si>
  <si>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</si>
  <si>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</si>
  <si>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</si>
  <si>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</si>
  <si>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</si>
  <si>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</si>
  <si>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</si>
  <si>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</si>
  <si>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</si>
  <si>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</si>
  <si>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</si>
  <si>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</si>
  <si>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</si>
  <si>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</si>
  <si>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</si>
  <si>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</si>
  <si>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</si>
  <si>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</si>
  <si>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</si>
  <si>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</si>
  <si>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</si>
  <si>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</si>
  <si>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</si>
  <si>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</si>
  <si>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</si>
  <si>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</si>
  <si>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</si>
  <si>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</si>
  <si>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</si>
  <si>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</si>
  <si>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</si>
  <si>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</si>
  <si>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</si>
  <si>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</si>
  <si>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</si>
  <si>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</si>
  <si>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</si>
  <si>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</si>
  <si>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</si>
  <si>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</si>
  <si>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</si>
  <si>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</si>
  <si>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</si>
  <si>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</si>
  <si>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</si>
  <si>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</si>
  <si>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</si>
  <si>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</si>
  <si>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</si>
  <si>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</si>
  <si>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</si>
  <si>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</si>
  <si>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</si>
  <si>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</si>
  <si>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</si>
  <si>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</si>
  <si>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</si>
  <si>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</si>
  <si>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</si>
  <si>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</si>
  <si>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</si>
  <si>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</si>
  <si>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</si>
  <si>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</si>
  <si>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</si>
  <si>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</si>
  <si>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</si>
  <si>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</si>
  <si>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</si>
  <si>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</si>
  <si>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</si>
  <si>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</si>
  <si>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</si>
  <si>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</si>
  <si>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</si>
  <si>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</si>
  <si>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</si>
  <si>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</si>
  <si>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</si>
  <si>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</si>
  <si>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</si>
  <si>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</si>
  <si>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</si>
  <si>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</si>
  <si>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</si>
  <si>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</si>
  <si>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</si>
  <si>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</si>
  <si>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</si>
  <si>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</si>
  <si>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</si>
  <si>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</si>
  <si>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</si>
  <si>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</si>
  <si>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</si>
  <si>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</si>
  <si>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</si>
  <si>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</si>
  <si>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</si>
  <si>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</si>
  <si>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</si>
  <si>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</si>
  <si>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</si>
  <si>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</si>
  <si>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</si>
  <si>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</si>
  <si>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</si>
  <si>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</si>
  <si>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</si>
  <si>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</si>
  <si>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</si>
  <si>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</si>
  <si>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</si>
  <si>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</si>
  <si>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</si>
  <si>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</si>
  <si>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</si>
  <si>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</si>
  <si>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</si>
  <si>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</si>
  <si>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</si>
  <si>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</si>
  <si>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</si>
  <si>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</si>
  <si>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</si>
  <si>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</si>
  <si>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</si>
  <si>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</si>
  <si>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</si>
  <si>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</si>
  <si>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</si>
  <si>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</si>
  <si>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</si>
  <si>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</si>
  <si>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</si>
  <si>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</si>
  <si>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</si>
  <si>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</si>
  <si>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</si>
  <si>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</si>
  <si>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</si>
  <si>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</si>
  <si>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</si>
  <si>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</si>
  <si>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</si>
  <si>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</si>
  <si>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</si>
  <si>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</si>
  <si>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</si>
  <si>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</si>
  <si>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</si>
  <si>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</si>
  <si>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</si>
  <si>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</si>
  <si>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</si>
  <si>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</si>
  <si>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</si>
  <si>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</si>
  <si>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</si>
  <si>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</si>
  <si>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</si>
  <si>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</si>
  <si>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</si>
  <si>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</si>
  <si>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</si>
  <si>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</si>
  <si>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</si>
  <si>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</si>
  <si>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</si>
  <si>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</si>
  <si>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</si>
  <si>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</si>
  <si>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</si>
  <si>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</si>
  <si>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</si>
  <si>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</si>
  <si>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</si>
  <si>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</si>
  <si>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</si>
  <si>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</si>
  <si>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</si>
  <si>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</si>
  <si>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</si>
  <si>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</si>
  <si>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</si>
  <si>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</si>
  <si>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</si>
  <si>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</si>
  <si>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</si>
  <si>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</si>
  <si>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</si>
  <si>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</si>
  <si>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</si>
  <si>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</si>
  <si>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</si>
  <si>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</si>
  <si>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</si>
  <si>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</si>
  <si>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</si>
  <si>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</si>
  <si>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</si>
  <si>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</si>
  <si>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</si>
  <si>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</si>
  <si>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</si>
  <si>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</si>
  <si>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</si>
  <si>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</si>
  <si>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</si>
  <si>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</si>
  <si>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</si>
  <si>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</si>
  <si>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</si>
  <si>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</si>
  <si>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</si>
  <si>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</si>
  <si>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</si>
  <si>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</si>
  <si>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</si>
  <si>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</si>
  <si>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</si>
  <si>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</si>
  <si>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</si>
  <si>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</si>
  <si>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</si>
  <si>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</si>
  <si>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</si>
  <si>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</si>
  <si>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</si>
  <si>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</si>
  <si>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</si>
  <si>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</si>
  <si>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</si>
  <si>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</si>
  <si>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</si>
  <si>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</si>
  <si>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</si>
  <si>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</si>
  <si>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</si>
  <si>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</si>
  <si>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</si>
  <si>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</si>
  <si>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</si>
  <si>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</si>
  <si>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</si>
  <si>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</si>
  <si>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</si>
  <si>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</si>
  <si>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</si>
  <si>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</si>
  <si>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</si>
  <si>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</si>
  <si>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</si>
  <si>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</si>
  <si>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</si>
  <si>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</si>
  <si>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</si>
  <si>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</si>
  <si>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</si>
  <si>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</si>
  <si>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</si>
  <si>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</si>
  <si>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</si>
  <si>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</si>
  <si>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</si>
  <si>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</si>
  <si>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</si>
  <si>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</si>
  <si>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</si>
  <si>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</si>
  <si>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</si>
  <si>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</si>
  <si>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</si>
  <si>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</si>
  <si>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</si>
  <si>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</si>
  <si>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</si>
  <si>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</si>
  <si>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</si>
  <si>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</si>
  <si>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</si>
  <si>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</si>
  <si>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</si>
  <si>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</si>
  <si>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</si>
  <si>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</si>
  <si>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</si>
  <si>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</si>
  <si>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</si>
  <si>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</si>
  <si>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</si>
  <si>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</si>
  <si>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</si>
  <si>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</si>
  <si>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</si>
  <si>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</si>
  <si>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</si>
  <si>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</si>
  <si>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</si>
  <si>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</si>
  <si>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</si>
  <si>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</si>
  <si>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</si>
  <si>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</si>
  <si>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</si>
  <si>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</si>
  <si>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</si>
  <si>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</si>
  <si>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</si>
  <si>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</si>
  <si>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</si>
  <si>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</si>
  <si>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</si>
  <si>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</si>
  <si>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</si>
  <si>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</si>
  <si>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</si>
  <si>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</si>
  <si>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</si>
  <si>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</si>
  <si>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</si>
  <si>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</si>
  <si>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</si>
  <si>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</si>
  <si>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</si>
  <si>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</si>
  <si>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</si>
  <si>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</si>
  <si>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</si>
  <si>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</si>
  <si>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</si>
  <si>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</si>
  <si>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</si>
  <si>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</si>
  <si>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</si>
  <si>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</si>
  <si>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</si>
  <si>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</si>
  <si>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</si>
  <si>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</si>
  <si>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</si>
  <si>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</si>
  <si>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</si>
  <si>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</si>
  <si>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</si>
  <si>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</si>
  <si>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</si>
  <si>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</si>
  <si>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</si>
  <si>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</si>
  <si>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</si>
  <si>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</si>
  <si>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</si>
  <si>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</si>
  <si>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</si>
  <si>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</si>
  <si>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</si>
  <si>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</si>
  <si>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</si>
  <si>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</si>
  <si>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</si>
  <si>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</si>
  <si>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</si>
  <si>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</si>
  <si>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</si>
  <si>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</si>
  <si>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</si>
  <si>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</si>
  <si>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</si>
  <si>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</si>
  <si>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</si>
  <si>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</si>
  <si>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</si>
  <si>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</si>
  <si>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</si>
  <si>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</si>
  <si>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</si>
  <si>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</si>
  <si>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</si>
  <si>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</si>
  <si>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</si>
  <si>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</si>
  <si>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</si>
  <si>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</si>
  <si>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</si>
  <si>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</si>
  <si>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</si>
  <si>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</si>
  <si>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</si>
  <si>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</si>
  <si>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</si>
  <si>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</si>
  <si>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</si>
  <si>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</si>
  <si>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</si>
  <si>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</si>
  <si>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</si>
  <si>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</si>
  <si>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</si>
  <si>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</si>
  <si>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</si>
  <si>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</si>
  <si>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</si>
  <si>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</si>
  <si>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</si>
  <si>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</si>
  <si>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</si>
  <si>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</si>
  <si>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</si>
  <si>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</si>
  <si>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</si>
  <si>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</si>
  <si>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</si>
  <si>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</si>
  <si>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</si>
  <si>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</si>
  <si>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</si>
  <si>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</si>
  <si>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</si>
  <si>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</si>
  <si>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</si>
  <si>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</si>
  <si>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</si>
  <si>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</si>
  <si>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</si>
  <si>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</si>
  <si>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</si>
  <si>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</si>
  <si>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</si>
  <si>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</si>
  <si>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</si>
  <si>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</si>
  <si>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</si>
  <si>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</si>
  <si>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</si>
  <si>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</si>
  <si>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</si>
  <si>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</si>
  <si>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</si>
  <si>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</si>
  <si>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</si>
  <si>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</si>
  <si>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</si>
  <si>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</si>
  <si>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</si>
  <si>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</si>
  <si>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</si>
  <si>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</si>
  <si>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</si>
  <si>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</si>
  <si>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</si>
  <si>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</si>
  <si>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</si>
  <si>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</si>
  <si>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</si>
  <si>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</si>
  <si>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</si>
  <si>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</si>
  <si>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</si>
  <si>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</si>
  <si>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</si>
  <si>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</si>
  <si>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</si>
  <si>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</si>
  <si>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</si>
  <si>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</si>
  <si>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</si>
  <si>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</si>
  <si>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</si>
  <si>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</si>
  <si>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</si>
  <si>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</si>
  <si>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</si>
  <si>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</si>
  <si>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</si>
  <si>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</si>
  <si>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</si>
  <si>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</si>
  <si>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</si>
  <si>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</si>
  <si>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</si>
  <si>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</si>
  <si>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</si>
  <si>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</si>
  <si>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</si>
  <si>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</si>
  <si>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</si>
  <si>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</si>
  <si>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</si>
  <si>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</si>
  <si>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</si>
  <si>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</si>
  <si>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</si>
  <si>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</si>
  <si>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</si>
  <si>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</si>
  <si>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</si>
  <si>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</si>
  <si>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</si>
  <si>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</si>
  <si>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</si>
  <si>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</si>
  <si>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</si>
  <si>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</si>
  <si>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</si>
  <si>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</si>
  <si>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</si>
  <si>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</si>
  <si>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</si>
  <si>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</si>
  <si>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</si>
  <si>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</si>
  <si>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</si>
  <si>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</si>
  <si>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</si>
  <si>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</si>
  <si>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</si>
  <si>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</si>
  <si>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</si>
  <si>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</si>
  <si>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</si>
  <si>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</si>
  <si>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</si>
  <si>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</si>
  <si>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</si>
  <si>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</si>
  <si>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</si>
  <si>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</si>
  <si>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</si>
  <si>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</si>
  <si>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</si>
  <si>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</si>
  <si>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</si>
  <si>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</si>
  <si>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</si>
  <si>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</si>
  <si>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</si>
  <si>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</si>
  <si>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</si>
  <si>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</si>
  <si>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</si>
  <si>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</si>
  <si>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</si>
  <si>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</si>
  <si>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</si>
  <si>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</si>
  <si>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</si>
  <si>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</si>
  <si>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</si>
  <si>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</si>
  <si>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</si>
  <si>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</si>
  <si>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</si>
  <si>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</si>
  <si>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</si>
  <si>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</si>
  <si>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</si>
  <si>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</si>
  <si>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</si>
  <si>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</si>
  <si>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</si>
  <si>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</si>
  <si>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</si>
  <si>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</si>
  <si>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</si>
  <si>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</si>
  <si>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</si>
  <si>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</si>
  <si>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</si>
  <si>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</si>
  <si>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</si>
  <si>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</si>
  <si>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</si>
  <si>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</si>
  <si>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</si>
  <si>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</si>
  <si>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</si>
  <si>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</si>
  <si>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</si>
  <si>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</si>
  <si>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</si>
  <si>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</si>
  <si>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</si>
  <si>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</si>
  <si>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</si>
  <si>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</si>
  <si>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</si>
  <si>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</si>
  <si>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</si>
  <si>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</si>
  <si>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</si>
  <si>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</si>
  <si>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</si>
  <si>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</si>
  <si>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</si>
  <si>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</si>
  <si>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</si>
  <si>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</si>
  <si>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</si>
  <si>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</si>
  <si>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</si>
  <si>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</si>
  <si>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</si>
  <si>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</si>
  <si>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</si>
  <si>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</si>
  <si>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</si>
  <si>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</si>
  <si>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</si>
  <si>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</si>
  <si>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</si>
  <si>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</si>
  <si>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</si>
  <si>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</si>
  <si>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</si>
  <si>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</si>
  <si>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</si>
  <si>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</si>
  <si>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</si>
  <si>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</si>
  <si>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</si>
  <si>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</si>
  <si>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</si>
  <si>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</si>
  <si>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</si>
  <si>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</si>
  <si>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</si>
  <si>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</si>
  <si>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</si>
  <si>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</si>
  <si>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</si>
  <si>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</si>
  <si>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</si>
  <si>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</si>
  <si>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</si>
  <si>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</si>
  <si>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</si>
  <si>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</si>
  <si>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</si>
  <si>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</si>
  <si>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</si>
  <si>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</si>
  <si>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</si>
  <si>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</si>
  <si>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</si>
  <si>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</si>
  <si>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</si>
  <si>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</si>
  <si>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</si>
  <si>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</si>
  <si>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</si>
  <si>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</si>
  <si>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</si>
  <si>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</si>
  <si>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</si>
  <si>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</si>
  <si>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</si>
  <si>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</si>
  <si>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</si>
  <si>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</si>
  <si>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</si>
  <si>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</si>
  <si>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</si>
  <si>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</si>
  <si>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</si>
  <si>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</si>
  <si>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</si>
  <si>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</si>
  <si>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</si>
  <si>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</si>
  <si>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</si>
  <si>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</si>
  <si>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</si>
  <si>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</si>
  <si>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</si>
  <si>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</si>
  <si>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</si>
  <si>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</si>
  <si>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</si>
  <si>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</si>
  <si>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</si>
  <si>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</si>
  <si>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</si>
  <si>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</si>
  <si>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</si>
  <si>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</si>
  <si>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</si>
  <si>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</si>
  <si>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</si>
  <si>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</si>
  <si>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</si>
  <si>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</si>
  <si>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</si>
  <si>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</si>
  <si>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</si>
  <si>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</si>
  <si>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</si>
  <si>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</si>
  <si>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</si>
  <si>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</si>
  <si>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</si>
  <si>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</si>
  <si>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</si>
  <si>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</si>
  <si>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</si>
  <si>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</si>
  <si>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</si>
  <si>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</si>
  <si>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</si>
  <si>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</si>
  <si>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</si>
  <si>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</si>
  <si>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</si>
  <si>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</si>
  <si>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</si>
  <si>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</si>
  <si>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</si>
  <si>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</si>
  <si>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</si>
  <si>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</si>
  <si>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</si>
  <si>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</si>
  <si>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</si>
  <si>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</si>
  <si>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</si>
  <si>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</si>
  <si>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</si>
  <si>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</si>
  <si>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</si>
  <si>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</si>
  <si>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</si>
  <si>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</si>
  <si>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</si>
  <si>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</si>
  <si>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</si>
  <si>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</si>
  <si>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</si>
  <si>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</si>
  <si>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</si>
  <si>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</si>
  <si>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</si>
  <si>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</si>
  <si>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</si>
  <si>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</si>
  <si>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</si>
  <si>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</si>
  <si>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</si>
  <si>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</si>
  <si>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</si>
  <si>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</si>
  <si>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</si>
  <si>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</si>
  <si>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</si>
  <si>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</si>
  <si>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</si>
  <si>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</si>
  <si>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</si>
  <si>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</si>
  <si>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</si>
  <si>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</si>
  <si>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</si>
  <si>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</si>
  <si>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</si>
  <si>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</si>
  <si>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</si>
  <si>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</si>
  <si>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</si>
  <si>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</si>
  <si>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</si>
  <si>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</si>
  <si>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</si>
  <si>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</si>
  <si>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</si>
  <si>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</si>
  <si>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</si>
  <si>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</si>
  <si>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</si>
  <si>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</si>
  <si>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</si>
  <si>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</si>
  <si>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</si>
  <si>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</si>
  <si>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</si>
  <si>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</si>
  <si>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</si>
  <si>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</si>
  <si>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</si>
  <si>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</si>
  <si>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</si>
  <si>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</si>
  <si>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</si>
  <si>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</si>
  <si>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</si>
  <si>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</si>
  <si>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</si>
  <si>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</si>
  <si>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</si>
  <si>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</si>
  <si>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</si>
  <si>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</si>
  <si>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</si>
  <si>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</si>
  <si>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</si>
  <si>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</si>
  <si>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</si>
  <si>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</si>
  <si>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</si>
  <si>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</si>
  <si>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</si>
  <si>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</si>
  <si>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</si>
  <si>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</si>
  <si>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</si>
  <si>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</si>
  <si>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</si>
  <si>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</si>
  <si>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</si>
  <si>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</si>
  <si>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</si>
  <si>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</si>
  <si>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</si>
  <si>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</si>
  <si>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</si>
  <si>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</si>
  <si>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</si>
  <si>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</si>
  <si>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</si>
  <si>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</si>
  <si>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</si>
  <si>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</si>
  <si>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</si>
  <si>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</si>
  <si>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</si>
  <si>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</si>
  <si>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</si>
  <si>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</si>
  <si>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</si>
  <si>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</si>
  <si>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</si>
  <si>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</si>
  <si>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</si>
  <si>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</si>
  <si>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</si>
  <si>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</si>
  <si>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</si>
  <si>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</si>
  <si>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</si>
  <si>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</si>
  <si>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</si>
  <si>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</si>
  <si>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</si>
  <si>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</si>
  <si>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</si>
  <si>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</si>
  <si>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</si>
  <si>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</si>
  <si>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</si>
  <si>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</si>
  <si>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</si>
  <si>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</si>
  <si>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</si>
  <si>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</si>
  <si>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</si>
  <si>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</si>
  <si>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</si>
  <si>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</si>
  <si>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</si>
  <si>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</si>
  <si>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</si>
  <si>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</si>
  <si>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</si>
  <si>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</si>
  <si>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</si>
  <si>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</si>
  <si>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</si>
  <si>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</si>
  <si>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</si>
  <si>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</si>
  <si>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</si>
  <si>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</si>
  <si>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</si>
  <si>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</si>
  <si>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</si>
  <si>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</si>
  <si>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</si>
  <si>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</si>
  <si>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</si>
  <si>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</si>
  <si>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</si>
  <si>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</si>
  <si>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</si>
  <si>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</si>
  <si>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</si>
  <si>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</si>
  <si>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</si>
  <si>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</si>
  <si>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</si>
  <si>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</si>
  <si>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</si>
  <si>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</si>
  <si>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</si>
  <si>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</si>
  <si>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</si>
  <si>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</si>
  <si>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</si>
  <si>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</si>
  <si>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</si>
  <si>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</si>
  <si>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</si>
  <si>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</si>
  <si>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</si>
  <si>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</si>
  <si>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</si>
  <si>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</si>
  <si>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</si>
  <si>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</si>
  <si>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</si>
  <si>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</si>
  <si>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</si>
  <si>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</si>
  <si>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</si>
  <si>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</si>
  <si>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</si>
  <si>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</si>
  <si>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</si>
  <si>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</si>
  <si>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</si>
  <si>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</si>
  <si>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</si>
  <si>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</si>
  <si>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</si>
  <si>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</si>
  <si>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</si>
  <si>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</si>
  <si>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</si>
  <si>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</si>
  <si>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</si>
  <si>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</si>
  <si>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</si>
  <si>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</si>
  <si>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</si>
  <si>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</si>
  <si>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</si>
  <si>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</si>
  <si>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</si>
  <si>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</si>
  <si>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</si>
  <si>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</si>
  <si>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</si>
  <si>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</si>
  <si>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</si>
  <si>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</si>
  <si>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</si>
  <si>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</si>
  <si>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</si>
  <si>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</si>
  <si>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</si>
  <si>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</si>
  <si>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</si>
  <si>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</si>
  <si>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</si>
  <si>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</si>
  <si>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</si>
  <si>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</si>
  <si>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</si>
  <si>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</si>
  <si>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</si>
  <si>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</si>
  <si>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</si>
  <si>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</si>
  <si>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</si>
  <si>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</si>
  <si>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</si>
  <si>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</si>
  <si>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</si>
  <si>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</si>
  <si>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</si>
  <si>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</si>
  <si>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</si>
  <si>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</si>
  <si>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</si>
  <si>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</si>
  <si>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</si>
  <si>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</si>
  <si>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</si>
  <si>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</si>
  <si>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</si>
  <si>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</si>
  <si>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</si>
  <si>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</si>
  <si>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</si>
  <si>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</si>
  <si>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</si>
  <si>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</si>
  <si>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</si>
  <si>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</si>
  <si>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</si>
  <si>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</si>
  <si>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</si>
  <si>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</si>
  <si>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</si>
  <si>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</si>
  <si>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</si>
  <si>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</si>
  <si>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</si>
  <si>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</si>
  <si>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</si>
  <si>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</si>
  <si>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</si>
  <si>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</si>
  <si>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</si>
  <si>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</si>
  <si>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</si>
  <si>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</si>
  <si>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</si>
  <si>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</si>
  <si>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</si>
  <si>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</si>
  <si>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</si>
  <si>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</si>
  <si>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</si>
  <si>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</si>
  <si>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</si>
  <si>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</si>
  <si>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</si>
  <si>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</si>
  <si>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</si>
  <si>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</si>
  <si>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</si>
  <si>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</si>
  <si>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</si>
  <si>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</si>
  <si>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</si>
  <si>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</si>
  <si>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</si>
  <si>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</si>
  <si>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</si>
  <si>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</si>
  <si>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</si>
  <si>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</si>
  <si>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</si>
  <si>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</si>
  <si>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</si>
  <si>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</si>
  <si>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</si>
  <si>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</si>
  <si>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</si>
  <si>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</si>
  <si>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</si>
  <si>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</si>
  <si>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</si>
  <si>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</si>
  <si>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</si>
  <si>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</si>
  <si>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</si>
  <si>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</si>
  <si>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</si>
  <si>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</si>
  <si>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</si>
  <si>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</si>
  <si>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</si>
  <si>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</si>
  <si>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</si>
  <si>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</si>
  <si>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</si>
  <si>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</si>
  <si>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</si>
  <si>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</si>
  <si>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</si>
  <si>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</si>
  <si>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</si>
  <si>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</si>
  <si>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</si>
  <si>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</si>
  <si>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</si>
  <si>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</si>
  <si>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</si>
  <si>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</si>
  <si>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</si>
  <si>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</si>
  <si>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</si>
  <si>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</si>
  <si>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</si>
  <si>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</si>
  <si>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</si>
  <si>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</si>
  <si>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</si>
  <si>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</si>
  <si>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</si>
  <si>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</si>
  <si>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</si>
  <si>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</si>
  <si>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</si>
  <si>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</si>
  <si>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</si>
  <si>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</si>
  <si>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</si>
  <si>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</si>
  <si>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</si>
  <si>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</si>
  <si>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</si>
  <si>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</si>
  <si>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</si>
  <si>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</si>
  <si>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</si>
  <si>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</si>
  <si>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</si>
  <si>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</si>
  <si>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</si>
  <si>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</si>
  <si>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</si>
  <si>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</si>
  <si>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</si>
  <si>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</si>
  <si>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</si>
  <si>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</si>
  <si>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</si>
  <si>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</si>
  <si>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</si>
  <si>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</si>
  <si>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</si>
  <si>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</si>
  <si>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</si>
  <si>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</si>
  <si>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</si>
  <si>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</si>
  <si>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</si>
  <si>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</si>
  <si>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</si>
  <si>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</si>
  <si>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</si>
  <si>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</si>
  <si>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</si>
  <si>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</si>
  <si>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</si>
  <si>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</si>
  <si>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</si>
  <si>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</si>
  <si>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</si>
  <si>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</si>
  <si>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</si>
  <si>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</si>
  <si>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</si>
  <si>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</si>
  <si>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</si>
  <si>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</si>
  <si>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</si>
  <si>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</si>
  <si>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</si>
  <si>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</si>
  <si>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</si>
  <si>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</si>
  <si>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</si>
  <si>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</si>
  <si>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</si>
  <si>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</si>
  <si>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</si>
  <si>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</si>
  <si>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</si>
  <si>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</si>
  <si>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</si>
  <si>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</si>
  <si>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</si>
  <si>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</si>
  <si>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</si>
  <si>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</si>
  <si>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</si>
  <si>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</si>
  <si>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</si>
  <si>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</si>
  <si>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</si>
  <si>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</si>
  <si>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</si>
  <si>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</si>
  <si>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</si>
  <si>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</si>
  <si>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</si>
  <si>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</si>
  <si>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</si>
  <si>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</si>
  <si>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</si>
  <si>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</si>
  <si>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</si>
  <si>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</si>
  <si>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</si>
  <si>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</si>
  <si>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</si>
  <si>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</si>
  <si>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</si>
  <si>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</si>
  <si>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</si>
  <si>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</si>
  <si>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</si>
  <si>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</si>
  <si>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</si>
  <si>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</si>
  <si>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</si>
  <si>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</si>
  <si>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</si>
  <si>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</si>
  <si>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</si>
  <si>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</si>
  <si>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</si>
  <si>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</si>
  <si>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</si>
  <si>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</si>
  <si>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</si>
  <si>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</si>
  <si>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</si>
  <si>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</si>
  <si>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</si>
  <si>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</si>
  <si>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</si>
  <si>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</si>
  <si>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</si>
  <si>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</si>
  <si>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</si>
  <si>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</si>
  <si>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</si>
  <si>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</si>
  <si>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</si>
  <si>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</si>
  <si>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</si>
  <si>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</si>
  <si>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</si>
  <si>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</si>
  <si>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</si>
  <si>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</si>
  <si>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</si>
  <si>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</si>
  <si>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</si>
  <si>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</si>
  <si>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</si>
  <si>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</si>
  <si>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</si>
  <si>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</si>
  <si>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</si>
  <si>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</si>
  <si>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</si>
  <si>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</si>
  <si>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</si>
  <si>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</si>
  <si>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</si>
  <si>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</si>
  <si>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</si>
  <si>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</si>
  <si>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</si>
  <si>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</si>
  <si>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</si>
  <si>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</si>
  <si>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</si>
  <si>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</si>
  <si>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</si>
  <si>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</si>
  <si>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</si>
  <si>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</si>
  <si>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</si>
  <si>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</si>
  <si>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</si>
  <si>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</si>
  <si>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</si>
  <si>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</si>
  <si>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</si>
  <si>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</si>
  <si>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</si>
  <si>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</si>
  <si>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</si>
  <si>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</si>
  <si>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</si>
  <si>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</si>
  <si>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</si>
  <si>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</si>
  <si>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</si>
  <si>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</si>
  <si>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</si>
  <si>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</si>
  <si>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</si>
  <si>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</si>
  <si>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</si>
  <si>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</si>
  <si>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</si>
  <si>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</si>
  <si>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</si>
  <si>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</si>
  <si>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</si>
  <si>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</si>
  <si>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</si>
  <si>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</si>
  <si>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</si>
  <si>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</si>
  <si>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</si>
  <si>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</si>
  <si>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</si>
  <si>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</si>
  <si>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</si>
  <si>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</si>
  <si>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</si>
  <si>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</si>
  <si>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</si>
  <si>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</si>
  <si>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</si>
  <si>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</si>
  <si>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</si>
  <si>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</si>
  <si>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</si>
  <si>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</si>
  <si>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</si>
  <si>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</si>
  <si>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</si>
  <si>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</si>
  <si>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</si>
  <si>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</si>
  <si>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</si>
  <si>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</si>
  <si>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</si>
  <si>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</si>
  <si>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</si>
  <si>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</si>
  <si>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</si>
  <si>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</si>
  <si>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</si>
  <si>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</si>
  <si>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</si>
  <si>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</si>
  <si>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</si>
  <si>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</si>
  <si>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</si>
  <si>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</si>
  <si>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</si>
  <si>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</si>
  <si>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</si>
  <si>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</si>
  <si>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</si>
  <si>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</si>
  <si>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</si>
  <si>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</si>
  <si>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</si>
  <si>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</si>
  <si>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</si>
  <si>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</si>
  <si>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</si>
  <si>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</si>
  <si>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</si>
  <si>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</si>
  <si>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</si>
  <si>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</si>
  <si>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</si>
  <si>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</si>
  <si>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</si>
  <si>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</si>
  <si>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</si>
  <si>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</si>
  <si>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</si>
  <si>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</si>
  <si>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</si>
  <si>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</si>
  <si>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</si>
  <si>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</si>
  <si>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</si>
  <si>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</si>
  <si>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</si>
  <si>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</si>
  <si>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</si>
  <si>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</si>
  <si>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</si>
  <si>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</si>
  <si>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</si>
  <si>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</si>
  <si>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</si>
  <si>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</si>
  <si>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</si>
  <si>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</si>
  <si>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</si>
  <si>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</si>
  <si>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</si>
  <si>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</si>
  <si>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</si>
  <si>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</si>
  <si>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</si>
  <si>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</si>
  <si>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</si>
  <si>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</si>
  <si>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</si>
  <si>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</si>
  <si>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</si>
  <si>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</si>
  <si>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</si>
  <si>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</si>
  <si>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</si>
  <si>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</si>
  <si>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</si>
  <si>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</si>
  <si>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</si>
  <si>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</si>
  <si>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</si>
  <si>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</si>
  <si>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</si>
  <si>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</si>
  <si>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</si>
  <si>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</si>
  <si>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</si>
  <si>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</si>
  <si>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</si>
  <si>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</si>
  <si>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</si>
  <si>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</si>
  <si>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</si>
  <si>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</si>
  <si>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</si>
  <si>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</si>
  <si>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</si>
  <si>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</si>
  <si>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</si>
  <si>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</si>
  <si>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</si>
  <si>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</si>
  <si>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</si>
  <si>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</si>
  <si>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</si>
  <si>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</si>
  <si>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</si>
  <si>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</si>
  <si>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</si>
  <si>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</si>
  <si>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</si>
  <si>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</si>
  <si>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</si>
  <si>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</si>
  <si>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</si>
  <si>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</si>
  <si>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</si>
  <si>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</si>
  <si>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</si>
  <si>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</si>
  <si>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</si>
  <si>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</si>
  <si>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</si>
  <si>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</si>
  <si>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</si>
  <si>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</si>
  <si>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</si>
  <si>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</si>
  <si>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</si>
  <si>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</si>
  <si>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</si>
  <si>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</si>
  <si>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</si>
  <si>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</si>
  <si>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</si>
  <si>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</si>
  <si>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</si>
  <si>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</si>
  <si>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</si>
  <si>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</si>
  <si>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</si>
  <si>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</si>
  <si>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</si>
  <si>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</si>
  <si>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</si>
  <si>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</si>
  <si>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</si>
  <si>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</si>
  <si>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</si>
  <si>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</si>
  <si>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</si>
  <si>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</si>
  <si>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</si>
  <si>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</si>
  <si>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</si>
  <si>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</si>
  <si>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</si>
  <si>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</si>
  <si>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</si>
  <si>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</si>
  <si>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</si>
  <si>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</si>
  <si>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</si>
  <si>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</si>
  <si>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</si>
  <si>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</si>
  <si>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</si>
  <si>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</si>
  <si>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</si>
  <si>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</si>
  <si>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</si>
  <si>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</si>
  <si>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</si>
  <si>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</si>
  <si>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</si>
  <si>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</si>
  <si>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</si>
  <si>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</si>
  <si>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</si>
  <si>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</si>
  <si>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</si>
  <si>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</si>
  <si>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</si>
  <si>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</si>
  <si>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</si>
  <si>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</si>
  <si>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</si>
  <si>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</si>
  <si>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</si>
  <si>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</si>
  <si>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</si>
  <si>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</si>
  <si>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</si>
  <si>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</si>
  <si>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</si>
  <si>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</si>
  <si>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</si>
  <si>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</si>
  <si>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</si>
  <si>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</si>
  <si>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</si>
  <si>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</si>
  <si>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</si>
  <si>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</si>
  <si>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</si>
  <si>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</si>
  <si>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</si>
  <si>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</si>
  <si>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</si>
  <si>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</si>
  <si>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</si>
  <si>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</si>
  <si>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</si>
  <si>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</si>
  <si>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</si>
  <si>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</si>
  <si>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</si>
  <si>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</si>
  <si>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</si>
  <si>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</si>
  <si>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</si>
  <si>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</si>
  <si>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</si>
  <si>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</si>
  <si>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</si>
  <si>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</si>
  <si>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</si>
  <si>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</si>
  <si>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</si>
  <si>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</si>
  <si>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</si>
  <si>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</si>
  <si>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</si>
  <si>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</si>
  <si>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</si>
  <si>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</si>
  <si>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</si>
  <si>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</si>
  <si>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</si>
  <si>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</si>
  <si>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</si>
  <si>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</si>
  <si>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</si>
  <si>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</si>
  <si>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</si>
  <si>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</si>
  <si>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</si>
  <si>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</si>
  <si>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</si>
  <si>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</si>
  <si>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</si>
  <si>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</si>
  <si>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</si>
  <si>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</si>
  <si>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</si>
  <si>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</si>
  <si>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</si>
  <si>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</si>
  <si>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</si>
  <si>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</si>
  <si>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</si>
  <si>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</si>
  <si>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</si>
  <si>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</si>
  <si>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</si>
  <si>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</si>
  <si>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</si>
  <si>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</si>
  <si>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</si>
  <si>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</si>
  <si>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</si>
  <si>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</si>
  <si>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</si>
  <si>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</si>
  <si>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</si>
  <si>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</si>
  <si>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</si>
  <si>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</si>
  <si>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</si>
  <si>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</si>
  <si>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</si>
  <si>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</si>
  <si>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</si>
  <si>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</si>
  <si>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</si>
  <si>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</si>
  <si>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</si>
  <si>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</si>
  <si>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</si>
  <si>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</si>
  <si>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</si>
  <si>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</si>
  <si>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</si>
  <si>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</si>
  <si>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</si>
  <si>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</si>
  <si>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</si>
  <si>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</si>
  <si>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</si>
  <si>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</si>
  <si>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</si>
  <si>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</si>
  <si>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</si>
  <si>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</si>
  <si>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</si>
  <si>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</si>
  <si>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</si>
  <si>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</si>
  <si>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</si>
  <si>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</si>
  <si>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</si>
  <si>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</si>
  <si>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</si>
  <si>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</si>
  <si>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</si>
  <si>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</si>
  <si>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</si>
  <si>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</si>
  <si>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</si>
  <si>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</si>
  <si>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</si>
  <si>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</si>
  <si>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</si>
  <si>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</si>
  <si>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</si>
  <si>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</si>
  <si>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</si>
  <si>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</si>
  <si>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</si>
  <si>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</si>
  <si>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</si>
  <si>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</si>
  <si>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</si>
  <si>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</si>
  <si>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</si>
  <si>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</si>
  <si>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</si>
  <si>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</si>
  <si>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</si>
  <si>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</si>
  <si>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</si>
  <si>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</si>
  <si>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</si>
  <si>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</si>
  <si>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</si>
  <si>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</si>
  <si>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</si>
  <si>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</si>
  <si>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</si>
  <si>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</si>
  <si>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</si>
  <si>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</si>
  <si>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</si>
  <si>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</si>
  <si>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</si>
  <si>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</si>
  <si>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</si>
  <si>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</si>
  <si>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</si>
  <si>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</si>
  <si>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</si>
  <si>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</si>
  <si>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</si>
  <si>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</si>
  <si>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</si>
  <si>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</si>
  <si>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</si>
  <si>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</si>
  <si>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</si>
  <si>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</si>
  <si>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</si>
  <si>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</si>
  <si>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</si>
  <si>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</si>
  <si>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</si>
  <si>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</si>
  <si>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</si>
  <si>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</si>
  <si>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</si>
  <si>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</si>
  <si>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</si>
  <si>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</si>
  <si>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</si>
  <si>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</si>
  <si>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</si>
  <si>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</si>
  <si>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</si>
  <si>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</si>
  <si>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</si>
  <si>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</si>
  <si>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</si>
  <si>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</si>
  <si>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</si>
  <si>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</si>
  <si>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</si>
  <si>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</si>
  <si>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</si>
  <si>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</si>
  <si>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</si>
  <si>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</si>
  <si>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</si>
  <si>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</si>
  <si>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</si>
  <si>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</si>
  <si>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</si>
  <si>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</si>
  <si>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</si>
  <si>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</si>
  <si>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</si>
  <si>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</si>
  <si>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</si>
  <si>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</si>
  <si>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</si>
  <si>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</si>
  <si>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</si>
  <si>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</si>
  <si>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</si>
  <si>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</si>
  <si>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</si>
  <si>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</si>
  <si>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</si>
  <si>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</si>
  <si>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</si>
  <si>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</si>
  <si>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</si>
  <si>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</si>
  <si>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</si>
  <si>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</si>
  <si>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</si>
  <si>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</si>
  <si>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</si>
  <si>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</si>
  <si>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</si>
  <si>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</si>
  <si>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</si>
  <si>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</si>
  <si>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</si>
  <si>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</si>
  <si>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</si>
  <si>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</si>
  <si>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</si>
  <si>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</si>
  <si>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</si>
  <si>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</si>
  <si>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</si>
  <si>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</si>
  <si>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</si>
  <si>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</si>
  <si>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</si>
  <si>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</si>
  <si>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</si>
  <si>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</si>
  <si>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</si>
  <si>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</si>
  <si>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</si>
  <si>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</si>
  <si>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</si>
  <si>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</si>
  <si>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</si>
  <si>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</si>
  <si>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</si>
  <si>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</si>
  <si>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</si>
  <si>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</si>
  <si>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</si>
  <si>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</si>
  <si>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</si>
  <si>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</si>
  <si>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</si>
  <si>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</si>
  <si>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</si>
  <si>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</si>
  <si>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</si>
  <si>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</si>
  <si>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</si>
  <si>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</si>
  <si>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</si>
  <si>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</si>
  <si>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</si>
  <si>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</si>
  <si>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</si>
  <si>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</si>
  <si>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</si>
  <si>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</si>
  <si>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</si>
  <si>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</si>
  <si>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</si>
  <si>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</si>
  <si>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</si>
  <si>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</si>
  <si>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</si>
  <si>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</si>
  <si>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</si>
  <si>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</si>
  <si>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</si>
  <si>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</si>
  <si>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</si>
  <si>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</si>
  <si>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</si>
  <si>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</si>
  <si>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</si>
  <si>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</si>
  <si>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</si>
  <si>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</si>
  <si>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</si>
  <si>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</si>
  <si>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</si>
  <si>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</si>
  <si>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</si>
  <si>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</si>
  <si>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</si>
  <si>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</si>
  <si>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</si>
  <si>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</si>
  <si>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</si>
  <si>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</si>
  <si>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</si>
  <si>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</si>
  <si>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</si>
  <si>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</si>
  <si>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</si>
  <si>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</si>
  <si>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</si>
  <si>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</si>
  <si>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</si>
  <si>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</si>
  <si>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</si>
  <si>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</si>
  <si>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</si>
  <si>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</si>
  <si>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</si>
  <si>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</si>
  <si>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</si>
  <si>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</si>
  <si>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</si>
  <si>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</si>
  <si>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</si>
  <si>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</si>
  <si>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</si>
  <si>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</si>
  <si>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</si>
  <si>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</si>
  <si>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</si>
  <si>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</si>
  <si>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</si>
  <si>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</si>
  <si>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</si>
  <si>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</si>
  <si>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</si>
  <si>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</si>
  <si>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</si>
  <si>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</si>
  <si>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</si>
  <si>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</si>
  <si>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</si>
  <si>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</si>
  <si>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</si>
  <si>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</si>
  <si>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</si>
  <si>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</si>
  <si>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</si>
  <si>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</si>
  <si>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</si>
  <si>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</si>
  <si>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</si>
  <si>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</si>
  <si>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</si>
  <si>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</si>
  <si>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</si>
  <si>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</si>
  <si>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</si>
  <si>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</si>
  <si>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</si>
  <si>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</si>
  <si>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</si>
  <si>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</si>
  <si>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</si>
  <si>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</si>
  <si>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</si>
  <si>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</si>
  <si>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</si>
  <si>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</si>
  <si>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</si>
  <si>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</si>
  <si>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</si>
  <si>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</si>
  <si>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</si>
  <si>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</si>
  <si>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</si>
  <si>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</si>
  <si>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</si>
  <si>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</si>
  <si>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</si>
  <si>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</si>
  <si>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</si>
  <si>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</si>
  <si>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</si>
  <si>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</si>
  <si>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</si>
  <si>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</si>
  <si>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</si>
  <si>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</si>
  <si>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</si>
  <si>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</si>
  <si>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</si>
  <si>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</si>
  <si>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</si>
  <si>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</si>
  <si>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</si>
  <si>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</si>
  <si>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</si>
  <si>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</si>
  <si>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</si>
  <si>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</si>
  <si>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</si>
  <si>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</si>
  <si>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</si>
  <si>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</si>
  <si>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</si>
  <si>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</si>
  <si>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</si>
  <si>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</si>
  <si>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</si>
  <si>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</si>
  <si>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</si>
  <si>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</si>
  <si>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</si>
  <si>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</si>
  <si>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</si>
  <si>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</si>
  <si>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</si>
  <si>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</si>
  <si>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</si>
  <si>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</si>
  <si>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</si>
  <si>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</si>
  <si>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</si>
  <si>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</si>
  <si>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</si>
  <si>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</si>
  <si>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</si>
  <si>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</si>
  <si>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</si>
  <si>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</si>
  <si>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</si>
  <si>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</si>
  <si>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</si>
  <si>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</si>
  <si>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</si>
  <si>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</si>
  <si>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</si>
  <si>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</si>
  <si>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</si>
  <si>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</si>
  <si>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</si>
  <si>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</si>
  <si>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</si>
  <si>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</si>
  <si>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</si>
  <si>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</si>
  <si>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</si>
  <si>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</si>
  <si>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</si>
  <si>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</si>
  <si>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</si>
  <si>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</si>
  <si>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</si>
  <si>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</si>
  <si>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</si>
  <si>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</si>
  <si>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</si>
  <si>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</si>
  <si>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</si>
  <si>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</si>
  <si>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</si>
  <si>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</si>
  <si>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</si>
  <si>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</si>
  <si>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</si>
  <si>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</si>
  <si>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</si>
  <si>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</si>
  <si>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</si>
  <si>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</si>
  <si>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</si>
  <si>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</si>
  <si>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</si>
  <si>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</si>
  <si>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</si>
  <si>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</si>
  <si>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</si>
  <si>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</si>
  <si>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</si>
  <si>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</si>
  <si>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</si>
  <si>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</si>
  <si>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</si>
  <si>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</si>
  <si>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</si>
  <si>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</si>
  <si>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</si>
  <si>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</si>
  <si>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</si>
  <si>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</si>
  <si>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</si>
  <si>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</si>
  <si>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</si>
  <si>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</si>
  <si>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</si>
  <si>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</si>
  <si>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</si>
  <si>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</si>
  <si>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</si>
  <si>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</si>
  <si>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</si>
  <si>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</si>
  <si>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</si>
  <si>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</si>
  <si>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</si>
  <si>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</si>
  <si>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</si>
  <si>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</si>
  <si>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</si>
  <si>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</si>
  <si>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</si>
  <si>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</si>
  <si>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</si>
  <si>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</si>
  <si>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</si>
  <si>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</si>
  <si>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</si>
  <si>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</si>
  <si>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</si>
  <si>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</si>
  <si>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</si>
  <si>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</si>
  <si>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</si>
  <si>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</si>
  <si>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</si>
  <si>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</si>
  <si>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</si>
  <si>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</si>
  <si>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</si>
  <si>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</si>
  <si>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</si>
  <si>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</si>
  <si>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</si>
  <si>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</si>
  <si>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</si>
  <si>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</si>
  <si>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</si>
  <si>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</si>
  <si>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</si>
  <si>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</si>
  <si>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</si>
  <si>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</si>
  <si>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</si>
  <si>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</si>
  <si>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</si>
  <si>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</si>
  <si>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</si>
  <si>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</si>
  <si>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</si>
  <si>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</si>
  <si>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</si>
  <si>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</si>
  <si>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</si>
  <si>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</si>
  <si>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</si>
  <si>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</si>
  <si>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</si>
  <si>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</si>
  <si>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</si>
  <si>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</si>
  <si>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</si>
  <si>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</si>
  <si>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</si>
  <si>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</si>
  <si>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</si>
  <si>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</si>
  <si>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</si>
  <si>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</si>
  <si>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</si>
  <si>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</si>
  <si>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</si>
  <si>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</si>
  <si>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</si>
  <si>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</si>
  <si>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</si>
  <si>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</si>
  <si>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</si>
  <si>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</si>
  <si>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</si>
  <si>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</si>
  <si>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</si>
  <si>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</si>
  <si>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</si>
  <si>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</si>
  <si>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</si>
  <si>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</si>
  <si>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</si>
  <si>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</si>
  <si>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</si>
  <si>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</si>
  <si>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</si>
  <si>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</si>
  <si>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</si>
  <si>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</si>
  <si>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</si>
  <si>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</si>
  <si>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</si>
  <si>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</si>
  <si>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</si>
  <si>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</si>
  <si>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</si>
  <si>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</si>
  <si>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</si>
  <si>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</si>
  <si>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</si>
  <si>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</si>
  <si>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</si>
  <si>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</si>
  <si>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</si>
  <si>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</si>
  <si>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</si>
  <si>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</si>
  <si>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</si>
  <si>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</si>
  <si>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</si>
  <si>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</si>
  <si>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</si>
  <si>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</si>
  <si>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</si>
  <si>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</si>
  <si>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</si>
  <si>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</si>
  <si>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</si>
  <si>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</si>
  <si>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</si>
  <si>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</si>
  <si>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</si>
  <si>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</si>
  <si>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</si>
  <si>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</si>
  <si>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</si>
  <si>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</si>
  <si>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</si>
  <si>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</si>
  <si>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</si>
  <si>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</si>
  <si>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</si>
  <si>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</si>
  <si>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</si>
  <si>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</si>
  <si>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</si>
  <si>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</si>
  <si>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</si>
  <si>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</si>
  <si>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</si>
  <si>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</si>
  <si>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</si>
  <si>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</si>
  <si>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</si>
  <si>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</si>
  <si>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</si>
  <si>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</si>
  <si>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</si>
  <si>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</si>
  <si>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</si>
  <si>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</si>
  <si>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</si>
  <si>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</si>
  <si>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</si>
  <si>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</si>
  <si>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</si>
  <si>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</si>
  <si>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</si>
  <si>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</si>
  <si>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</si>
  <si>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</si>
  <si>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</si>
  <si>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</si>
  <si>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</si>
  <si>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</si>
  <si>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</si>
  <si>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</si>
  <si>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</si>
  <si>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</si>
  <si>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</si>
  <si>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</si>
  <si>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</si>
  <si>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</si>
  <si>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</si>
  <si>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</si>
  <si>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</si>
  <si>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</si>
  <si>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</si>
  <si>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</si>
  <si>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</si>
  <si>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</si>
  <si>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</si>
  <si>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</si>
  <si>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</si>
  <si>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</si>
  <si>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</si>
  <si>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</si>
  <si>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</si>
  <si>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</si>
  <si>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</si>
  <si>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</si>
  <si>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</si>
  <si>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</si>
  <si>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</si>
  <si>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</si>
  <si>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</si>
  <si>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</si>
  <si>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</si>
  <si>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</si>
  <si>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</si>
  <si>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</si>
  <si>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</si>
  <si>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</si>
  <si>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</si>
  <si>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</si>
  <si>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</si>
  <si>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</si>
  <si>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</si>
  <si>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</si>
  <si>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</si>
  <si>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</si>
  <si>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</si>
  <si>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</si>
  <si>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</si>
  <si>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</si>
  <si>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</si>
  <si>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</si>
  <si>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</si>
  <si>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</si>
  <si>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</si>
  <si>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</si>
  <si>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</si>
  <si>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</si>
  <si>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</si>
  <si>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</si>
  <si>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</si>
  <si>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</si>
  <si>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</si>
  <si>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</si>
  <si>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</si>
  <si>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</si>
  <si>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</si>
  <si>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</si>
  <si>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</si>
  <si>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</si>
  <si>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</si>
  <si>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</si>
  <si>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</si>
  <si>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</si>
  <si>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</si>
  <si>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</si>
  <si>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</si>
  <si>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</si>
  <si>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</si>
  <si>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</si>
  <si>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</si>
  <si>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</si>
  <si>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</si>
  <si>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</si>
  <si>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</si>
  <si>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</si>
  <si>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</si>
  <si>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</si>
  <si>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</si>
  <si>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</si>
  <si>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</si>
  <si>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</si>
  <si>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</si>
  <si>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</si>
  <si>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</si>
  <si>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</si>
  <si>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</si>
  <si>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</si>
  <si>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</si>
  <si>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</si>
  <si>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</si>
  <si>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</si>
  <si>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</si>
  <si>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</si>
  <si>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</si>
  <si>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</si>
  <si>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</si>
  <si>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</si>
  <si>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</si>
  <si>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</si>
  <si>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</si>
  <si>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</si>
  <si>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</si>
  <si>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</si>
  <si>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</si>
  <si>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</si>
  <si>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</si>
  <si>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</si>
  <si>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</si>
  <si>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</si>
  <si>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</si>
  <si>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</si>
  <si>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</si>
  <si>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</si>
  <si>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</si>
  <si>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</si>
  <si>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</si>
  <si>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</si>
  <si>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</si>
  <si>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</si>
  <si>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</si>
  <si>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</si>
  <si>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</si>
  <si>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</si>
  <si>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</si>
  <si>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</si>
  <si>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</si>
  <si>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</si>
  <si>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</si>
  <si>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</si>
  <si>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</si>
  <si>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</si>
  <si>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</si>
  <si>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</si>
  <si>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</si>
  <si>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</si>
  <si>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</si>
  <si>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</si>
  <si>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</si>
  <si>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</si>
  <si>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</si>
  <si>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</si>
  <si>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</si>
  <si>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</si>
  <si>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</si>
  <si>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</si>
  <si>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</si>
  <si>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</si>
  <si>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</si>
  <si>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</si>
  <si>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</si>
  <si>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</si>
  <si>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</si>
  <si>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</si>
  <si>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</si>
  <si>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</si>
  <si>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</si>
  <si>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</si>
  <si>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</si>
  <si>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</si>
  <si>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</si>
  <si>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</si>
  <si>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</si>
  <si>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</si>
  <si>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</si>
  <si>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</si>
  <si>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</si>
  <si>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</si>
  <si>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</si>
  <si>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</si>
  <si>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</si>
  <si>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</si>
  <si>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</si>
  <si>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</si>
  <si>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</si>
  <si>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</si>
  <si>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</si>
  <si>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</si>
  <si>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</si>
  <si>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</si>
  <si>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</si>
  <si>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</si>
  <si>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</si>
  <si>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</si>
  <si>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</si>
  <si>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</si>
  <si>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</si>
  <si>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</si>
  <si>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</si>
  <si>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</si>
  <si>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</si>
  <si>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</si>
  <si>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</si>
  <si>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</si>
  <si>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</si>
  <si>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</si>
  <si>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</si>
  <si>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</si>
  <si>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</si>
  <si>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</si>
  <si>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</si>
  <si>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</si>
  <si>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</si>
  <si>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</si>
  <si>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</si>
  <si>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</si>
  <si>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</si>
  <si>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</si>
  <si>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</si>
  <si>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</si>
  <si>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</si>
  <si>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</si>
  <si>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</si>
  <si>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</si>
  <si>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</si>
  <si>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</si>
  <si>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</si>
  <si>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</si>
  <si>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</si>
  <si>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</si>
  <si>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</si>
  <si>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</si>
  <si>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</si>
  <si>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</si>
  <si>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</si>
  <si>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</si>
  <si>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</si>
  <si>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</si>
  <si>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</si>
  <si>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</si>
  <si>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</si>
  <si>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</si>
  <si>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</si>
  <si>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</si>
  <si>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</si>
  <si>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</si>
  <si>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</si>
  <si>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</si>
  <si>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</si>
  <si>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</si>
  <si>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</si>
  <si>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</si>
  <si>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</si>
  <si>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</si>
  <si>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</si>
  <si>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</si>
  <si>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</si>
  <si>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</si>
  <si>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</si>
  <si>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</si>
  <si>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</si>
  <si>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</si>
  <si>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</si>
  <si>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</si>
  <si>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</si>
  <si>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</si>
  <si>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</si>
  <si>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</si>
  <si>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</si>
  <si>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</si>
  <si>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</si>
  <si>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</si>
  <si>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</si>
  <si>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</si>
  <si>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</si>
  <si>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</si>
  <si>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</si>
  <si>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</si>
  <si>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</si>
  <si>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</si>
  <si>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</si>
  <si>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</si>
  <si>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</si>
  <si>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</si>
  <si>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</si>
  <si>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</si>
  <si>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</si>
  <si>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</si>
  <si>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</si>
  <si>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</si>
  <si>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</si>
  <si>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</si>
  <si>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</si>
  <si>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</si>
  <si>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</si>
  <si>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</si>
  <si>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</si>
  <si>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</si>
  <si>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</si>
  <si>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</si>
  <si>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</si>
  <si>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</si>
  <si>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</si>
  <si>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</si>
  <si>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</si>
  <si>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</si>
  <si>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</si>
  <si>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</si>
  <si>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</si>
  <si>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</si>
  <si>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</si>
  <si>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</si>
  <si>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</si>
  <si>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</si>
  <si>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</si>
  <si>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</si>
  <si>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</si>
  <si>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</si>
  <si>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</si>
  <si>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</si>
  <si>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</si>
  <si>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</si>
  <si>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</si>
  <si>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</si>
  <si>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</si>
  <si>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</si>
  <si>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</si>
  <si>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</si>
  <si>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</si>
  <si>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</si>
  <si>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</si>
  <si>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</si>
  <si>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</si>
  <si>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</si>
  <si>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</si>
  <si>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</si>
  <si>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</si>
  <si>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</si>
  <si>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</si>
  <si>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</si>
  <si>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</si>
  <si>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</si>
  <si>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</si>
  <si>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</si>
  <si>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</si>
  <si>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</si>
  <si>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</si>
  <si>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</si>
  <si>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</si>
  <si>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</si>
  <si>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</si>
  <si>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</si>
  <si>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</si>
  <si>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</si>
  <si>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</si>
  <si>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</si>
  <si>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</si>
  <si>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</si>
  <si>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</si>
  <si>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</si>
  <si>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</si>
  <si>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</si>
  <si>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</si>
  <si>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</si>
  <si>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</si>
  <si>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</si>
  <si>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</si>
  <si>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</si>
  <si>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</si>
  <si>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</si>
  <si>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</si>
  <si>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</si>
  <si>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</si>
  <si>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</si>
  <si>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</si>
  <si>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</si>
  <si>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</si>
  <si>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</si>
  <si>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</si>
  <si>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</si>
  <si>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</si>
  <si>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</si>
  <si>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</si>
  <si>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</si>
  <si>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</si>
  <si>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</si>
  <si>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</si>
  <si>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</si>
  <si>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</si>
  <si>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</si>
  <si>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</si>
  <si>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</si>
  <si>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</si>
  <si>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</si>
  <si>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</si>
  <si>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</si>
  <si>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</si>
  <si>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</si>
  <si>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</si>
  <si>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</si>
  <si>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</si>
  <si>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</si>
  <si>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</si>
  <si>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</si>
  <si>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</si>
  <si>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</si>
  <si>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</si>
  <si>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</si>
  <si>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</si>
  <si>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</si>
  <si>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</si>
  <si>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</si>
  <si>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</si>
  <si>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</si>
  <si>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</si>
  <si>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</si>
  <si>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</si>
  <si>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</si>
  <si>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</si>
  <si>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</si>
  <si>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</si>
  <si>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</si>
  <si>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</si>
  <si>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</si>
  <si>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</si>
  <si>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</si>
  <si>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</si>
  <si>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</si>
  <si>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</si>
  <si>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</si>
  <si>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</si>
  <si>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</si>
  <si>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</si>
  <si>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</si>
  <si>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</si>
  <si>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</si>
  <si>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</si>
  <si>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</si>
  <si>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</si>
  <si>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</si>
  <si>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</si>
  <si>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</si>
  <si>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</si>
  <si>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</si>
  <si>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</si>
  <si>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</si>
  <si>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</si>
  <si>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</si>
  <si>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</si>
  <si>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</si>
  <si>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</si>
  <si>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</si>
  <si>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</si>
  <si>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</si>
  <si>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</si>
  <si>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</si>
  <si>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</si>
  <si>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</si>
  <si>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</si>
  <si>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</si>
  <si>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</si>
  <si>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</si>
  <si>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</si>
  <si>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</si>
  <si>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</si>
  <si>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</si>
  <si>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</si>
  <si>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</si>
  <si>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</si>
  <si>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</si>
  <si>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</si>
  <si>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</si>
  <si>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</si>
  <si>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</si>
  <si>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</si>
  <si>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</si>
  <si>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</si>
  <si>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</si>
  <si>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</si>
  <si>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</si>
  <si>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</si>
  <si>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</si>
  <si>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</si>
  <si>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</si>
  <si>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</si>
  <si>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</si>
  <si>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</si>
  <si>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</si>
  <si>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</si>
  <si>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</si>
  <si>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</si>
  <si>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</si>
  <si>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</si>
  <si>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</si>
  <si>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</si>
  <si>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</si>
  <si>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</si>
  <si>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</si>
  <si>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</si>
  <si>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</si>
  <si>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</si>
  <si>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</si>
  <si>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</si>
  <si>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</si>
  <si>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</si>
  <si>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</si>
  <si>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</si>
  <si>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</si>
  <si>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</si>
  <si>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</si>
  <si>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</si>
  <si>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</si>
  <si>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</si>
  <si>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</si>
  <si>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</si>
  <si>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</si>
  <si>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</si>
  <si>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</si>
  <si>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</si>
  <si>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</si>
  <si>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</si>
  <si>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</si>
  <si>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</si>
  <si>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</si>
  <si>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</si>
  <si>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</si>
  <si>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</si>
  <si>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</si>
  <si>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</si>
  <si>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</si>
  <si>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</si>
  <si>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</si>
  <si>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</si>
  <si>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</si>
  <si>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</si>
  <si>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</si>
  <si>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</si>
  <si>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</si>
  <si>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</si>
  <si>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</si>
  <si>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</si>
  <si>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</si>
  <si>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</si>
  <si>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</si>
  <si>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</si>
  <si>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</si>
  <si>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</si>
  <si>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</si>
  <si>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</si>
  <si>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</si>
  <si>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</si>
  <si>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</si>
  <si>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</si>
  <si>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</si>
  <si>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</si>
  <si>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</si>
  <si>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</si>
  <si>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</si>
  <si>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</si>
  <si>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</si>
  <si>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</si>
  <si>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</si>
  <si>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</si>
  <si>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</si>
  <si>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</si>
  <si>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</si>
  <si>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</si>
  <si>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</si>
  <si>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</si>
  <si>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</si>
  <si>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</si>
  <si>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</si>
  <si>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</si>
  <si>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</si>
  <si>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</si>
  <si>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</si>
  <si>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</si>
  <si>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</si>
  <si>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</si>
  <si>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</si>
  <si>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</si>
  <si>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</si>
  <si>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</si>
  <si>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</si>
  <si>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</si>
  <si>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</si>
  <si>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</si>
  <si>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</si>
  <si>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</si>
  <si>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</si>
  <si>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</si>
  <si>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</si>
  <si>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</si>
  <si>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</si>
  <si>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</si>
  <si>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</si>
  <si>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</si>
  <si>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</si>
  <si>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</si>
  <si>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</si>
  <si>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</si>
  <si>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</si>
  <si>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</si>
  <si>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</si>
  <si>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</si>
  <si>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</si>
  <si>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</si>
  <si>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</si>
  <si>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</si>
  <si>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</si>
  <si>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</si>
  <si>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</si>
  <si>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</si>
  <si>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</si>
  <si>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</si>
  <si>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</si>
  <si>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</si>
  <si>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</si>
  <si>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</si>
  <si>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</si>
  <si>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</si>
  <si>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</si>
  <si>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</si>
  <si>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</si>
  <si>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</si>
  <si>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</si>
  <si>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</si>
  <si>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</si>
  <si>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</si>
  <si>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</si>
  <si>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</si>
  <si>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</si>
  <si>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</si>
  <si>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</si>
  <si>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</si>
  <si>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</si>
  <si>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</si>
  <si>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</si>
  <si>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</si>
  <si>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</si>
  <si>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</si>
  <si>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</si>
  <si>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</si>
  <si>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</si>
  <si>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</si>
  <si>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</si>
  <si>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</si>
  <si>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</si>
  <si>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</si>
  <si>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</si>
  <si>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</si>
  <si>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</si>
  <si>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</si>
  <si>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</si>
  <si>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</si>
  <si>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</si>
  <si>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</si>
  <si>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</si>
  <si>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</si>
  <si>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</si>
  <si>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</si>
  <si>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</si>
  <si>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</si>
  <si>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</si>
  <si>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</si>
  <si>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</si>
  <si>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</si>
  <si>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</si>
  <si>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</si>
  <si>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</si>
  <si>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</si>
  <si>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DATE ENDED</t>
  </si>
  <si>
    <t>YEAR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</si>
  <si>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</si>
  <si>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</si>
  <si>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</si>
  <si>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</si>
  <si>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</si>
  <si>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</si>
  <si>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</si>
  <si>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 xml:space="preserve">%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</si>
  <si>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</si>
  <si>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</si>
  <si>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</si>
  <si>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</si>
  <si>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</si>
  <si>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</si>
  <si>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</si>
  <si>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</si>
  <si>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</si>
  <si>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</si>
  <si>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</si>
  <si>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&lt;= 50000</t>
  </si>
  <si>
    <t>SUCCESSFUL BACKERS</t>
  </si>
  <si>
    <t>FAILED BACKERS</t>
  </si>
  <si>
    <t>MEAN</t>
  </si>
  <si>
    <t>MEDIAN</t>
  </si>
  <si>
    <t>MIN</t>
  </si>
  <si>
    <t>MAX</t>
  </si>
  <si>
    <t>VARIANCE</t>
  </si>
  <si>
    <t>ST DEV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</si>
  <si>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</si>
  <si>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</si>
  <si>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</si>
  <si>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</si>
  <si>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</si>
  <si>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</si>
  <si>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</si>
  <si>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</si>
  <si>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</si>
  <si>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</si>
  <si>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</si>
  <si>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</si>
  <si>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</si>
  <si>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(blank)</t>
  </si>
  <si>
    <t>Average of goal</t>
  </si>
  <si>
    <t>73% to 81%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</si>
</sst>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7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3" applyNumberFormat="1" applyFont="1"/>
    <xf numFmtId="44" fontId="0" fillId="0" borderId="0" xfId="2" applyFont="1"/>
    <xf numFmtId="44" fontId="1" fillId="0" borderId="0" xfId="2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3" applyFont="1" applyAlignment="1">
      <alignment horizontal="center"/>
    </xf>
    <xf numFmtId="9" fontId="0" fillId="0" borderId="0" xfId="0" applyNumberFormat="1"/>
    <xf numFmtId="1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37" fontId="0" fillId="0" borderId="0" xfId="1" applyNumberFormat="1" applyFont="1" applyAlignment="1">
      <alignment horizontal="center"/>
    </xf>
    <xf numFmtId="9" fontId="0" fillId="0" borderId="0" xfId="3" applyFont="1"/>
    <xf numFmtId="167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8">
    <dxf>
      <numFmt numFmtId="19" formatCode="m/d/yyyy"/>
    </dxf>
    <dxf>
      <alignment horizontal="center" readingOrder="0"/>
    </dxf>
    <dxf>
      <numFmt numFmtId="19" formatCode="m/d/yyyy"/>
    </dxf>
    <dxf>
      <alignment horizontal="center" readingOrder="0"/>
    </dxf>
    <dxf>
      <numFmt numFmtId="19" formatCode="m/d/yyyy"/>
    </dxf>
    <dxf>
      <alignment horizontal="center" readingOrder="0"/>
    </dxf>
    <dxf>
      <alignment horizontal="center" readingOrder="0"/>
    </dxf>
    <dxf>
      <numFmt numFmtId="19" formatCode="m/d/yyyy"/>
    </dxf>
    <dxf>
      <alignment horizontal="center" readingOrder="0"/>
    </dxf>
    <dxf>
      <numFmt numFmtId="167" formatCode="_(&quot;$&quot;* #,##0_);_(&quot;$&quot;* \(#,##0\);_(&quot;$&quot;* &quot;-&quot;??_);_(@_)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alignment horizontal="center" readingOrder="0"/>
    </dxf>
    <dxf>
      <numFmt numFmtId="19" formatCode="m/d/yyyy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[Brad Barrett - Excel HW -01.xlsx]PIVOT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7-4E7C-AF87-205FD5EF997E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B7-4E7C-AF87-205FD5EF997E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B7-4E7C-AF87-205FD5EF997E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B7-4E7C-AF87-205FD5EF9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6028496"/>
        <c:axId val="976030064"/>
      </c:barChart>
      <c:catAx>
        <c:axId val="9760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30064"/>
        <c:crosses val="autoZero"/>
        <c:auto val="1"/>
        <c:lblAlgn val="ctr"/>
        <c:lblOffset val="100"/>
        <c:noMultiLvlLbl val="0"/>
      </c:catAx>
      <c:valAx>
        <c:axId val="9760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[Brad Barrett - Excel HW -01.xlsx]PIVOT SUB-CAT!PivotTable2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2-40D5-B57D-EA39E3272AE8}"/>
            </c:ext>
          </c:extLst>
        </c:ser>
        <c:ser>
          <c:idx val="1"/>
          <c:order val="1"/>
          <c:tx>
            <c:strRef>
              <c:f>'PIVOT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2-40D5-B57D-EA39E3272AE8}"/>
            </c:ext>
          </c:extLst>
        </c:ser>
        <c:ser>
          <c:idx val="2"/>
          <c:order val="2"/>
          <c:tx>
            <c:strRef>
              <c:f>'PIVOT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82-40D5-B57D-EA39E3272AE8}"/>
            </c:ext>
          </c:extLst>
        </c:ser>
        <c:ser>
          <c:idx val="3"/>
          <c:order val="3"/>
          <c:tx>
            <c:strRef>
              <c:f>'PIVOT SUB-CAT'!$E$4:$E$5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82-40D5-B57D-EA39E3272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862768"/>
        <c:axId val="1213865512"/>
      </c:barChart>
      <c:catAx>
        <c:axId val="121386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65512"/>
        <c:crosses val="autoZero"/>
        <c:auto val="1"/>
        <c:lblAlgn val="ctr"/>
        <c:lblOffset val="100"/>
        <c:noMultiLvlLbl val="0"/>
      </c:catAx>
      <c:valAx>
        <c:axId val="121386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6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[Brad Barrett - Excel HW -01.xlsx]PIVOT DATE!PivotTable3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B-47DB-B3AA-512A6646656F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B-47DB-B3AA-512A6646656F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B-47DB-B3AA-512A6646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361184"/>
        <c:axId val="851490352"/>
      </c:lineChart>
      <c:catAx>
        <c:axId val="4483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490352"/>
        <c:crosses val="autoZero"/>
        <c:auto val="1"/>
        <c:lblAlgn val="ctr"/>
        <c:lblOffset val="100"/>
        <c:noMultiLvlLbl val="0"/>
      </c:catAx>
      <c:valAx>
        <c:axId val="8514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6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2545386650278"/>
          <c:y val="2.5385834704235038E-2"/>
          <c:w val="0.89574546133497224"/>
          <c:h val="0.83171172304036167"/>
        </c:manualLayout>
      </c:layout>
      <c:lineChart>
        <c:grouping val="standard"/>
        <c:varyColors val="0"/>
        <c:ser>
          <c:idx val="4"/>
          <c:order val="0"/>
          <c:tx>
            <c:strRef>
              <c:f>BONUS1!$F$1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3-4717-AE1D-D3B9FC62AA84}"/>
            </c:ext>
          </c:extLst>
        </c:ser>
        <c:ser>
          <c:idx val="5"/>
          <c:order val="1"/>
          <c:tx>
            <c:strRef>
              <c:f>BONUS1!$G$1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3-4717-AE1D-D3B9FC62AA84}"/>
            </c:ext>
          </c:extLst>
        </c:ser>
        <c:ser>
          <c:idx val="6"/>
          <c:order val="2"/>
          <c:tx>
            <c:strRef>
              <c:f>BONUS1!$H$1</c:f>
              <c:strCache>
                <c:ptCount val="1"/>
                <c:pt idx="0">
                  <c:v>%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3-4717-AE1D-D3B9FC62A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434048"/>
        <c:axId val="972430912"/>
      </c:lineChart>
      <c:catAx>
        <c:axId val="97243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430912"/>
        <c:crosses val="autoZero"/>
        <c:auto val="1"/>
        <c:lblAlgn val="ctr"/>
        <c:lblOffset val="100"/>
        <c:noMultiLvlLbl val="0"/>
      </c:catAx>
      <c:valAx>
        <c:axId val="9724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434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53974</xdr:rowOff>
    </xdr:from>
    <xdr:to>
      <xdr:col>16</xdr:col>
      <xdr:colOff>12700</xdr:colOff>
      <xdr:row>25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2</xdr:row>
      <xdr:rowOff>142874</xdr:rowOff>
    </xdr:from>
    <xdr:to>
      <xdr:col>19</xdr:col>
      <xdr:colOff>311150</xdr:colOff>
      <xdr:row>28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20409</xdr:colOff>
      <xdr:row>2</xdr:row>
      <xdr:rowOff>179613</xdr:rowOff>
    </xdr:from>
    <xdr:to>
      <xdr:col>20</xdr:col>
      <xdr:colOff>272142</xdr:colOff>
      <xdr:row>27</xdr:row>
      <xdr:rowOff>54428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079C6-2B32-41C8-A6FB-AC1229D49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83343</xdr:colOff>
      <xdr:row>0</xdr:row>
      <xdr:rowOff>37305</xdr:rowOff>
    </xdr:from>
    <xdr:to>
      <xdr:col>27</xdr:col>
      <xdr:colOff>452437</xdr:colOff>
      <xdr:row>30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ett Bradley (YNG9MJD)" refreshedDate="43986.566946296298" createdVersion="5" refreshedVersion="5" minRefreshableVersion="3" recordCount="4115" xr:uid="{00000000-000A-0000-FFFF-FFFF0A000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Barrett" refreshedDate="43989.650757175928" createdVersion="6" refreshedVersion="6" minRefreshableVersion="3" recordCount="4115" xr:uid="{2C42C09B-AE9A-4861-87D1-E863ED58948F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0:00:00" maxDate="2017-03-17T00:00:00" count="1601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  <m/>
      </sharedItems>
    </cacheField>
    <cacheField name="DATE ENDED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13">
        <s v="JUN"/>
        <s v="FEB"/>
        <s v="JUL"/>
        <s v="NOV"/>
        <s v="MAY"/>
        <s v="APR"/>
        <s v="MAR"/>
        <s v="SEP"/>
        <s v="OCT"/>
        <s v="AUG"/>
        <s v="DEC"/>
        <s v="J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  <x v="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d v="2014-08-17T12:22:24"/>
    <x v="3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d v="2014-11-16T04:57:13"/>
    <x v="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d v="2015-12-16T23:08:04"/>
    <x v="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d v="2014-08-21T07:01:55"/>
    <x v="3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d v="2016-01-25T19:00:34"/>
    <x v="2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d v="2016-05-13T03:59:00"/>
    <x v="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d v="2015-11-08T16:51:41"/>
    <x v="0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d v="2014-08-05T07:43:21"/>
    <x v="3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23"/>
    <d v="2015-04-28T00:00:00"/>
    <x v="0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4"/>
    <d v="2015-04-04T06:22:05"/>
    <x v="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5"/>
    <d v="2015-02-27T16:37:59"/>
    <x v="0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6"/>
    <d v="2013-05-11T01:22:24"/>
    <x v="4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7"/>
    <d v="2014-05-25T22:59:00"/>
    <x v="3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8"/>
    <d v="2014-06-19T04:00:00"/>
    <x v="3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39"/>
    <d v="2014-10-05T13:39:14"/>
    <x v="3"/>
    <x v="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0"/>
    <d v="2014-12-28T15:20:26"/>
    <x v="3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1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2"/>
    <d v="2014-10-07T02:22:17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3"/>
    <d v="2016-04-27T14:58:27"/>
    <x v="2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4"/>
    <d v="2015-12-15T23:09:34"/>
    <x v="0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5"/>
    <d v="2014-12-19T20:40:07"/>
    <x v="3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6"/>
    <d v="2015-03-01T12:00:00"/>
    <x v="0"/>
    <x v="1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7"/>
    <d v="2015-10-24T04:14:05"/>
    <x v="0"/>
    <x v="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8"/>
    <d v="2015-01-30T17:00:00"/>
    <x v="3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49"/>
    <d v="2015-08-10T22:17:17"/>
    <x v="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4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0"/>
    <d v="2014-04-04T22:00:00"/>
    <x v="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1"/>
    <d v="2015-12-25T17:07:01"/>
    <x v="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2"/>
    <d v="2016-05-27T23:15:16"/>
    <x v="2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3"/>
    <d v="2015-06-08T16:00:00"/>
    <x v="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4"/>
    <d v="2015-04-25T19:59:22"/>
    <x v="0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45"/>
    <d v="2014-11-19T18:52:52"/>
    <x v="3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4"/>
    <d v="2015-09-14T21:00:00"/>
    <x v="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5"/>
    <d v="2014-03-23T00:00:00"/>
    <x v="3"/>
    <x v="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6"/>
    <d v="2013-06-06T19:32:37"/>
    <x v="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57"/>
    <d v="2013-03-03T19:11:18"/>
    <x v="4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58"/>
    <d v="2013-12-28T04:59:00"/>
    <x v="4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59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0"/>
    <d v="2014-08-11T05:59:00"/>
    <x v="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1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2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3"/>
    <d v="2014-02-23T13:39:51"/>
    <x v="3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4"/>
    <d v="2011-10-02T06:59:00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5"/>
    <d v="2011-09-04T21:30:45"/>
    <x v="6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66"/>
    <d v="2012-05-28T06:30:57"/>
    <x v="5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67"/>
    <d v="2012-11-15T00:00:00"/>
    <x v="5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68"/>
    <d v="2011-05-03T03:59:00"/>
    <x v="6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69"/>
    <d v="2016-01-21T11:41:35"/>
    <x v="0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0"/>
    <d v="2013-04-23T05:01:12"/>
    <x v="4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1"/>
    <d v="2011-12-27T17:35:58"/>
    <x v="6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66"/>
    <d v="2012-05-21T02:59:00"/>
    <x v="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2"/>
    <d v="2016-09-01T17:32:01"/>
    <x v="2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3"/>
    <d v="2014-04-25T18:38:13"/>
    <x v="3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4"/>
    <d v="2013-12-10T02:00:56"/>
    <x v="4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75"/>
    <d v="2012-07-14T03:02:00"/>
    <x v="5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76"/>
    <d v="2011-10-09T19:41:01"/>
    <x v="6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77"/>
    <d v="2015-02-22T11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78"/>
    <d v="2011-05-15T18:11:26"/>
    <x v="6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79"/>
    <d v="2011-09-23T03:00:37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0"/>
    <d v="2015-12-27T14:20:45"/>
    <x v="0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1"/>
    <d v="2010-06-03T01:41:00"/>
    <x v="7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2"/>
    <d v="2014-06-22T15:48:51"/>
    <x v="3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3"/>
    <d v="2013-06-02T18:03:12"/>
    <x v="4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4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85"/>
    <d v="2011-05-17T09:39:24"/>
    <x v="6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86"/>
    <d v="2017-02-01T08:00:00"/>
    <x v="2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8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88"/>
    <d v="2014-04-07T17:13:42"/>
    <x v="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89"/>
    <d v="2012-02-26T00:07:21"/>
    <x v="5"/>
    <x v="1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0"/>
    <d v="2010-08-01T03:00:00"/>
    <x v="7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84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1"/>
    <d v="2012-12-07T23:30:00"/>
    <x v="5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2"/>
    <d v="2014-01-22T21:39:59"/>
    <x v="4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3"/>
    <d v="2012-11-04T19:04:46"/>
    <x v="5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94"/>
    <d v="2013-01-24T18:38:30"/>
    <x v="4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95"/>
    <d v="2010-12-23T03:08:53"/>
    <x v="7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96"/>
    <d v="2014-03-07T19:20:30"/>
    <x v="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97"/>
    <d v="2011-04-03T01:00:00"/>
    <x v="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98"/>
    <d v="2016-05-14T00:00:00"/>
    <x v="2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99"/>
    <d v="2012-04-02T18:38:21"/>
    <x v="5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0"/>
    <d v="2011-04-24T23:34:47"/>
    <x v="6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1"/>
    <d v="2013-05-31T14:42:50"/>
    <x v="4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2"/>
    <d v="2011-02-26T00:37:10"/>
    <x v="6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3"/>
    <d v="2013-11-14T05:59:00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04"/>
    <d v="2015-05-31T07:59:47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05"/>
    <d v="2014-04-13T02:00:00"/>
    <x v="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06"/>
    <d v="2011-08-06T15:00:00"/>
    <x v="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07"/>
    <d v="2012-01-13T06:34:48"/>
    <x v="6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08"/>
    <d v="2012-02-04T17:44:04"/>
    <x v="5"/>
    <x v="1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09"/>
    <d v="2011-04-08T10:55:55"/>
    <x v="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0"/>
    <d v="2010-06-09T19:00:00"/>
    <x v="7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1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2"/>
    <d v="2011-08-13T23:00:00"/>
    <x v="6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13"/>
    <d v="2016-10-03T01:11:47"/>
    <x v="2"/>
    <x v="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14"/>
    <d v="2015-04-18T10:16:00"/>
    <x v="0"/>
    <x v="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15"/>
    <d v="2016-10-10T10:21:47"/>
    <x v="2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16"/>
    <d v="2014-10-28T22:00:00"/>
    <x v="3"/>
    <x v="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17"/>
    <d v="2015-05-15T22:17:22"/>
    <x v="0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18"/>
    <d v="2017-02-03T23:51:20"/>
    <x v="2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19"/>
    <d v="2015-06-11T02:00:00"/>
    <x v="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34"/>
    <d v="2015-04-03T13:59:01"/>
    <x v="0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0"/>
    <d v="2016-10-20T05:28:13"/>
    <x v="2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1"/>
    <d v="2014-10-30T22:29:43"/>
    <x v="3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2"/>
    <d v="2014-06-16T20:16:00"/>
    <x v="3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3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4"/>
    <d v="2014-11-07T20:30:07"/>
    <x v="3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25"/>
    <d v="2016-05-31T17:31:00"/>
    <x v="2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26"/>
    <d v="2015-09-04T17:00:00"/>
    <x v="0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27"/>
    <d v="2014-07-01T19:00:00"/>
    <x v="3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28"/>
    <d v="2015-05-16T10:16:00"/>
    <x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29"/>
    <d v="2015-10-12T13:46:33"/>
    <x v="0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0"/>
    <d v="2015-08-01T04:59:00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1"/>
    <d v="2015-07-1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32"/>
    <d v="2015-03-20T03:45:32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33"/>
    <d v="2015-05-31T03:40:23"/>
    <x v="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4"/>
    <d v="2014-11-16T22:26:18"/>
    <x v="3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35"/>
    <d v="2016-09-03T05:55:0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36"/>
    <d v="2015-04-13T17:17:52"/>
    <x v="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0"/>
    <d v="2015-08-11T13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37"/>
    <d v="2017-01-18T00:23:18"/>
    <x v="2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38"/>
    <d v="2015-01-08T18:18:00"/>
    <x v="3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39"/>
    <d v="2016-02-27T06:45:36"/>
    <x v="2"/>
    <x v="1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0"/>
    <d v="2014-12-25T08:00:00"/>
    <x v="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54"/>
    <d v="2015-05-26T03:53:02"/>
    <x v="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41"/>
    <d v="2015-06-18T13:13:11"/>
    <x v="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42"/>
    <d v="2014-09-23T01:51:40"/>
    <x v="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43"/>
    <d v="2014-12-02T15:04:04"/>
    <x v="3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44"/>
    <d v="2015-06-03T13:08:15"/>
    <x v="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4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39"/>
    <d v="2016-02-26T21:52:52"/>
    <x v="2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46"/>
    <d v="2014-10-22T01:50:28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47"/>
    <d v="2016-07-03T10:25:45"/>
    <x v="2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48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49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50"/>
    <d v="2014-08-16T23:42:00"/>
    <x v="3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51"/>
    <d v="2015-10-01T00:00:00"/>
    <x v="0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29"/>
    <d v="2014-09-19T18:18:21"/>
    <x v="3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52"/>
    <d v="2016-01-12T15:48:44"/>
    <x v="0"/>
    <x v="1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86"/>
    <d v="2017-01-16T01:49:22"/>
    <x v="2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53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32"/>
    <d v="2015-03-19T19:02:50"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54"/>
    <d v="2014-10-18T12:07:39"/>
    <x v="3"/>
    <x v="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55"/>
    <d v="2015-08-30T05:28:00"/>
    <x v="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56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57"/>
    <d v="2015-03-19T08:28:43"/>
    <x v="0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46"/>
    <d v="2015-02-28T13:45:08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58"/>
    <d v="2015-05-08T18:12:56"/>
    <x v="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59"/>
    <d v="2014-08-29T18:40:11"/>
    <x v="3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60"/>
    <d v="2015-08-05T19:46:39"/>
    <x v="0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61"/>
    <d v="2015-03-24T00:08:46"/>
    <x v="0"/>
    <x v="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62"/>
    <d v="2015-11-26T23:55:45"/>
    <x v="0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63"/>
    <d v="2016-03-04T01:55:55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34"/>
    <d v="2015-04-13T19:00:00"/>
    <x v="0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64"/>
    <d v="2015-06-22T17:48:1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65"/>
    <d v="2017-01-07T00:17:12"/>
    <x v="2"/>
    <x v="1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66"/>
    <d v="2014-11-26T20:26:50"/>
    <x v="3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67"/>
    <d v="2014-09-01T03:59:00"/>
    <x v="3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68"/>
    <d v="2016-08-18T21:52:19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69"/>
    <d v="2017-03-03T2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70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71"/>
    <d v="2014-09-05T04:23:35"/>
    <x v="3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72"/>
    <d v="2016-09-03T16:34:37"/>
    <x v="2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73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74"/>
    <d v="2015-10-02T10:35:38"/>
    <x v="0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75"/>
    <d v="2014-10-17T19:00:32"/>
    <x v="3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76"/>
    <d v="2014-11-28T23:26:06"/>
    <x v="3"/>
    <x v="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77"/>
    <d v="2016-03-06T23:55:31"/>
    <x v="2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19"/>
    <d v="2015-07-10T16:05:3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78"/>
    <d v="2015-10-10T21:00:00"/>
    <x v="0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79"/>
    <d v="2017-02-17T21:00:00"/>
    <x v="1"/>
    <x v="1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80"/>
    <d v="2014-10-05T09:12:02"/>
    <x v="3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81"/>
    <d v="2016-09-01T02:58:22"/>
    <x v="2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82"/>
    <d v="2014-09-15T02:00:03"/>
    <x v="3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83"/>
    <d v="2015-02-08T19:38:49"/>
    <x v="0"/>
    <x v="1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15"/>
    <d v="2015-10-08T20:59:00"/>
    <x v="0"/>
    <x v="7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84"/>
    <d v="2015-01-29T20:21:04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72"/>
    <d v="2016-08-04T14:00:03"/>
    <x v="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85"/>
    <d v="2015-10-06T15:10:22"/>
    <x v="0"/>
    <x v="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186"/>
    <d v="2016-08-06T00:06:23"/>
    <x v="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87"/>
    <d v="2015-01-04T04:43:58"/>
    <x v="3"/>
    <x v="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188"/>
    <d v="2014-12-16T08:52:47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18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85"/>
    <d v="2015-10-01T05:00:00"/>
    <x v="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90"/>
    <d v="2015-09-19T03:50:17"/>
    <x v="0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91"/>
    <d v="2016-04-16T20:08:40"/>
    <x v="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92"/>
    <d v="2015-08-16T14:06:41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93"/>
    <d v="2015-03-06T15:22:29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94"/>
    <d v="2016-02-17T23:59:00"/>
    <x v="2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95"/>
    <d v="2015-04-22T22:00:37"/>
    <x v="0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96"/>
    <d v="2014-12-28T15:22:29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97"/>
    <d v="2015-05-15T15:04:49"/>
    <x v="0"/>
    <x v="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198"/>
    <d v="2016-04-01T06:59:00"/>
    <x v="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199"/>
    <d v="2015-08-20T20:06:00"/>
    <x v="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00"/>
    <d v="2015-03-28T19:06:04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00"/>
    <d v="2015-03-27T02:39:00"/>
    <x v="0"/>
    <x v="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01"/>
    <d v="2016-05-22T01:05:00"/>
    <x v="2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02"/>
    <d v="2015-07-10T05:38:46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03"/>
    <d v="2016-04-08T22:04:14"/>
    <x v="2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04"/>
    <d v="2015-05-31T09:29:00"/>
    <x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05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114"/>
    <d v="2015-06-01T16:28:25"/>
    <x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06"/>
    <d v="2016-02-13T22:24:57"/>
    <x v="2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07"/>
    <d v="2015-06-04T18:39:11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08"/>
    <d v="2016-01-02T23:00:51"/>
    <x v="0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35"/>
    <d v="2015-02-27T19:49:06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09"/>
    <d v="2016-09-29T21:52:52"/>
    <x v="2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119"/>
    <d v="2015-06-21T00:50:59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0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10"/>
    <d v="2016-01-05T00:00:0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11"/>
    <d v="2016-03-08T13:51:09"/>
    <x v="2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12"/>
    <d v="2016-12-30T09:00:00"/>
    <x v="2"/>
    <x v="1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13"/>
    <d v="2015-11-08T12:00:00"/>
    <x v="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14"/>
    <d v="2013-05-05T17:00:1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15"/>
    <d v="2014-12-21T16:45:04"/>
    <x v="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16"/>
    <d v="2011-12-20T11:49:50"/>
    <x v="6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17"/>
    <d v="2014-02-22T01:08:24"/>
    <x v="3"/>
    <x v="1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18"/>
    <d v="2010-03-16T07:06:00"/>
    <x v="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19"/>
    <d v="2012-08-16T01:16:25"/>
    <x v="5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20"/>
    <d v="2010-12-18T09:43:25"/>
    <x v="7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21"/>
    <d v="2010-10-16T03:39:00"/>
    <x v="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2"/>
    <d v="2012-01-07T18:35:09"/>
    <x v="6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23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24"/>
    <d v="2013-06-06T13:34:51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25"/>
    <d v="2012-05-16T19:00:00"/>
    <x v="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26"/>
    <d v="2010-06-01T03:59:00"/>
    <x v="7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27"/>
    <d v="2012-02-15T15:37:15"/>
    <x v="5"/>
    <x v="1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28"/>
    <d v="2015-10-17T02:00:00"/>
    <x v="0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29"/>
    <d v="2011-03-16T11:38:02"/>
    <x v="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30"/>
    <d v="2013-03-16T18:27:47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31"/>
    <d v="2016-05-19T15:02:42"/>
    <x v="2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32"/>
    <d v="2011-06-18T01:14:26"/>
    <x v="6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58"/>
    <d v="2015-04-08T17:42:49"/>
    <x v="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33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34"/>
    <d v="2012-06-07T14:55:00"/>
    <x v="5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35"/>
    <d v="2011-02-26T05:57:08"/>
    <x v="6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36"/>
    <d v="2012-09-27T22:54:54"/>
    <x v="5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37"/>
    <d v="2012-05-11T14:53:15"/>
    <x v="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26"/>
    <d v="2010-05-10T20:16:00"/>
    <x v="7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38"/>
    <d v="2010-04-23T03:51:00"/>
    <x v="7"/>
    <x v="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39"/>
    <d v="2014-06-25T10:51:39"/>
    <x v="3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40"/>
    <d v="2011-11-07T04:39:38"/>
    <x v="6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41"/>
    <d v="2017-02-22T04:43:42"/>
    <x v="1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42"/>
    <d v="2011-05-25T04:00:00"/>
    <x v="6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43"/>
    <d v="2014-01-02T08:00:00"/>
    <x v="4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44"/>
    <d v="2010-04-28T18:49:00"/>
    <x v="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45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46"/>
    <d v="2012-04-05T06:59:00"/>
    <x v="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47"/>
    <d v="2012-11-10T01:46:06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48"/>
    <d v="2012-04-28T00:57:54"/>
    <x v="5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49"/>
    <d v="2015-05-23T21:23:39"/>
    <x v="0"/>
    <x v="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50"/>
    <d v="2012-10-12T00:58:59"/>
    <x v="5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51"/>
    <d v="2017-02-27T02:01:00"/>
    <x v="1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52"/>
    <d v="2014-05-30T14:10:35"/>
    <x v="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53"/>
    <d v="2009-08-10T19:26:00"/>
    <x v="8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54"/>
    <d v="2010-02-22T22:00:00"/>
    <x v="7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55"/>
    <d v="2011-06-01T04:59:00"/>
    <x v="6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6"/>
    <d v="2012-01-21T17:43:00"/>
    <x v="6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57"/>
    <d v="2013-09-19T18:08:48"/>
    <x v="4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58"/>
    <d v="2013-03-25T18:35:24"/>
    <x v="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59"/>
    <d v="2012-11-02T04:00:00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60"/>
    <d v="2012-06-26T04:03:13"/>
    <x v="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61"/>
    <d v="2013-11-02T10:57:14"/>
    <x v="4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62"/>
    <d v="2011-02-02T07:59:00"/>
    <x v="7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63"/>
    <d v="2013-05-01T00:01:00"/>
    <x v="4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64"/>
    <d v="2011-10-29T03:59:00"/>
    <x v="6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50"/>
    <d v="2014-04-20T16:01:54"/>
    <x v="3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65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66"/>
    <d v="2013-11-01T00:00:00"/>
    <x v="4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67"/>
    <d v="2012-09-07T11:24:43"/>
    <x v="5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54"/>
    <d v="2015-05-01T03:59:00"/>
    <x v="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68"/>
    <d v="2014-05-09T21:00:00"/>
    <x v="3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69"/>
    <d v="2010-11-17T06:24:20"/>
    <x v="7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70"/>
    <d v="2011-04-24T23:02:18"/>
    <x v="6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71"/>
    <d v="2013-03-19T16:42:15"/>
    <x v="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72"/>
    <d v="2012-02-24T20:33:58"/>
    <x v="5"/>
    <x v="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73"/>
    <d v="2012-06-02T01:42:26"/>
    <x v="5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74"/>
    <d v="2012-09-01T02:00:00"/>
    <x v="5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75"/>
    <d v="2012-03-10T15:07:29"/>
    <x v="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76"/>
    <d v="2013-03-20T19:05:33"/>
    <x v="4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77"/>
    <d v="2013-02-07T22:40:01"/>
    <x v="4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78"/>
    <d v="2011-03-10T16:40:10"/>
    <x v="6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79"/>
    <d v="2012-09-03T18:02:14"/>
    <x v="5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280"/>
    <d v="2011-10-20T02:00:00"/>
    <x v="6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81"/>
    <d v="2012-01-01T07:59:00"/>
    <x v="6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82"/>
    <d v="2013-04-14T21:03:52"/>
    <x v="4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8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84"/>
    <d v="2013-03-01T19:59:48"/>
    <x v="4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274"/>
    <d v="2012-08-22T18:32:14"/>
    <x v="5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85"/>
    <d v="2014-12-11T04:59:00"/>
    <x v="3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86"/>
    <d v="2013-12-11T16:14:43"/>
    <x v="4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87"/>
    <d v="2013-03-26T23:55:51"/>
    <x v="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288"/>
    <d v="2010-02-02T07:59:00"/>
    <x v="8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89"/>
    <d v="2015-12-22T23:00:00"/>
    <x v="0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90"/>
    <d v="2016-11-08T11:43:06"/>
    <x v="2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91"/>
    <d v="2016-05-13T13:40:48"/>
    <x v="2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92"/>
    <d v="2016-12-21T07:59:00"/>
    <x v="2"/>
    <x v="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93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94"/>
    <d v="2016-12-20T04:30:33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95"/>
    <d v="2017-03-14T22:57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96"/>
    <d v="2015-03-22T08:00:00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97"/>
    <d v="2015-11-01T04:00:00"/>
    <x v="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98"/>
    <d v="2015-11-07T04:00:00"/>
    <x v="0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99"/>
    <d v="2013-05-17T03:59:00"/>
    <x v="4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00"/>
    <d v="2016-06-17T13:57:14"/>
    <x v="2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28"/>
    <d v="2015-10-28T08:00:00"/>
    <x v="0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01"/>
    <d v="2016-04-07T14:16:31"/>
    <x v="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02"/>
    <d v="2015-05-15T19:00:00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02"/>
    <d v="2015-05-08T22:00:00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80"/>
    <d v="2015-11-13T15:18:38"/>
    <x v="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57"/>
    <d v="2015-03-14T02:05:0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03"/>
    <d v="2016-09-03T01:00:00"/>
    <x v="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04"/>
    <d v="2015-04-29T18:14:28"/>
    <x v="0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05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06"/>
    <d v="2014-10-01T03:59:00"/>
    <x v="3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07"/>
    <d v="2016-04-29T18:44:25"/>
    <x v="2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08"/>
    <d v="2014-11-14T03:00:00"/>
    <x v="3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09"/>
    <d v="2015-06-01T02:20:00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117"/>
    <d v="2015-05-20T22:39:50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10"/>
    <d v="2015-10-14T12:00:21"/>
    <x v="0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80"/>
    <d v="2015-11-14T12:53:29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11"/>
    <d v="2015-08-21T14:05:16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12"/>
    <d v="2017-02-24T11:58:28"/>
    <x v="1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13"/>
    <d v="2016-09-11T03:59:00"/>
    <x v="2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14"/>
    <d v="2016-04-07T22:09:14"/>
    <x v="2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15"/>
    <d v="2014-10-08T04:01:08"/>
    <x v="3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16"/>
    <d v="2015-11-19T20:00:19"/>
    <x v="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03"/>
    <d v="2016-04-08T18:52:01"/>
    <x v="2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7"/>
    <d v="2014-12-01T08:03:14"/>
    <x v="3"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8"/>
    <d v="2016-03-16T18:16:33"/>
    <x v="2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19"/>
    <d v="2015-04-24T05:19:57"/>
    <x v="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00"/>
    <d v="2016-06-15T15:00:00"/>
    <x v="2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20"/>
    <d v="2014-11-14T05:12:00"/>
    <x v="3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21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22"/>
    <d v="2014-11-23T01:01:46"/>
    <x v="3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23"/>
    <d v="2014-08-08T00:00:00"/>
    <x v="3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24"/>
    <d v="2010-05-02T19:22:00"/>
    <x v="7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25"/>
    <d v="2014-06-21T03:59:00"/>
    <x v="3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6"/>
    <d v="2014-02-28T14:33:19"/>
    <x v="3"/>
    <x v="1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27"/>
    <d v="2012-05-20T19:01:58"/>
    <x v="5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28"/>
    <d v="2013-05-01T04:59:00"/>
    <x v="4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29"/>
    <d v="2015-03-15T13:32:02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30"/>
    <d v="2012-01-15T13:14:29"/>
    <x v="6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165"/>
    <d v="2017-01-06T19:05:00"/>
    <x v="2"/>
    <x v="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31"/>
    <d v="2013-02-01T18:25:39"/>
    <x v="5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2"/>
    <d v="2016-04-05T16:00:00"/>
    <x v="2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3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34"/>
    <d v="2011-09-16T21:20:31"/>
    <x v="6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5"/>
    <d v="2014-03-01T17:18:00"/>
    <x v="3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36"/>
    <d v="2016-08-25T10:51:56"/>
    <x v="2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80"/>
    <d v="2015-11-14T07:01:00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37"/>
    <d v="2016-01-25T23:52:00"/>
    <x v="2"/>
    <x v="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99"/>
    <d v="2012-05-03T16:31:12"/>
    <x v="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38"/>
    <d v="2016-01-23T17:16:32"/>
    <x v="0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39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40"/>
    <d v="2012-09-06T17:01:40"/>
    <x v="5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1"/>
    <d v="2014-05-19T02:49:19"/>
    <x v="3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42"/>
    <d v="2015-01-06T18:45:47"/>
    <x v="3"/>
    <x v="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20"/>
    <d v="2014-11-21T15:01:41"/>
    <x v="3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43"/>
    <d v="2015-08-10T22:49:51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0"/>
    <d v="2015-08-15T06:00:00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44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5"/>
    <d v="2014-03-07T22:59:00"/>
    <x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09"/>
    <d v="2015-05-08T00:52:52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46"/>
    <d v="2011-12-18T00:59:00"/>
    <x v="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47"/>
    <d v="2011-09-08T03:00:00"/>
    <x v="6"/>
    <x v="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48"/>
    <d v="2013-10-10T17:00:52"/>
    <x v="4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49"/>
    <d v="2016-04-17T18:38:02"/>
    <x v="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50"/>
    <d v="2012-04-27T21:32:00"/>
    <x v="5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51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52"/>
    <d v="2010-09-01T03:44:00"/>
    <x v="7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53"/>
    <d v="2015-04-29T19:02:0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4"/>
    <d v="2016-12-14T12:00:00"/>
    <x v="2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5"/>
    <d v="2014-05-17T03:30:00"/>
    <x v="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56"/>
    <d v="2011-08-07T20:12:50"/>
    <x v="6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57"/>
    <d v="2015-11-05T13:56:57"/>
    <x v="0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58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59"/>
    <d v="2014-02-05T23:04:00"/>
    <x v="3"/>
    <x v="1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45"/>
    <d v="2014-03-06T02:02:19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42"/>
    <d v="2011-05-09T05:59:00"/>
    <x v="6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60"/>
    <d v="2011-11-19T21:54:10"/>
    <x v="6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61"/>
    <d v="2013-11-05T18:39:50"/>
    <x v="4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62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141"/>
    <d v="2015-06-18T23:33:17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63"/>
    <d v="2013-12-22T05:00:00"/>
    <x v="4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75"/>
    <d v="2012-07-25T17:49:38"/>
    <x v="5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64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65"/>
    <d v="2013-10-12T01:31:05"/>
    <x v="4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16"/>
    <d v="2014-10-17T12:00:00"/>
    <x v="3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66"/>
    <d v="2014-02-08T09:30:31"/>
    <x v="3"/>
    <x v="1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67"/>
    <d v="2013-04-08T04:33:00"/>
    <x v="4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36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69"/>
    <d v="2013-06-29T20:13:07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370"/>
    <d v="2014-03-14T04:40:31"/>
    <x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0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71"/>
    <d v="2014-09-11T06:14:57"/>
    <x v="3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72"/>
    <d v="2013-06-05T22:13:50"/>
    <x v="4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272"/>
    <d v="2012-03-26T08:01:39"/>
    <x v="5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373"/>
    <d v="2015-11-27T21:40:04"/>
    <x v="0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37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375"/>
    <d v="2015-10-22T18:59:00"/>
    <x v="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122"/>
    <d v="2014-06-16T22:00:00"/>
    <x v="3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376"/>
    <d v="2009-11-27T04:59:00"/>
    <x v="8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77"/>
    <d v="2013-09-11T02:34:27"/>
    <x v="4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378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174"/>
    <d v="2015-10-21T17:26:21"/>
    <x v="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379"/>
    <d v="2015-10-11T15:07:02"/>
    <x v="0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80"/>
    <d v="2013-12-01T21:01:42"/>
    <x v="4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81"/>
    <d v="2013-09-13T17:56:20"/>
    <x v="4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82"/>
    <d v="2013-07-31T08:41:53"/>
    <x v="4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383"/>
    <d v="2016-10-08T07:38:46"/>
    <x v="2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384"/>
    <d v="2015-11-18T07:15:58"/>
    <x v="0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385"/>
    <d v="2014-10-17T18:16:58"/>
    <x v="3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386"/>
    <d v="2016-03-24T22:39:13"/>
    <x v="2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387"/>
    <d v="2013-11-02T19:03:16"/>
    <x v="4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88"/>
    <d v="2015-02-19T21:19:43"/>
    <x v="0"/>
    <x v="1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89"/>
    <d v="2014-02-10T00:21:41"/>
    <x v="3"/>
    <x v="1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90"/>
    <d v="2012-02-15T21:46:01"/>
    <x v="6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207"/>
    <d v="2015-05-21T08:02:55"/>
    <x v="0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391"/>
    <d v="2015-03-04T02:00:20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92"/>
    <d v="2013-03-23T12:19:23"/>
    <x v="4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7"/>
    <d v="2014-05-14T18:11:35"/>
    <x v="3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393"/>
    <d v="2013-10-17T13:38:05"/>
    <x v="4"/>
    <x v="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394"/>
    <d v="2014-02-14T22:43:20"/>
    <x v="3"/>
    <x v="1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395"/>
    <d v="2014-01-25T17:09:51"/>
    <x v="4"/>
    <x v="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396"/>
    <d v="2015-05-13T16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397"/>
    <d v="2015-02-19T19:47:59"/>
    <x v="0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34"/>
    <d v="2014-11-26T13:14:00"/>
    <x v="3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398"/>
    <d v="2012-04-17T00:31:00"/>
    <x v="5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99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00"/>
    <d v="2014-08-16T18:25:12"/>
    <x v="3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01"/>
    <d v="2013-05-14T16:47:40"/>
    <x v="4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02"/>
    <d v="2011-11-13T16:22:07"/>
    <x v="6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03"/>
    <d v="2014-06-01T04:00:00"/>
    <x v="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04"/>
    <d v="2013-06-02T20:19:27"/>
    <x v="4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05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06"/>
    <d v="2011-09-24T17:02:33"/>
    <x v="6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07"/>
    <d v="2016-05-18T20:22:15"/>
    <x v="2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08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09"/>
    <d v="2012-09-07T22:37:44"/>
    <x v="5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10"/>
    <d v="2012-09-28T16:18:54"/>
    <x v="5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11"/>
    <d v="2012-07-11T03:51:05"/>
    <x v="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12"/>
    <d v="2014-09-05T23:45:24"/>
    <x v="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13"/>
    <d v="2014-01-16T04:00:00"/>
    <x v="4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14"/>
    <d v="2014-04-19T16:19:39"/>
    <x v="3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15"/>
    <d v="2014-08-23T22:08:38"/>
    <x v="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8"/>
    <d v="2014-09-17T16:45:19"/>
    <x v="3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16"/>
    <d v="2017-02-17T07:53:49"/>
    <x v="1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17"/>
    <d v="2015-05-06T02:04:03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18"/>
    <d v="2014-06-03T03:59:00"/>
    <x v="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99"/>
    <d v="2012-05-18T20:02:14"/>
    <x v="5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19"/>
    <d v="2015-04-01T20:51:49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146"/>
    <d v="2014-11-21T10:47:15"/>
    <x v="3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20"/>
    <d v="2013-08-09T12:00:15"/>
    <x v="4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21"/>
    <d v="2012-10-10T16:08:09"/>
    <x v="5"/>
    <x v="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22"/>
    <d v="2016-04-14T14:34:00"/>
    <x v="2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23"/>
    <d v="2013-01-29T04:44:32"/>
    <x v="5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24"/>
    <d v="2015-11-05T23:32:52"/>
    <x v="0"/>
    <x v="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25"/>
    <d v="2013-05-17T12:08:19"/>
    <x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26"/>
    <d v="2014-06-01T22:37:19"/>
    <x v="3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27"/>
    <d v="2016-12-25T15:16:34"/>
    <x v="2"/>
    <x v="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12"/>
    <d v="2017-01-09T01:18:20"/>
    <x v="2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28"/>
    <d v="2012-01-05T11:33:00"/>
    <x v="6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74"/>
    <d v="2012-08-22T23:14:45"/>
    <x v="5"/>
    <x v="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29"/>
    <d v="2016-01-27T23:34:59"/>
    <x v="0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30"/>
    <d v="2016-10-13T00:50:30"/>
    <x v="2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17"/>
    <d v="2015-05-20T17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31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48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32"/>
    <d v="2014-02-10T22:21:14"/>
    <x v="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33"/>
    <d v="2014-12-25T05:00:00"/>
    <x v="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34"/>
    <d v="2011-12-23T18:17:29"/>
    <x v="6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35"/>
    <d v="2009-10-12T20:59:00"/>
    <x v="8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36"/>
    <d v="2010-05-08T22:16:00"/>
    <x v="7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437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438"/>
    <d v="2012-03-18T12:17:05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439"/>
    <d v="2015-01-17T12:38:23"/>
    <x v="3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440"/>
    <d v="2012-04-10T22:36:27"/>
    <x v="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5"/>
    <d v="2015-12-25T02:21:26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441"/>
    <d v="2013-08-10T13:15:20"/>
    <x v="4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442"/>
    <d v="2012-10-19T23:00:57"/>
    <x v="5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43"/>
    <d v="2012-05-25T14:14:00"/>
    <x v="5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444"/>
    <d v="2015-06-28T15:09:30"/>
    <x v="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445"/>
    <d v="2016-03-01T04:13:59"/>
    <x v="2"/>
    <x v="1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46"/>
    <d v="2013-04-06T06:16:22"/>
    <x v="4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447"/>
    <d v="2016-11-20T18:48:47"/>
    <x v="2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448"/>
    <d v="2016-08-15T07:00:00"/>
    <x v="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449"/>
    <d v="2014-08-09T14:44:07"/>
    <x v="3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50"/>
    <d v="2015-12-29T11:46:41"/>
    <x v="0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451"/>
    <d v="2015-05-27T18:41:20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452"/>
    <d v="2017-02-02T14:46:01"/>
    <x v="1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453"/>
    <d v="2015-09-06T14:46:00"/>
    <x v="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54"/>
    <d v="2012-12-05T09:23:41"/>
    <x v="5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55"/>
    <d v="2015-12-10T16:51:01"/>
    <x v="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456"/>
    <d v="2016-11-01T04:59:00"/>
    <x v="2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457"/>
    <d v="2016-03-20T23:58:45"/>
    <x v="2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458"/>
    <d v="2015-09-21T03:11:16"/>
    <x v="0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459"/>
    <d v="2016-06-01T17:12:49"/>
    <x v="2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60"/>
    <d v="2014-09-13T09:37:21"/>
    <x v="3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461"/>
    <d v="2015-08-07T17:00:00"/>
    <x v="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416"/>
    <d v="2017-02-17T16:05:00"/>
    <x v="1"/>
    <x v="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462"/>
    <d v="2015-06-21T21:20:00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463"/>
    <d v="2017-01-11T05:00:00"/>
    <x v="2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464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65"/>
    <d v="2016-12-17T06:59:00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466"/>
    <d v="2016-05-13T00:10:08"/>
    <x v="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201"/>
    <d v="2016-05-16T10:26:05"/>
    <x v="2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47"/>
    <d v="2015-11-01T23:00:00"/>
    <x v="0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165"/>
    <d v="2017-01-06T13:05:05"/>
    <x v="2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46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468"/>
    <d v="2015-11-04T19:26:31"/>
    <x v="0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291"/>
    <d v="2016-05-13T19:04:23"/>
    <x v="2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46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93"/>
    <d v="2015-02-04T19:36:46"/>
    <x v="0"/>
    <x v="1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373"/>
    <d v="2015-10-29T01:07:14"/>
    <x v="0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470"/>
    <d v="2016-05-03T16:41:56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471"/>
    <d v="2014-11-01T02:12:42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472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473"/>
    <d v="2015-11-15T15:13:09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474"/>
    <d v="2015-10-17T16:01:55"/>
    <x v="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475"/>
    <d v="2016-02-10T16:42:44"/>
    <x v="2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476"/>
    <d v="2015-10-29T21:40:48"/>
    <x v="0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321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477"/>
    <d v="2017-01-31T05:00:00"/>
    <x v="1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478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55"/>
    <d v="2016-01-09T14:48:16"/>
    <x v="0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479"/>
    <d v="2014-11-14T18:16:31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480"/>
    <d v="2014-10-19T16:26:12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481"/>
    <d v="2016-06-12T08:29:03"/>
    <x v="2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482"/>
    <d v="2016-01-06T20:38:37"/>
    <x v="0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83"/>
    <d v="2016-12-02T23:36:43"/>
    <x v="2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96"/>
    <d v="2015-03-24T20:11:45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210"/>
    <d v="2015-12-13T06:47:4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84"/>
    <d v="2014-12-17T18:30:45"/>
    <x v="3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485"/>
    <d v="2015-10-26T15:48:33"/>
    <x v="0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86"/>
    <d v="2016-12-18T09:20:15"/>
    <x v="2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487"/>
    <d v="2015-02-17T01:40:47"/>
    <x v="0"/>
    <x v="1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488"/>
    <d v="2016-03-12T22:37:55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18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489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490"/>
    <d v="2015-01-01T20:13:14"/>
    <x v="3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91"/>
    <d v="2016-01-16T11:00:00"/>
    <x v="0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492"/>
    <d v="2016-01-01T20:20:12"/>
    <x v="0"/>
    <x v="1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493"/>
    <d v="2016-02-18T19:09:29"/>
    <x v="2"/>
    <x v="1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461"/>
    <d v="2015-07-27T03:59:00"/>
    <x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468"/>
    <d v="2015-11-04T18:11:28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94"/>
    <d v="2015-01-18T01:12:00"/>
    <x v="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495"/>
    <d v="2016-10-19T10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496"/>
    <d v="2015-06-13T16:37:23"/>
    <x v="0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497"/>
    <d v="2015-03-28T10:19:12"/>
    <x v="0"/>
    <x v="1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498"/>
    <d v="2016-05-20T14:08:22"/>
    <x v="2"/>
    <x v="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499"/>
    <d v="2015-09-07T13:53:13"/>
    <x v="0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00"/>
    <d v="2014-12-25T20:27:03"/>
    <x v="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01"/>
    <d v="2016-09-22T21:47:47"/>
    <x v="2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131"/>
    <d v="2015-08-02T00:18:24"/>
    <x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02"/>
    <d v="2015-03-15T18:00:00"/>
    <x v="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132"/>
    <d v="2015-03-19T21:31:27"/>
    <x v="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03"/>
    <d v="2015-03-16T16:11:56"/>
    <x v="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468"/>
    <d v="2015-12-01T00:00:00"/>
    <x v="0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04"/>
    <d v="2015-02-15T20:30:07"/>
    <x v="0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05"/>
    <d v="2015-04-16T18:10:33"/>
    <x v="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495"/>
    <d v="2016-11-17T19:28:06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467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211"/>
    <d v="2016-02-08T13:01:00"/>
    <x v="2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368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06"/>
    <d v="2014-12-03T05:34:20"/>
    <x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07"/>
    <d v="2015-04-06T15:15:45"/>
    <x v="0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9"/>
    <d v="2016-04-16T18:43:26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08"/>
    <d v="2015-05-04T01:40:38"/>
    <x v="0"/>
    <x v="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290"/>
    <d v="2016-11-02T21:31:32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09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10"/>
    <d v="2014-12-05T00:03:01"/>
    <x v="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136"/>
    <d v="2015-03-08T15:16:00"/>
    <x v="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511"/>
    <d v="2015-05-09T19:09:22"/>
    <x v="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138"/>
    <d v="2014-12-26T20:35:39"/>
    <x v="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12"/>
    <d v="2015-06-18T19:03:35"/>
    <x v="0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"/>
    <d v="2014-08-14T15:20:23"/>
    <x v="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513"/>
    <d v="2014-08-28T00:50:56"/>
    <x v="3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514"/>
    <d v="2015-08-23T08:35:08"/>
    <x v="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515"/>
    <d v="2015-05-24T15:00:00"/>
    <x v="0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516"/>
    <d v="2015-11-22T20:48:56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17"/>
    <d v="2015-06-15T22:06:20"/>
    <x v="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518"/>
    <d v="2015-11-29T01:49:04"/>
    <x v="0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519"/>
    <d v="2015-04-22T19:56:26"/>
    <x v="0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520"/>
    <d v="2016-01-19T13:27:17"/>
    <x v="0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521"/>
    <d v="2016-09-02T00:45:46"/>
    <x v="2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522"/>
    <d v="2015-10-01T04:59:00"/>
    <x v="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23"/>
    <d v="2016-06-24T01:29:00"/>
    <x v="2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524"/>
    <d v="2015-09-25T02:55:59"/>
    <x v="0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525"/>
    <d v="2017-02-25T09:01:47"/>
    <x v="1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19"/>
    <d v="2015-05-08T08:14:03"/>
    <x v="0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25"/>
    <d v="2015-12-09T19:26:43"/>
    <x v="0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526"/>
    <d v="2014-11-25T16:36:30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27"/>
    <d v="2014-08-25T17:12:18"/>
    <x v="3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528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529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530"/>
    <d v="2015-05-28T00:13:17"/>
    <x v="0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531"/>
    <d v="2015-05-14T23:44:01"/>
    <x v="0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532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533"/>
    <d v="2015-08-15T13:22:00"/>
    <x v="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206"/>
    <d v="2016-03-14T23:00:00"/>
    <x v="2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534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535"/>
    <d v="2016-05-14T15:18:28"/>
    <x v="2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453"/>
    <d v="2015-09-06T05:10:00"/>
    <x v="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536"/>
    <d v="2016-05-28T18:32:09"/>
    <x v="2"/>
    <x v="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537"/>
    <d v="2015-11-25T16:49:25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538"/>
    <d v="2016-06-17T23:00:00"/>
    <x v="2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200"/>
    <d v="2015-02-26T22:17:09"/>
    <x v="0"/>
    <x v="1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539"/>
    <d v="2015-04-12T02:12:42"/>
    <x v="0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40"/>
    <d v="2015-06-06T10:47:00"/>
    <x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541"/>
    <d v="2017-02-25T23:04:00"/>
    <x v="1"/>
    <x v="1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312"/>
    <d v="2017-03-25T13:14:22"/>
    <x v="1"/>
    <x v="1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542"/>
    <d v="2014-10-13T13:59:55"/>
    <x v="3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543"/>
    <d v="2016-11-24T23:00:00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544"/>
    <d v="2015-08-13T13:40:48"/>
    <x v="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544"/>
    <d v="2015-08-19T15:37:54"/>
    <x v="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545"/>
    <d v="2015-05-31T15:24:35"/>
    <x v="0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546"/>
    <d v="2014-10-29T01:00:00"/>
    <x v="3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5"/>
    <d v="2016-08-12T00:37:54"/>
    <x v="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547"/>
    <d v="2014-08-11T20:27:47"/>
    <x v="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191"/>
    <d v="2016-03-17T17:25:49"/>
    <x v="2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548"/>
    <d v="2014-10-14T16:38:28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549"/>
    <d v="2014-09-16T21:53:33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550"/>
    <d v="2014-12-19T01:53:04"/>
    <x v="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551"/>
    <d v="2014-12-13T00:25:11"/>
    <x v="3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465"/>
    <d v="2016-12-01T17:34:10"/>
    <x v="2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544"/>
    <d v="2015-08-20T14:50:40"/>
    <x v="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21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552"/>
    <d v="2015-03-12T21:58:32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49"/>
    <d v="2016-04-17T18:18:39"/>
    <x v="2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289"/>
    <d v="2015-12-23T20:17:52"/>
    <x v="0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467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553"/>
    <d v="2015-08-23T14:14:55"/>
    <x v="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554"/>
    <d v="2014-11-09T18:47:59"/>
    <x v="3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555"/>
    <d v="2016-10-23T15:29:19"/>
    <x v="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22"/>
    <d v="2015-01-16T10:30:47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55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319"/>
    <d v="2015-04-13T15:59:35"/>
    <x v="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294"/>
    <d v="2017-01-13T17:04:21"/>
    <x v="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557"/>
    <d v="2014-08-17T19:58:18"/>
    <x v="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495"/>
    <d v="2016-10-29T08:57:43"/>
    <x v="2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558"/>
    <d v="2015-05-11T19:57:02"/>
    <x v="0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173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38"/>
    <d v="2016-06-19T08:10:00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559"/>
    <d v="2015-01-14T04:00:00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184"/>
    <d v="2015-01-01T04:59:00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557"/>
    <d v="2014-09-01T20:10:17"/>
    <x v="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41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490"/>
    <d v="2015-01-01T06:59:00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560"/>
    <d v="2015-02-07T18:26:21"/>
    <x v="0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61"/>
    <d v="2016-06-28T09:41:3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562"/>
    <d v="2016-05-21T09:02:1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172"/>
    <d v="2016-09-03T16:41:49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563"/>
    <d v="2014-09-17T12:02:11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564"/>
    <d v="2016-10-26T19:20:04"/>
    <x v="2"/>
    <x v="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565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566"/>
    <d v="2016-10-31T21:36:04"/>
    <x v="2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567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0"/>
    <d v="2015-01-12T20:47:52"/>
    <x v="3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568"/>
    <d v="2015-08-03T16:09:30"/>
    <x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165"/>
    <d v="2017-02-05T18:00:53"/>
    <x v="2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310"/>
    <d v="2015-10-15T02:30:53"/>
    <x v="0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465"/>
    <d v="2016-12-08T04:59:00"/>
    <x v="2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569"/>
    <d v="2016-09-09T06:00:00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464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570"/>
    <d v="2016-12-22T09:01:03"/>
    <x v="2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571"/>
    <d v="2015-04-30T19:23:47"/>
    <x v="0"/>
    <x v="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572"/>
    <d v="2017-02-01T15:55:59"/>
    <x v="1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471"/>
    <d v="2014-10-31T12:30:20"/>
    <x v="3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573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493"/>
    <d v="2016-02-03T12:33:09"/>
    <x v="2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182"/>
    <d v="2014-09-18T02:00:00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574"/>
    <d v="2013-11-22T16:00:00"/>
    <x v="4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575"/>
    <d v="2017-01-10T16:31:21"/>
    <x v="2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576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577"/>
    <d v="2016-11-24T18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165"/>
    <d v="2017-01-31T23:32:00"/>
    <x v="2"/>
    <x v="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578"/>
    <d v="2017-02-20T04:37:48"/>
    <x v="2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578"/>
    <d v="2017-01-21T11:47:58"/>
    <x v="2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83"/>
    <d v="2016-12-14T18:39:00"/>
    <x v="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292"/>
    <d v="2017-01-01T15:55:27"/>
    <x v="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60"/>
    <d v="2014-09-13T13:56:40"/>
    <x v="3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510"/>
    <d v="2014-12-05T00:59:19"/>
    <x v="3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400"/>
    <d v="2014-08-20T00:44:00"/>
    <x v="3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579"/>
    <d v="2016-12-14T12:01:08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580"/>
    <d v="2016-02-14T16:20:32"/>
    <x v="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2"/>
    <d v="2016-06-05T12:42:12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581"/>
    <d v="2017-02-28T18:54:42"/>
    <x v="2"/>
    <x v="1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424"/>
    <d v="2015-11-05T03:10:40"/>
    <x v="0"/>
    <x v="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582"/>
    <d v="2014-12-01T00:00:00"/>
    <x v="3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583"/>
    <d v="2014-09-05T20:30:02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416"/>
    <d v="2017-02-18T05:59:00"/>
    <x v="1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584"/>
    <d v="2016-02-23T00:57:56"/>
    <x v="2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585"/>
    <d v="2012-01-29T15:34:51"/>
    <x v="5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14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586"/>
    <d v="2012-04-08T18:19:38"/>
    <x v="5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29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87"/>
    <d v="2011-06-30T15:19:23"/>
    <x v="6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588"/>
    <d v="2015-12-13T15:01:52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589"/>
    <d v="2013-04-12T01:01:27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590"/>
    <d v="2013-01-14T21:20:00"/>
    <x v="5"/>
    <x v="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591"/>
    <d v="2011-08-21T20:05:57"/>
    <x v="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592"/>
    <d v="2012-09-19T04:27:41"/>
    <x v="5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593"/>
    <d v="2011-12-07T17:53:11"/>
    <x v="6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594"/>
    <d v="2012-01-22T06:00:00"/>
    <x v="6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595"/>
    <d v="2013-09-29T10:11:01"/>
    <x v="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363"/>
    <d v="2013-12-20T10:04:52"/>
    <x v="4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302"/>
    <d v="2015-05-09T05:00:00"/>
    <x v="0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506"/>
    <d v="2014-12-04T00:39:00"/>
    <x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596"/>
    <d v="2013-11-21T04:59:00"/>
    <x v="4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597"/>
    <d v="2014-02-14T20:00:00"/>
    <x v="3"/>
    <x v="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598"/>
    <d v="2014-12-01T04:59:00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599"/>
    <d v="2014-08-11T12:03:49"/>
    <x v="3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60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224"/>
    <d v="2013-06-11T15:33:26"/>
    <x v="4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601"/>
    <d v="2014-03-21T21:01:52"/>
    <x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50"/>
    <d v="2012-04-16T21:00:00"/>
    <x v="5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602"/>
    <d v="2012-12-13T22:58:23"/>
    <x v="5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03"/>
    <d v="2013-05-03T13:44:05"/>
    <x v="4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442"/>
    <d v="2012-09-23T03:59:00"/>
    <x v="5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604"/>
    <d v="2015-01-15T10:54:00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527"/>
    <d v="2014-08-10T20:19:26"/>
    <x v="3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605"/>
    <d v="2017-01-28T22:35:30"/>
    <x v="2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606"/>
    <d v="2013-02-24T21:04:32"/>
    <x v="4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607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608"/>
    <d v="2016-10-16T11:00:00"/>
    <x v="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609"/>
    <d v="2015-02-14T14:09:51"/>
    <x v="0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610"/>
    <d v="2013-01-05T17:58:41"/>
    <x v="5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11"/>
    <d v="2013-05-20T00:41:00"/>
    <x v="4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612"/>
    <d v="2011-04-18T17:24:19"/>
    <x v="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613"/>
    <d v="2012-12-06T01:18:34"/>
    <x v="5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614"/>
    <d v="2010-10-08T20:04:28"/>
    <x v="7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8"/>
    <d v="2014-07-09T07:55:39"/>
    <x v="3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615"/>
    <d v="2016-11-26T19:20:13"/>
    <x v="2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616"/>
    <d v="2014-02-02T18:02:06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617"/>
    <d v="2016-12-04T06:00:00"/>
    <x v="2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618"/>
    <d v="2013-08-15T10:43:28"/>
    <x v="4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619"/>
    <d v="2015-09-10T04:09:21"/>
    <x v="0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480"/>
    <d v="2014-10-19T13:01:24"/>
    <x v="3"/>
    <x v="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487"/>
    <d v="2015-02-16T18:48:03"/>
    <x v="0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117"/>
    <d v="2015-05-21T03:26:50"/>
    <x v="0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620"/>
    <d v="2013-12-16T04:58:10"/>
    <x v="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413"/>
    <d v="2013-12-26T23:54:54"/>
    <x v="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621"/>
    <d v="2013-02-24T23:59:29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622"/>
    <d v="2016-01-30T19:46:42"/>
    <x v="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623"/>
    <d v="2009-11-01T03:59:00"/>
    <x v="8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545"/>
    <d v="2015-05-10T23:01:00"/>
    <x v="0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63"/>
    <d v="2014-02-23T18:43:38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624"/>
    <d v="2011-12-16T01:26:35"/>
    <x v="6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625"/>
    <d v="2015-10-11T05:00:00"/>
    <x v="0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626"/>
    <d v="2013-07-31T23:32:57"/>
    <x v="4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627"/>
    <d v="2014-04-30T16:51:20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628"/>
    <d v="2010-10-15T04:00:00"/>
    <x v="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29"/>
    <d v="2011-05-03T16:10:25"/>
    <x v="6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83"/>
    <d v="2013-06-08T00:01:14"/>
    <x v="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30"/>
    <d v="2012-08-25T18:11:42"/>
    <x v="5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99"/>
    <d v="2012-04-27T22:00:00"/>
    <x v="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631"/>
    <d v="2014-03-17T02:35:19"/>
    <x v="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632"/>
    <d v="2013-02-28T14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633"/>
    <d v="2012-05-11T15:47:00"/>
    <x v="5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261"/>
    <d v="2013-11-01T15:03:46"/>
    <x v="4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634"/>
    <d v="2012-07-07T03:59:00"/>
    <x v="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635"/>
    <d v="2013-01-21T07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636"/>
    <d v="2013-02-01T01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103"/>
    <d v="2013-11-13T05:59:00"/>
    <x v="4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637"/>
    <d v="2013-11-07T21:58:03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638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639"/>
    <d v="2011-09-05T17:06:00"/>
    <x v="6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640"/>
    <d v="2012-04-07T04:59:00"/>
    <x v="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641"/>
    <d v="2013-09-15T21:10:00"/>
    <x v="4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66"/>
    <d v="2012-04-29T04:00:00"/>
    <x v="5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21"/>
    <d v="2014-09-30T14:09:47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66"/>
    <d v="2012-04-27T16:00:46"/>
    <x v="5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371"/>
    <d v="2014-09-11T10:24:14"/>
    <x v="3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642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643"/>
    <d v="2012-09-17T04:05:00"/>
    <x v="5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644"/>
    <d v="2011-05-29T01:00:00"/>
    <x v="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645"/>
    <d v="2011-07-23T03:59:00"/>
    <x v="6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646"/>
    <d v="2011-07-16T23:00:00"/>
    <x v="6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347"/>
    <d v="2011-09-07T16:35:39"/>
    <x v="6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312"/>
    <d v="2017-03-01T02:00:00"/>
    <x v="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647"/>
    <d v="2014-12-22T04:59:00"/>
    <x v="3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648"/>
    <d v="2014-01-19T20:00:30"/>
    <x v="4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643"/>
    <d v="2012-09-01T01:21:02"/>
    <x v="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649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650"/>
    <d v="2013-03-01T13:58:00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651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652"/>
    <d v="2011-05-31T18:04:00"/>
    <x v="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653"/>
    <d v="2014-11-01T22:01:43"/>
    <x v="3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654"/>
    <d v="2013-04-09T06:30:00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655"/>
    <d v="2012-03-11T04:59:00"/>
    <x v="5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656"/>
    <d v="2012-08-07T17:01:00"/>
    <x v="5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657"/>
    <d v="2013-12-21T04:44:00"/>
    <x v="4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658"/>
    <d v="2014-06-09T05:00:00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304"/>
    <d v="2015-05-04T04:01:00"/>
    <x v="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659"/>
    <d v="2012-10-05T22:44:10"/>
    <x v="5"/>
    <x v="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502"/>
    <d v="2015-03-22T22:20:52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660"/>
    <d v="2010-04-18T06:59:00"/>
    <x v="7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661"/>
    <d v="2012-10-29T07:21:24"/>
    <x v="5"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662"/>
    <d v="2012-03-25T23:55:30"/>
    <x v="5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663"/>
    <d v="2012-02-14T19:49:00"/>
    <x v="5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664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665"/>
    <d v="2016-07-13T19:14:00"/>
    <x v="2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666"/>
    <d v="2013-03-22T11:37:05"/>
    <x v="4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66"/>
    <d v="2012-04-27T15:31:34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667"/>
    <d v="2012-01-21T08:13:00"/>
    <x v="6"/>
    <x v="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668"/>
    <d v="2014-04-19T21:04:35"/>
    <x v="3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669"/>
    <d v="2013-07-01T03:59:00"/>
    <x v="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70"/>
    <d v="2012-05-19T03:00:00"/>
    <x v="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671"/>
    <d v="2013-10-07T01:21:58"/>
    <x v="4"/>
    <x v="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72"/>
    <d v="2014-05-01T23:57:42"/>
    <x v="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673"/>
    <d v="2012-01-17T21:33:05"/>
    <x v="6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340"/>
    <d v="2012-09-22T18:19:16"/>
    <x v="5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674"/>
    <d v="2016-09-24T05:26:27"/>
    <x v="2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675"/>
    <d v="2014-11-10T21:07:43"/>
    <x v="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348"/>
    <d v="2013-10-14T03:59:00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676"/>
    <d v="2016-12-08T08:00:00"/>
    <x v="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124"/>
    <d v="2014-11-01T04:59:00"/>
    <x v="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677"/>
    <d v="2016-09-05T03:59:00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678"/>
    <d v="2014-03-10T14:00:00"/>
    <x v="3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89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353"/>
    <d v="2015-04-14T19:00:33"/>
    <x v="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679"/>
    <d v="2015-03-16T02:34:24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680"/>
    <d v="2016-04-25T04:59:00"/>
    <x v="2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68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682"/>
    <d v="2016-10-24T21:00:00"/>
    <x v="2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87"/>
    <d v="2015-02-16T19:58:29"/>
    <x v="0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683"/>
    <d v="2016-12-28T05:05:46"/>
    <x v="2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684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685"/>
    <d v="2016-10-25T19:00:00"/>
    <x v="2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0"/>
    <d v="2015-11-25T14:57:11"/>
    <x v="0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197"/>
    <d v="2015-04-15T22:59:00"/>
    <x v="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686"/>
    <d v="2015-06-04T00:00:00"/>
    <x v="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687"/>
    <d v="2013-11-22T12:35:13"/>
    <x v="4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688"/>
    <d v="2016-09-16T23:10:04"/>
    <x v="2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689"/>
    <d v="2013-11-11T14:19:08"/>
    <x v="4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690"/>
    <d v="2012-02-12T02:49:26"/>
    <x v="5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691"/>
    <d v="2013-10-16T09:59:00"/>
    <x v="4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692"/>
    <d v="2013-01-16T18:33:17"/>
    <x v="5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693"/>
    <d v="2015-02-28T15:10:00"/>
    <x v="0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694"/>
    <d v="2009-12-01T04:59:00"/>
    <x v="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695"/>
    <d v="2014-01-07T00:39:58"/>
    <x v="4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696"/>
    <d v="2013-04-08T19:17:37"/>
    <x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697"/>
    <d v="2013-09-01T00:32:03"/>
    <x v="4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698"/>
    <d v="2013-11-29T14:28:15"/>
    <x v="4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278"/>
    <d v="2011-03-10T19:48:47"/>
    <x v="6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259"/>
    <d v="2012-11-11T05:00:40"/>
    <x v="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99"/>
    <d v="2013-05-04T14:00:34"/>
    <x v="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85"/>
    <d v="2015-09-21T17:22:11"/>
    <x v="0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636"/>
    <d v="2013-02-04T11:55:27"/>
    <x v="4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363"/>
    <d v="2013-12-19T18:56:00"/>
    <x v="4"/>
    <x v="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95"/>
    <d v="2010-12-23T05:35:24"/>
    <x v="7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700"/>
    <d v="2012-05-29T19:55:05"/>
    <x v="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701"/>
    <d v="2012-10-30T07:42:18"/>
    <x v="5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702"/>
    <d v="2012-01-14T06:01:26"/>
    <x v="6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703"/>
    <d v="2011-09-06T20:39:10"/>
    <x v="6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704"/>
    <d v="2016-03-02T22:27:15"/>
    <x v="2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05"/>
    <d v="2012-05-12T02:31:00"/>
    <x v="5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212"/>
    <d v="2016-12-30T22:35:11"/>
    <x v="2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706"/>
    <d v="2016-09-15T20:53:33"/>
    <x v="2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707"/>
    <d v="2012-05-27T23:00:55"/>
    <x v="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708"/>
    <d v="2011-09-01T06:00:00"/>
    <x v="6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39"/>
    <d v="2014-10-05T18:49:03"/>
    <x v="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687"/>
    <d v="2013-11-21T17:46:19"/>
    <x v="4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29"/>
    <d v="2014-08-21T00:45:30"/>
    <x v="3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709"/>
    <d v="2010-08-01T04:00:00"/>
    <x v="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419"/>
    <d v="2015-04-01T20:32:43"/>
    <x v="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2"/>
    <d v="2016-06-05T23:33:30"/>
    <x v="2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221"/>
    <d v="2010-10-25T03:03:49"/>
    <x v="7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710"/>
    <d v="2015-08-28T04:00:00"/>
    <x v="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711"/>
    <d v="2012-11-28T17:31:48"/>
    <x v="5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712"/>
    <d v="2012-01-15T18:11:50"/>
    <x v="6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713"/>
    <d v="2011-05-28T02:22:42"/>
    <x v="6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457"/>
    <d v="2016-03-30T19:23:22"/>
    <x v="2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714"/>
    <d v="2010-06-08T19:11:00"/>
    <x v="7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599"/>
    <d v="2014-08-30T15:30:00"/>
    <x v="3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236"/>
    <d v="2012-09-23T02:25:00"/>
    <x v="5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208"/>
    <d v="2016-01-03T01:55:37"/>
    <x v="0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715"/>
    <d v="2011-01-24T05:45:26"/>
    <x v="7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716"/>
    <d v="2014-03-13T03:33:10"/>
    <x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717"/>
    <d v="2011-09-11T04:37:03"/>
    <x v="6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71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71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572"/>
    <d v="2017-03-03T13:05:19"/>
    <x v="1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720"/>
    <d v="2014-01-24T00:07:25"/>
    <x v="3"/>
    <x v="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721"/>
    <d v="2012-12-11T03:37:27"/>
    <x v="5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722"/>
    <d v="2012-05-05T03:20:19"/>
    <x v="5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630"/>
    <d v="2012-08-25T18:19:07"/>
    <x v="5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723"/>
    <d v="2012-03-01T04:59:00"/>
    <x v="5"/>
    <x v="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724"/>
    <d v="2010-10-22T05:00:00"/>
    <x v="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41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433"/>
    <d v="2014-12-01T22:59:21"/>
    <x v="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725"/>
    <d v="2012-12-19T15:24:05"/>
    <x v="5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574"/>
    <d v="2013-11-14T17:07:02"/>
    <x v="4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726"/>
    <d v="2011-12-12T05:06:16"/>
    <x v="6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1"/>
    <d v="2014-10-01T12:43:13"/>
    <x v="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320"/>
    <d v="2014-11-22T00:02:03"/>
    <x v="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727"/>
    <d v="2013-02-13T22:37:49"/>
    <x v="4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728"/>
    <d v="2013-11-27T22:08:31"/>
    <x v="4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729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25"/>
    <d v="2012-05-14T19:44:55"/>
    <x v="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730"/>
    <d v="2012-11-18T00:00:00"/>
    <x v="5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586"/>
    <d v="2012-04-09T04:42:49"/>
    <x v="5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731"/>
    <d v="2010-06-25T21:32:00"/>
    <x v="7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732"/>
    <d v="2014-03-16T22:00:00"/>
    <x v="3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733"/>
    <d v="2013-03-22T22:15:45"/>
    <x v="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34"/>
    <d v="2014-05-12T04:03:29"/>
    <x v="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735"/>
    <d v="2014-05-04T06:00:00"/>
    <x v="3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338"/>
    <d v="2016-01-29T08:00:29"/>
    <x v="0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736"/>
    <d v="2012-01-18T20:00:00"/>
    <x v="6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737"/>
    <d v="2013-11-03T20:09:17"/>
    <x v="4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738"/>
    <d v="2012-09-02T11:30:48"/>
    <x v="5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739"/>
    <d v="2013-06-30T19:58:00"/>
    <x v="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17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740"/>
    <d v="2017-02-10T02:19:05"/>
    <x v="1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741"/>
    <d v="2016-02-18T20:14:20"/>
    <x v="2"/>
    <x v="1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742"/>
    <d v="2016-11-29T17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43"/>
    <d v="2016-04-18T14:00:00"/>
    <x v="2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744"/>
    <d v="2017-02-18T23:59:00"/>
    <x v="2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115"/>
    <d v="2016-09-09T18:00:48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125"/>
    <d v="2016-06-30T18:45:06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488"/>
    <d v="2016-03-12T19:52:44"/>
    <x v="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745"/>
    <d v="2016-02-21T01:02:56"/>
    <x v="0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746"/>
    <d v="2016-01-17T18:01:01"/>
    <x v="0"/>
    <x v="1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562"/>
    <d v="2016-06-04T15:41:12"/>
    <x v="2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747"/>
    <d v="2016-11-18T15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748"/>
    <d v="2015-01-25T03:56:39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749"/>
    <d v="2015-08-20T20:00:39"/>
    <x v="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13"/>
    <d v="2016-09-13T07:05:00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750"/>
    <d v="2015-04-26T20:55:59"/>
    <x v="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751"/>
    <d v="2016-11-17T14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508"/>
    <d v="2015-04-10T04:59:00"/>
    <x v="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752"/>
    <d v="2015-01-19T04:11:05"/>
    <x v="3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753"/>
    <d v="2017-02-20T19:00:00"/>
    <x v="1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754"/>
    <d v="2016-02-11T17:05:53"/>
    <x v="2"/>
    <x v="1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755"/>
    <d v="2016-10-17T15:15:19"/>
    <x v="2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756"/>
    <d v="2015-09-01T15:05:19"/>
    <x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555"/>
    <d v="2016-10-26T03:59:00"/>
    <x v="2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757"/>
    <d v="2016-10-06T15:15:32"/>
    <x v="2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758"/>
    <d v="2016-04-22T05:06:14"/>
    <x v="2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323"/>
    <d v="2014-08-15T20:20:34"/>
    <x v="3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179"/>
    <d v="2017-02-09T07:16:47"/>
    <x v="1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86"/>
    <d v="2017-01-23T04:59:00"/>
    <x v="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309"/>
    <d v="2015-06-01T17:01:00"/>
    <x v="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171"/>
    <d v="2014-09-04T06:59:00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759"/>
    <d v="2015-11-09T01:21:33"/>
    <x v="0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760"/>
    <d v="2016-03-25T16:59:16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536"/>
    <d v="2016-06-28T16:43:05"/>
    <x v="2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293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761"/>
    <d v="2016-02-21T22:36:37"/>
    <x v="2"/>
    <x v="1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762"/>
    <d v="2016-02-25T07:25:01"/>
    <x v="2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763"/>
    <d v="2016-06-20T18:59:00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26"/>
    <d v="2014-11-30T22:42:02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449"/>
    <d v="2014-08-09T22:43:42"/>
    <x v="3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113"/>
    <d v="2016-10-02T18:04:46"/>
    <x v="2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764"/>
    <d v="2016-08-23T20:54:00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750"/>
    <d v="2015-03-28T01:46:48"/>
    <x v="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765"/>
    <d v="2015-12-31T23:00:00"/>
    <x v="0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27"/>
    <d v="2016-01-10T00:00:00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766"/>
    <d v="2014-06-23T07:04:10"/>
    <x v="3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767"/>
    <d v="2016-10-01T08:33:45"/>
    <x v="2"/>
    <x v="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768"/>
    <d v="2016-09-28T22:24:55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59"/>
    <d v="2014-09-03T18:49:24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769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301"/>
    <d v="2016-05-07T21:11:59"/>
    <x v="2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770"/>
    <d v="2016-11-12T05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771"/>
    <d v="2014-11-30T22:59:00"/>
    <x v="3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510"/>
    <d v="2014-11-29T16:00:00"/>
    <x v="3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772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582"/>
    <d v="2014-11-28T03:28:17"/>
    <x v="3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773"/>
    <d v="2015-11-19T05:03:21"/>
    <x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774"/>
    <d v="2014-11-13T08:02:00"/>
    <x v="3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775"/>
    <d v="2017-03-15T00:26:00"/>
    <x v="1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86"/>
    <d v="2017-01-30T17:16:53"/>
    <x v="2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776"/>
    <d v="2015-12-17T05:59:00"/>
    <x v="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777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493"/>
    <d v="2016-02-18T17:00:27"/>
    <x v="2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476"/>
    <d v="2015-10-30T14:59:43"/>
    <x v="0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778"/>
    <d v="2014-12-12T07:11:00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83"/>
    <d v="2016-12-14T15:00:23"/>
    <x v="2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779"/>
    <d v="2016-12-28T19:25:1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780"/>
    <d v="2016-06-19T14:30:46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781"/>
    <d v="2016-09-05T02:59:00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782"/>
    <d v="2014-12-18T21:33:15"/>
    <x v="3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212"/>
    <d v="2017-01-24T10:34:12"/>
    <x v="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765"/>
    <d v="2015-12-29T20:00:00"/>
    <x v="0"/>
    <x v="1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783"/>
    <d v="2015-01-01T00:03:35"/>
    <x v="3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537"/>
    <d v="2015-11-25T22:04:55"/>
    <x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758"/>
    <d v="2016-04-07T01:34:16"/>
    <x v="2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784"/>
    <d v="2015-11-21T17:12:15"/>
    <x v="0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469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93"/>
    <d v="2015-02-04T23:22:29"/>
    <x v="0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785"/>
    <d v="2015-06-02T00:47:00"/>
    <x v="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47"/>
    <d v="2015-10-17T04:00:00"/>
    <x v="0"/>
    <x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309"/>
    <d v="2015-05-17T15:31:17"/>
    <x v="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786"/>
    <d v="2015-06-20T22:04:21"/>
    <x v="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37"/>
    <d v="2016-01-31T13:56:03"/>
    <x v="2"/>
    <x v="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503"/>
    <d v="2015-03-16T19:00:37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332"/>
    <d v="2016-03-31T08:46:56"/>
    <x v="2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16"/>
    <d v="2014-10-23T00:49:07"/>
    <x v="3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787"/>
    <d v="2017-03-06T20:00:00"/>
    <x v="1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788"/>
    <d v="2015-04-04T21:59:00"/>
    <x v="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789"/>
    <d v="2016-09-12T11:35:49"/>
    <x v="2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27"/>
    <d v="2015-12-16T18:20:10"/>
    <x v="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523"/>
    <d v="2016-06-23T16:00:25"/>
    <x v="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294"/>
    <d v="2016-12-12T17:34:40"/>
    <x v="2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790"/>
    <d v="2016-08-05T03:59:00"/>
    <x v="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791"/>
    <d v="2015-02-11T15:23:40"/>
    <x v="0"/>
    <x v="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792"/>
    <d v="2013-01-07T08:00:00"/>
    <x v="5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793"/>
    <d v="2015-05-18T05:00:00"/>
    <x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349"/>
    <d v="2016-03-19T04:33:43"/>
    <x v="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86"/>
    <d v="2016-12-13T07:59:00"/>
    <x v="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569"/>
    <d v="2016-08-27T17:00:09"/>
    <x v="2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449"/>
    <d v="2014-07-31T01:26:32"/>
    <x v="3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794"/>
    <d v="2014-09-12T10:00:00"/>
    <x v="3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41"/>
    <d v="2015-05-20T06:04:15"/>
    <x v="0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795"/>
    <d v="2015-03-05T20:27:00"/>
    <x v="0"/>
    <x v="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415"/>
    <d v="2014-08-23T20:59:10"/>
    <x v="3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796"/>
    <d v="2015-12-26T20:26:00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797"/>
    <d v="2014-11-05T20:38:35"/>
    <x v="3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798"/>
    <d v="2016-09-25T01:16:29"/>
    <x v="2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799"/>
    <d v="2016-02-12T10:20:45"/>
    <x v="2"/>
    <x v="1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800"/>
    <d v="2015-09-14T19:07:57"/>
    <x v="0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460"/>
    <d v="2014-08-27T00:20:25"/>
    <x v="3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801"/>
    <d v="2016-06-06T20:09:00"/>
    <x v="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95"/>
    <d v="2017-03-06T04:08:52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527"/>
    <d v="2014-08-10T22:00:00"/>
    <x v="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802"/>
    <d v="2016-03-07T23:49:05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803"/>
    <d v="2015-04-24T16:16:17"/>
    <x v="0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804"/>
    <d v="2016-12-04T21:54:43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36"/>
    <d v="2015-03-26T00:00:00"/>
    <x v="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57"/>
    <d v="2015-03-13T17:57:36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97"/>
    <d v="2015-04-15T21:54:53"/>
    <x v="0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805"/>
    <d v="2016-05-02T01:00:00"/>
    <x v="2"/>
    <x v="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72"/>
    <d v="2016-07-12T19:22:21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806"/>
    <d v="2016-08-31T00:44:22"/>
    <x v="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739"/>
    <d v="2013-07-07T05:28:23"/>
    <x v="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807"/>
    <d v="2014-02-19T09:08:42"/>
    <x v="3"/>
    <x v="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808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809"/>
    <d v="2013-12-21T20:32:11"/>
    <x v="4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810"/>
    <d v="2016-04-10T07:54:24"/>
    <x v="2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811"/>
    <d v="2013-11-26T06:30:59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421"/>
    <d v="2012-10-01T00:17:02"/>
    <x v="5"/>
    <x v="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384"/>
    <d v="2015-11-17T19:04:53"/>
    <x v="0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812"/>
    <d v="2014-02-05T19:58:17"/>
    <x v="3"/>
    <x v="1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13"/>
    <d v="2011-10-16T23:09:01"/>
    <x v="6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58"/>
    <d v="2014-01-04T04:09:05"/>
    <x v="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814"/>
    <d v="2012-05-06T21:41:56"/>
    <x v="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400"/>
    <d v="2014-09-11T09:04:10"/>
    <x v="3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815"/>
    <d v="2016-01-14T04:00:11"/>
    <x v="0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816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31"/>
    <d v="2016-05-14T13:35:36"/>
    <x v="2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817"/>
    <d v="2014-05-11T03:18:53"/>
    <x v="3"/>
    <x v="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818"/>
    <d v="2015-01-28T22:14:52"/>
    <x v="3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819"/>
    <d v="2012-08-10T21:44:48"/>
    <x v="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6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599"/>
    <d v="2014-08-08T21:53:24"/>
    <x v="3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820"/>
    <d v="2016-03-14T15:06:15"/>
    <x v="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821"/>
    <d v="2014-08-24T20:48:11"/>
    <x v="3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822"/>
    <d v="2014-06-15T17:08:07"/>
    <x v="3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823"/>
    <d v="2014-04-24T19:11:07"/>
    <x v="3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824"/>
    <d v="2015-06-26T04:32:55"/>
    <x v="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825"/>
    <d v="2015-05-29T04:27:33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826"/>
    <d v="2016-04-10T18:41:12"/>
    <x v="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610"/>
    <d v="2013-01-06T00:37:18"/>
    <x v="5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39"/>
    <d v="2016-02-11T23:22:17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76"/>
    <d v="2011-10-09T17:07:13"/>
    <x v="6"/>
    <x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827"/>
    <d v="2013-08-30T12:53:40"/>
    <x v="4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28"/>
    <d v="2014-10-04T03:30:00"/>
    <x v="3"/>
    <x v="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807"/>
    <d v="2014-03-02T19:01:17"/>
    <x v="3"/>
    <x v="1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829"/>
    <d v="2014-04-13T18:18:1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396"/>
    <d v="2015-05-13T20:04:28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206"/>
    <d v="2016-02-14T02:39:31"/>
    <x v="2"/>
    <x v="1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769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380"/>
    <d v="2013-12-09T05:59:00"/>
    <x v="4"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830"/>
    <d v="2016-06-18T05:19:50"/>
    <x v="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831"/>
    <d v="2014-06-11T09:50:21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832"/>
    <d v="2014-03-24T02:15:27"/>
    <x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833"/>
    <d v="2012-04-04T16:46:15"/>
    <x v="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576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834"/>
    <d v="2012-04-13T14:17:15"/>
    <x v="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747"/>
    <d v="2016-11-18T19:03:10"/>
    <x v="2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835"/>
    <d v="2012-12-07T22:23:42"/>
    <x v="5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836"/>
    <d v="2016-01-08T04:53:10"/>
    <x v="0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837"/>
    <d v="2015-01-19T08:30:00"/>
    <x v="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60"/>
    <d v="2014-08-14T23:27:00"/>
    <x v="3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838"/>
    <d v="2013-10-09T08:18:07"/>
    <x v="4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457"/>
    <d v="2016-03-30T15:41:35"/>
    <x v="2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839"/>
    <d v="2012-06-09T20:20:08"/>
    <x v="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51"/>
    <d v="2015-12-25T14:21:53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414"/>
    <d v="2014-04-05T02:59:39"/>
    <x v="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840"/>
    <d v="2014-04-06T19:01:04"/>
    <x v="3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41"/>
    <d v="2011-10-28T20:56:40"/>
    <x v="6"/>
    <x v="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842"/>
    <d v="2016-03-13T21:25:16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843"/>
    <d v="2013-05-30T16:53:45"/>
    <x v="4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668"/>
    <d v="2014-04-19T12:34:08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571"/>
    <d v="2015-04-30T16:00:51"/>
    <x v="0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844"/>
    <d v="2015-09-25T14:58:50"/>
    <x v="0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469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308"/>
    <d v="2014-11-14T21:30:00"/>
    <x v="3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d v="2014-08-07T15:35:17"/>
    <x v="3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845"/>
    <d v="2016-06-05T06:21:33"/>
    <x v="2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526"/>
    <d v="2014-11-26T00:55:00"/>
    <x v="3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846"/>
    <d v="2015-12-24T21:47:48"/>
    <x v="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847"/>
    <d v="2017-01-01T02:46:11"/>
    <x v="2"/>
    <x v="1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848"/>
    <d v="2014-07-31T09:46:21"/>
    <x v="3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849"/>
    <d v="2014-11-29T04:33:00"/>
    <x v="3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35"/>
    <d v="2016-08-06T23:44:54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d v="2015-12-19T16:07:09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850"/>
    <d v="2016-04-23T19:40:21"/>
    <x v="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851"/>
    <d v="2017-01-21T21:45:31"/>
    <x v="1"/>
    <x v="1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852"/>
    <d v="2015-01-01T08:20:26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60"/>
    <d v="2015-08-06T11:05:21"/>
    <x v="0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05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487"/>
    <d v="2015-02-17T00:08:47"/>
    <x v="0"/>
    <x v="1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27"/>
    <d v="2015-12-17T04:38:46"/>
    <x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853"/>
    <d v="2015-04-29T04:22:00"/>
    <x v="0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854"/>
    <d v="2014-10-02T17:56:32"/>
    <x v="3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823"/>
    <d v="2014-05-02T22:52:53"/>
    <x v="3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855"/>
    <d v="2014-10-19T23:19:43"/>
    <x v="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856"/>
    <d v="2016-12-01T05:06:21"/>
    <x v="2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300"/>
    <d v="2016-06-16T17:02:46"/>
    <x v="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25"/>
    <d v="2016-01-08T22:54:35"/>
    <x v="0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453"/>
    <d v="2015-09-07T02:27:43"/>
    <x v="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33"/>
    <d v="2015-05-15T17:01:52"/>
    <x v="0"/>
    <x v="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12"/>
    <d v="2015-06-18T17:08:25"/>
    <x v="0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857"/>
    <d v="2015-09-06T02:36:46"/>
    <x v="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60"/>
    <d v="2014-08-14T18:20:08"/>
    <x v="3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858"/>
    <d v="2015-02-24T01:42:42"/>
    <x v="0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797"/>
    <d v="2014-12-05T16:04:40"/>
    <x v="3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859"/>
    <d v="2014-12-09T02:12:08"/>
    <x v="3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860"/>
    <d v="2015-06-30T15:45:00"/>
    <x v="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750"/>
    <d v="2015-03-28T02:43:06"/>
    <x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825"/>
    <d v="2015-05-19T15:06:29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861"/>
    <d v="2014-09-25T16:24:24"/>
    <x v="3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449"/>
    <d v="2014-08-09T17:22:00"/>
    <x v="3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862"/>
    <d v="2016-06-18T17:23:02"/>
    <x v="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2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53"/>
    <d v="2015-06-26T04:00:00"/>
    <x v="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863"/>
    <d v="2014-09-12T17:38:15"/>
    <x v="3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72"/>
    <d v="2016-09-22T01:17:45"/>
    <x v="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864"/>
    <d v="2015-02-22T08:29:23"/>
    <x v="0"/>
    <x v="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04"/>
    <d v="2015-05-30T21:26:11"/>
    <x v="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34"/>
    <d v="2014-11-13T20:18:47"/>
    <x v="3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9"/>
    <d v="2014-08-20T16:22:32"/>
    <x v="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865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8"/>
    <d v="2016-05-08T20:12:07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866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740"/>
    <d v="2017-03-06T13:00:00"/>
    <x v="1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67"/>
    <d v="2014-10-15T15:51:36"/>
    <x v="3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400"/>
    <d v="2014-08-16T21:44:12"/>
    <x v="3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373"/>
    <d v="2015-10-28T17:17:07"/>
    <x v="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868"/>
    <d v="2014-06-28T19:21:54"/>
    <x v="3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46"/>
    <d v="2015-03-01T08:08:41"/>
    <x v="0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869"/>
    <d v="2017-01-12T16:42:00"/>
    <x v="2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682"/>
    <d v="2016-11-02T03:59:00"/>
    <x v="2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79"/>
    <d v="2017-02-06T14:23:31"/>
    <x v="1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540"/>
    <d v="2015-06-08T04:00:00"/>
    <x v="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870"/>
    <d v="2015-06-01T22:42:00"/>
    <x v="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33"/>
    <d v="2015-05-17T18:00:00"/>
    <x v="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65"/>
    <d v="2016-12-28T16:49:00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871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872"/>
    <d v="2014-08-31T15:58:45"/>
    <x v="3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873"/>
    <d v="2016-03-20T13:29:20"/>
    <x v="2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874"/>
    <d v="2017-02-11T12:09:38"/>
    <x v="1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875"/>
    <d v="2016-04-09T17:37:33"/>
    <x v="2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876"/>
    <d v="2015-04-08T11:42:59"/>
    <x v="0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316"/>
    <d v="2015-12-20T09:00:00"/>
    <x v="0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450"/>
    <d v="2015-12-18T19:38:59"/>
    <x v="0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561"/>
    <d v="2016-06-13T05:59:00"/>
    <x v="2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51"/>
    <d v="2015-12-31T03:00:00"/>
    <x v="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6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877"/>
    <d v="2015-04-16T11:27:36"/>
    <x v="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878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879"/>
    <d v="2015-06-27T06:55:54"/>
    <x v="0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880"/>
    <d v="2015-05-31T14:45:27"/>
    <x v="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316"/>
    <d v="2015-12-04T05:00:00"/>
    <x v="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496"/>
    <d v="2015-06-13T12:09:11"/>
    <x v="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305"/>
    <d v="2017-03-11T13:29:00"/>
    <x v="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457"/>
    <d v="2016-03-31T10:00:00"/>
    <x v="2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386"/>
    <d v="2016-03-24T16:01:04"/>
    <x v="2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881"/>
    <d v="2017-02-25T20:18:25"/>
    <x v="1"/>
    <x v="1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882"/>
    <d v="2015-05-31T21:00:00"/>
    <x v="0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7"/>
    <d v="2016-06-09T20:47:41"/>
    <x v="2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455"/>
    <d v="2015-11-27T01:00:00"/>
    <x v="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883"/>
    <d v="2017-01-31T18:08:20"/>
    <x v="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884"/>
    <d v="2015-06-09T20:10:05"/>
    <x v="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403"/>
    <d v="2014-05-30T22:09:16"/>
    <x v="3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885"/>
    <d v="2015-10-02T23:03:00"/>
    <x v="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489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97"/>
    <d v="2015-11-01T03:00:00"/>
    <x v="0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86"/>
    <d v="2016-10-20T11:05:13"/>
    <x v="2"/>
    <x v="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43"/>
    <d v="2015-08-25T15:05:12"/>
    <x v="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887"/>
    <d v="2016-12-04T00:00:00"/>
    <x v="2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888"/>
    <d v="2016-04-01T04:00:00"/>
    <x v="2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889"/>
    <d v="2016-11-10T05:15:09"/>
    <x v="2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890"/>
    <d v="2014-06-06T13:11:42"/>
    <x v="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891"/>
    <d v="2013-10-22T21:44:38"/>
    <x v="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892"/>
    <d v="2014-04-21T01:00:00"/>
    <x v="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412"/>
    <d v="2014-08-07T07:00:00"/>
    <x v="3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893"/>
    <d v="2011-09-28T17:30:08"/>
    <x v="6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894"/>
    <d v="2012-04-16T16:00:00"/>
    <x v="5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895"/>
    <d v="2011-02-24T23:20:30"/>
    <x v="6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514"/>
    <d v="2015-08-28T01:00:00"/>
    <x v="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57"/>
    <d v="2013-10-06T20:21:10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896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897"/>
    <d v="2015-02-02T18:55:42"/>
    <x v="0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74"/>
    <d v="2013-12-15T03:14:59"/>
    <x v="4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592"/>
    <d v="2012-07-28T16:00:00"/>
    <x v="5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898"/>
    <d v="2012-08-24T06:47:45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591"/>
    <d v="2011-08-06T14:38:56"/>
    <x v="6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899"/>
    <d v="2012-01-05T23:06:07"/>
    <x v="6"/>
    <x v="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900"/>
    <d v="2013-07-12T21:51:00"/>
    <x v="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675"/>
    <d v="2014-11-03T05:59:00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901"/>
    <d v="2011-09-11T13:18:00"/>
    <x v="6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902"/>
    <d v="2011-07-08T21:00:00"/>
    <x v="6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328"/>
    <d v="2013-04-22T21:00:00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903"/>
    <d v="2014-06-14T14:23:54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904"/>
    <d v="2011-12-06T02:02:29"/>
    <x v="6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905"/>
    <d v="2013-05-06T07:00:55"/>
    <x v="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906"/>
    <d v="2014-06-13T06:59:00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907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908"/>
    <d v="2014-09-06T15:25:31"/>
    <x v="3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708"/>
    <d v="2011-09-25T19:32:47"/>
    <x v="6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361"/>
    <d v="2013-10-24T23:42:49"/>
    <x v="4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59"/>
    <d v="2014-09-03T18:48:27"/>
    <x v="3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909"/>
    <d v="2011-01-01T04:59:00"/>
    <x v="7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96"/>
    <d v="2013-12-01T21:17:32"/>
    <x v="4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910"/>
    <d v="2012-02-12T22:03:51"/>
    <x v="5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911"/>
    <d v="2011-04-03T01:03:10"/>
    <x v="6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697"/>
    <d v="2013-08-31T14:40:12"/>
    <x v="4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912"/>
    <d v="2014-06-09T03:59:00"/>
    <x v="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597"/>
    <d v="2014-02-26T20:13:40"/>
    <x v="3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913"/>
    <d v="2014-01-29T08:13:47"/>
    <x v="4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914"/>
    <d v="2014-02-16T18:18:12"/>
    <x v="3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832"/>
    <d v="2014-03-29T01:00:00"/>
    <x v="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399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15"/>
    <d v="2010-11-30T15:43:35"/>
    <x v="7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432"/>
    <d v="2014-01-11T21:02:25"/>
    <x v="4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916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917"/>
    <d v="2013-09-20T20:17:27"/>
    <x v="4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918"/>
    <d v="2016-04-16T00:00:00"/>
    <x v="2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272"/>
    <d v="2012-03-25T19:34:02"/>
    <x v="5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19"/>
    <d v="2013-11-13T17:24:19"/>
    <x v="4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920"/>
    <d v="2010-06-15T04:00:00"/>
    <x v="7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872"/>
    <d v="2014-08-31T17:31:31"/>
    <x v="3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630"/>
    <d v="2012-08-30T16:33:45"/>
    <x v="5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921"/>
    <d v="2013-08-07T20:49:47"/>
    <x v="4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922"/>
    <d v="2009-09-01T04:00:00"/>
    <x v="8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923"/>
    <d v="2012-09-04T13:29:07"/>
    <x v="5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82"/>
    <d v="2014-06-25T02:00:00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370"/>
    <d v="2014-03-24T01:22:50"/>
    <x v="3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924"/>
    <d v="2011-03-01T18:10:54"/>
    <x v="7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925"/>
    <d v="2013-07-28T17:50:36"/>
    <x v="4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926"/>
    <d v="2013-12-09T04:59:00"/>
    <x v="4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927"/>
    <d v="2013-03-11T04:00:00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65"/>
    <d v="2016-12-31T16:59:00"/>
    <x v="2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53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397"/>
    <d v="2015-02-17T14:00:00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396"/>
    <d v="2015-06-12T14:54:16"/>
    <x v="0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928"/>
    <d v="2016-08-10T04:00:00"/>
    <x v="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929"/>
    <d v="2017-01-04T03:14:05"/>
    <x v="2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19"/>
    <d v="2015-04-23T06:59:00"/>
    <x v="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930"/>
    <d v="2015-04-07T07:00:00"/>
    <x v="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759"/>
    <d v="2015-10-06T22:59:00"/>
    <x v="0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357"/>
    <d v="2015-11-14T17:49:31"/>
    <x v="0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931"/>
    <d v="2015-10-19T11:00:00"/>
    <x v="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293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932"/>
    <d v="2016-03-14T00:12:53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31"/>
    <d v="2016-05-01T17:55:58"/>
    <x v="2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933"/>
    <d v="2016-04-28T16:20:32"/>
    <x v="2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934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801"/>
    <d v="2016-06-01T18:57:00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99"/>
    <d v="2015-07-21T03:00:00"/>
    <x v="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856"/>
    <d v="2016-12-01T02:23:31"/>
    <x v="2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935"/>
    <d v="2016-07-31T11:00:00"/>
    <x v="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936"/>
    <d v="2017-03-13T03:40:05"/>
    <x v="1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362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782"/>
    <d v="2014-12-04T10:58:54"/>
    <x v="3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937"/>
    <d v="2016-02-17T12:04:39"/>
    <x v="2"/>
    <x v="1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768"/>
    <d v="2016-10-08T14:43:32"/>
    <x v="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938"/>
    <d v="2015-10-15T21:11:08"/>
    <x v="0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72"/>
    <d v="2016-08-19T16:00:50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427"/>
    <d v="2016-11-30T20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508"/>
    <d v="2015-04-18T16:52:02"/>
    <x v="0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63"/>
    <d v="2016-03-03T17:01:54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72"/>
    <d v="2016-10-21T16:04:20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931"/>
    <d v="2015-11-06T01:00:00"/>
    <x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939"/>
    <d v="2016-02-28T23:05:09"/>
    <x v="2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940"/>
    <d v="2016-07-21T14:00:00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559"/>
    <d v="2015-01-11T01:02:52"/>
    <x v="3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941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847"/>
    <d v="2016-12-30T23:00:00"/>
    <x v="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942"/>
    <d v="2016-12-23T17:58:57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44"/>
    <d v="2015-05-21T15:45:25"/>
    <x v="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943"/>
    <d v="2016-04-26T06:55:00"/>
    <x v="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944"/>
    <d v="2016-10-13T15:12:32"/>
    <x v="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945"/>
    <d v="2016-12-30T02:03:55"/>
    <x v="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852"/>
    <d v="2015-01-15T19:00:28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870"/>
    <d v="2015-05-29T16:17:15"/>
    <x v="0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09"/>
    <d v="2016-10-14T15:25:34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320"/>
    <d v="2014-12-02T06:19:05"/>
    <x v="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946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947"/>
    <d v="2016-08-17T12:05:54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883"/>
    <d v="2017-01-27T01:26:48"/>
    <x v="2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948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949"/>
    <d v="2016-03-11T18:34:47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950"/>
    <d v="2015-12-05T22:28:22"/>
    <x v="0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551"/>
    <d v="2014-12-17T20:43:48"/>
    <x v="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69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951"/>
    <d v="2015-08-02T19:17:13"/>
    <x v="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952"/>
    <d v="2014-12-08T16:31:55"/>
    <x v="3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323"/>
    <d v="2014-08-15T14:17:33"/>
    <x v="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09"/>
    <d v="2016-10-01T14:58:37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478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95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681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431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954"/>
    <d v="2013-06-27T01:49:11"/>
    <x v="4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955"/>
    <d v="2015-03-07T15:18:45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837"/>
    <d v="2014-12-18T12:08:53"/>
    <x v="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956"/>
    <d v="2015-12-16T06:59:00"/>
    <x v="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51"/>
    <d v="2015-12-26T00:18:54"/>
    <x v="0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741"/>
    <d v="2016-02-12T17:45:44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20"/>
    <d v="2015-09-05T03:59:00"/>
    <x v="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957"/>
    <d v="2013-03-11T00:00:00"/>
    <x v="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481"/>
    <d v="2016-06-11T19:22:59"/>
    <x v="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58"/>
    <d v="2012-11-30T10:00:00"/>
    <x v="5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959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284"/>
    <d v="2013-03-01T05:59:00"/>
    <x v="4"/>
    <x v="1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960"/>
    <d v="2011-06-25T13:42:03"/>
    <x v="6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961"/>
    <d v="2011-07-06T19:33:10"/>
    <x v="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962"/>
    <d v="2012-08-02T21:37:00"/>
    <x v="5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868"/>
    <d v="2014-06-21T17:12:52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963"/>
    <d v="2013-09-07T22:25:31"/>
    <x v="4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9"/>
    <d v="2016-02-15T07:59:00"/>
    <x v="2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859"/>
    <d v="2015-01-07T16:41:46"/>
    <x v="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503"/>
    <d v="2015-03-16T16:35:52"/>
    <x v="0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64"/>
    <d v="2014-11-27T00:54:23"/>
    <x v="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80"/>
    <d v="2015-11-14T01:04:10"/>
    <x v="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786"/>
    <d v="2015-06-15T04:34:54"/>
    <x v="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734"/>
    <d v="2014-04-11T14:15:46"/>
    <x v="3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399"/>
    <d v="2013-10-16T00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302"/>
    <d v="2015-05-07T18:12:22"/>
    <x v="0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664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965"/>
    <d v="2016-12-30T22:50:33"/>
    <x v="2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386"/>
    <d v="2016-03-25T02:53:08"/>
    <x v="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966"/>
    <d v="2017-01-15T01:35:19"/>
    <x v="2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579"/>
    <d v="2016-12-03T17:03:26"/>
    <x v="2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936"/>
    <d v="2017-02-03T04:11:00"/>
    <x v="1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967"/>
    <d v="2016-08-01T18:13:30"/>
    <x v="2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207"/>
    <d v="2015-06-05T11:47:56"/>
    <x v="0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968"/>
    <d v="2015-06-09T02:00:00"/>
    <x v="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779"/>
    <d v="2016-12-29T05:08:45"/>
    <x v="2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969"/>
    <d v="2013-05-06T19:12:16"/>
    <x v="4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970"/>
    <d v="2016-12-23T01:47:58"/>
    <x v="2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53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470"/>
    <d v="2016-04-29T12:11:00"/>
    <x v="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293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785"/>
    <d v="2015-06-03T04:30:00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566"/>
    <d v="2016-10-17T16:14:00"/>
    <x v="2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971"/>
    <d v="2016-08-13T11:32:37"/>
    <x v="2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972"/>
    <d v="2015-04-27T17:12:00"/>
    <x v="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514"/>
    <d v="2015-08-22T04:59:00"/>
    <x v="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374"/>
    <d v="2016-03-03T03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973"/>
    <d v="2016-08-01T16:22:03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974"/>
    <d v="2017-03-01T03:00:00"/>
    <x v="1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966"/>
    <d v="2017-01-14T21:48:01"/>
    <x v="2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975"/>
    <d v="2015-02-13T23:58:02"/>
    <x v="0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976"/>
    <d v="2016-10-27T21:19:00"/>
    <x v="2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37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977"/>
    <d v="2014-10-07T00:06:13"/>
    <x v="3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978"/>
    <d v="2016-06-12T05:30:00"/>
    <x v="2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979"/>
    <d v="2013-05-26T23:54:34"/>
    <x v="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930"/>
    <d v="2015-05-01T00:16:51"/>
    <x v="0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980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35"/>
    <d v="2015-02-22T12:14:45"/>
    <x v="0"/>
    <x v="1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981"/>
    <d v="2014-11-28T17:20:01"/>
    <x v="3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213"/>
    <d v="2015-12-12T10:00:00"/>
    <x v="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557"/>
    <d v="2014-08-12T12:52:58"/>
    <x v="3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80"/>
    <d v="2015-11-13T21:55:56"/>
    <x v="0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33"/>
    <d v="2015-01-01T04:12:15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830"/>
    <d v="2016-06-03T07:38:40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560"/>
    <d v="2015-02-06T01:25:00"/>
    <x v="0"/>
    <x v="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782"/>
    <d v="2014-12-04T01:31:39"/>
    <x v="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69"/>
    <d v="2016-02-20T10:29:30"/>
    <x v="0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982"/>
    <d v="2017-01-03T06:04:27"/>
    <x v="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461"/>
    <d v="2015-08-16T16:13:11"/>
    <x v="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83"/>
    <d v="2015-11-21T23:13:39"/>
    <x v="0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800"/>
    <d v="2015-09-15T11:11:00"/>
    <x v="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762"/>
    <d v="2016-02-25T10:57:14"/>
    <x v="2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984"/>
    <d v="2016-10-09T10:56:59"/>
    <x v="2"/>
    <x v="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985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986"/>
    <d v="2015-02-08T21:58:29"/>
    <x v="0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706"/>
    <d v="2016-09-21T05:45:04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765"/>
    <d v="2016-01-01T08:38:51"/>
    <x v="0"/>
    <x v="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83"/>
    <d v="2016-11-15T18:13:22"/>
    <x v="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853"/>
    <d v="2015-04-29T03:09:19"/>
    <x v="0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987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988"/>
    <d v="2016-09-18T20:26:2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805"/>
    <d v="2016-04-02T08:06:57"/>
    <x v="2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511"/>
    <d v="2015-04-10T01:27:22"/>
    <x v="0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647"/>
    <d v="2014-12-19T19:31:28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537"/>
    <d v="2015-11-26T06:03:36"/>
    <x v="0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9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742"/>
    <d v="2016-12-10T11:00:00"/>
    <x v="2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989"/>
    <d v="2015-06-08T15:00:00"/>
    <x v="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990"/>
    <d v="2015-10-11T18:43:40"/>
    <x v="0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991"/>
    <d v="2016-02-21T08:24:17"/>
    <x v="2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992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43"/>
    <d v="2016-04-27T13:55:00"/>
    <x v="2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955"/>
    <d v="2015-03-07T19:55:01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993"/>
    <d v="2016-05-26T17:57:43"/>
    <x v="2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533"/>
    <d v="2015-09-11T18:22:49"/>
    <x v="0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98"/>
    <d v="2016-05-25T15:29:18"/>
    <x v="2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982"/>
    <d v="2017-01-02T22:13:29"/>
    <x v="2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544"/>
    <d v="2015-09-12T20:57:42"/>
    <x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994"/>
    <d v="2015-06-14T13:00:55"/>
    <x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995"/>
    <d v="2016-04-21T10:44:38"/>
    <x v="2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871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"/>
    <d v="2015-05-22T05:25:00"/>
    <x v="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519"/>
    <d v="2015-05-10T19:28:25"/>
    <x v="0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996"/>
    <d v="2016-02-20T04:06:37"/>
    <x v="2"/>
    <x v="1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550"/>
    <d v="2014-11-19T00:00:59"/>
    <x v="3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997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998"/>
    <d v="2017-04-15T15:42:27"/>
    <x v="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999"/>
    <d v="2016-04-24T21:59:00"/>
    <x v="2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547"/>
    <d v="2014-09-05T13:39:00"/>
    <x v="3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929"/>
    <d v="2017-01-03T16:02:45"/>
    <x v="2"/>
    <x v="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784"/>
    <d v="2015-11-11T22:30:44"/>
    <x v="0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527"/>
    <d v="2014-08-11T04:00:00"/>
    <x v="3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000"/>
    <d v="2015-12-02T17:25:00"/>
    <x v="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001"/>
    <d v="2014-11-30T23:45:00"/>
    <x v="3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75"/>
    <d v="2014-10-21T00:00:00"/>
    <x v="3"/>
    <x v="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002"/>
    <d v="2013-04-10T15:54:31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003"/>
    <d v="2013-04-07T20:52:18"/>
    <x v="4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004"/>
    <d v="2013-02-16T15:52:38"/>
    <x v="4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005"/>
    <d v="2012-03-22T03:00:00"/>
    <x v="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765"/>
    <d v="2016-01-12T05:00:00"/>
    <x v="0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272"/>
    <d v="2012-03-25T18:14:45"/>
    <x v="5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713"/>
    <d v="2011-06-12T00:20:49"/>
    <x v="6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006"/>
    <d v="2013-02-15T14:21:49"/>
    <x v="4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007"/>
    <d v="2012-12-28T19:51:03"/>
    <x v="5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511"/>
    <d v="2015-04-09T22:58:54"/>
    <x v="0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008"/>
    <d v="2013-10-16T13:01:43"/>
    <x v="4"/>
    <x v="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896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381"/>
    <d v="2013-09-13T17:28:12"/>
    <x v="4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84"/>
    <d v="2014-12-20T04:59:00"/>
    <x v="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009"/>
    <d v="2011-09-10T01:00:22"/>
    <x v="6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010"/>
    <d v="2011-12-23T03:00:00"/>
    <x v="6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369"/>
    <d v="2013-05-14T20:55:13"/>
    <x v="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341"/>
    <d v="2014-05-10T03:59:00"/>
    <x v="3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963"/>
    <d v="2013-07-26T17:00:00"/>
    <x v="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387"/>
    <d v="2013-11-02T22:09:05"/>
    <x v="4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11"/>
    <d v="2012-09-07T07:51:00"/>
    <x v="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012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013"/>
    <d v="2012-07-21T14:51:00"/>
    <x v="5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540"/>
    <d v="2015-06-20T19:06:13"/>
    <x v="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200"/>
    <d v="2015-02-27T04:02:41"/>
    <x v="0"/>
    <x v="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790"/>
    <d v="2016-08-02T22:01:11"/>
    <x v="2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014"/>
    <d v="2014-01-05T13:31:00"/>
    <x v="4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015"/>
    <d v="2012-11-15T15:40:52"/>
    <x v="5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016"/>
    <d v="2013-10-02T13:27:54"/>
    <x v="4"/>
    <x v="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439"/>
    <d v="2015-02-15T15:38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017"/>
    <d v="2011-06-18T21:14:06"/>
    <x v="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018"/>
    <d v="2013-06-16T20:47:55"/>
    <x v="4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34"/>
    <d v="2015-04-03T15:38:00"/>
    <x v="0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019"/>
    <d v="2011-08-27T18:57:11"/>
    <x v="6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400"/>
    <d v="2014-09-16T11:24:19"/>
    <x v="3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020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33"/>
    <d v="2014-09-03T23:36:18"/>
    <x v="3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378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01"/>
    <d v="2013-05-01T21:42:37"/>
    <x v="4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32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021"/>
    <d v="2016-03-25T22:00:00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501"/>
    <d v="2016-10-23T08:20:01"/>
    <x v="2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766"/>
    <d v="2014-06-10T08:33:00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820"/>
    <d v="2016-03-22T20:01:00"/>
    <x v="2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022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023"/>
    <d v="2010-05-15T08:10:00"/>
    <x v="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82"/>
    <d v="2014-06-27T14:44:41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974"/>
    <d v="2017-02-14T22:59:00"/>
    <x v="1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567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213"/>
    <d v="2015-11-18T15:00:04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79"/>
    <d v="2017-02-05T16:25:39"/>
    <x v="1"/>
    <x v="1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024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25"/>
    <d v="2015-09-27T14:20:4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026"/>
    <d v="2016-03-16T05:04:57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027"/>
    <d v="2016-10-06T14:00:00"/>
    <x v="2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028"/>
    <d v="2014-12-06T06:00:00"/>
    <x v="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6"/>
    <d v="2014-05-31T19:40:52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029"/>
    <d v="2014-06-20T21:59:00"/>
    <x v="3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551"/>
    <d v="2014-12-19T04:00:00"/>
    <x v="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459"/>
    <d v="2016-06-07T04:01:31"/>
    <x v="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75"/>
    <d v="2014-10-17T19:55:39"/>
    <x v="3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030"/>
    <d v="2014-12-23T00:00:00"/>
    <x v="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031"/>
    <d v="2017-02-20T12:01:30"/>
    <x v="1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68"/>
    <d v="2016-08-18T16:52:18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032"/>
    <d v="2016-01-19T06:37:27"/>
    <x v="0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777"/>
    <d v="2017-03-14T13:24:46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851"/>
    <d v="2017-02-01T00:00:00"/>
    <x v="1"/>
    <x v="1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32"/>
    <d v="2015-03-19T14:05:20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373"/>
    <d v="2015-10-23T18:24:55"/>
    <x v="0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981"/>
    <d v="2014-12-01T03:00:00"/>
    <x v="3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991"/>
    <d v="2016-02-15T15:00:00"/>
    <x v="2"/>
    <x v="1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033"/>
    <d v="2016-05-02T03:59:00"/>
    <x v="2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26"/>
    <d v="2015-09-04T16:11:02"/>
    <x v="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034"/>
    <d v="2016-05-23T22:00:00"/>
    <x v="2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035"/>
    <d v="2015-08-27T19:15:10"/>
    <x v="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036"/>
    <d v="2016-08-06T18:00:00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037"/>
    <d v="2015-01-22T18:46:10"/>
    <x v="3"/>
    <x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847"/>
    <d v="2017-01-03T22:03:39"/>
    <x v="2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34"/>
    <d v="2014-11-26T01:15:00"/>
    <x v="3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852"/>
    <d v="2014-12-31T17:05:38"/>
    <x v="3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866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322"/>
    <d v="2014-11-22T13:13:54"/>
    <x v="3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32"/>
    <d v="2015-04-01T00:18:00"/>
    <x v="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200"/>
    <d v="2015-03-02T21:16:00"/>
    <x v="0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557"/>
    <d v="2014-09-17T05:06:39"/>
    <x v="3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038"/>
    <d v="2017-02-23T10:14:42"/>
    <x v="1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32"/>
    <d v="2015-11-08T22:10:20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039"/>
    <d v="2015-11-03T04:15:59"/>
    <x v="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040"/>
    <d v="2016-05-12T10:47:14"/>
    <x v="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530"/>
    <d v="2015-05-27T19:47:19"/>
    <x v="0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041"/>
    <d v="2014-10-01T03:59:00"/>
    <x v="3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710"/>
    <d v="2015-09-02T06:47:27"/>
    <x v="0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31"/>
    <d v="2015-08-02T06:03:10"/>
    <x v="0"/>
    <x v="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524"/>
    <d v="2015-09-17T17:00:00"/>
    <x v="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985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855"/>
    <d v="2014-09-20T15:40:33"/>
    <x v="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293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396"/>
    <d v="2015-04-29T01:16:39"/>
    <x v="0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322"/>
    <d v="2014-11-13T01:29:53"/>
    <x v="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042"/>
    <d v="2013-11-07T02:00:03"/>
    <x v="4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043"/>
    <d v="2009-12-02T00:50:00"/>
    <x v="8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044"/>
    <d v="2014-03-14T16:49:11"/>
    <x v="3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045"/>
    <d v="2015-05-28T20:05:00"/>
    <x v="0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046"/>
    <d v="2011-06-08T17:31:01"/>
    <x v="6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047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048"/>
    <d v="2014-02-17T00:00:00"/>
    <x v="3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647"/>
    <d v="2014-12-24T01:29:45"/>
    <x v="3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049"/>
    <d v="2013-05-25T16:18:34"/>
    <x v="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203"/>
    <d v="2016-04-08T18:31:22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050"/>
    <d v="2015-06-19T18:28:03"/>
    <x v="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051"/>
    <d v="2016-02-28T23:59:00"/>
    <x v="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052"/>
    <d v="2017-04-01T03:59:00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053"/>
    <d v="2015-02-17T22:15:29"/>
    <x v="0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431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17"/>
    <d v="2015-06-30T21:06:08"/>
    <x v="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054"/>
    <d v="2012-07-24T20:20:48"/>
    <x v="5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55"/>
    <d v="2010-09-02T02:00:00"/>
    <x v="7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056"/>
    <d v="2013-08-28T23:54:51"/>
    <x v="4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057"/>
    <d v="2012-05-21T01:12:06"/>
    <x v="5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27"/>
    <d v="2015-12-19T10:46:30"/>
    <x v="0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522"/>
    <d v="2015-10-26T21:20:00"/>
    <x v="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549"/>
    <d v="2014-09-25T21:43:11"/>
    <x v="3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0"/>
    <d v="2014-05-30T15:35:01"/>
    <x v="3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982"/>
    <d v="2016-12-25T11:00:00"/>
    <x v="2"/>
    <x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058"/>
    <d v="2015-04-05T01:30:22"/>
    <x v="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059"/>
    <d v="2014-12-13T22:49:25"/>
    <x v="3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060"/>
    <d v="2015-01-31T20:12:00"/>
    <x v="0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759"/>
    <d v="2015-10-09T23:38:06"/>
    <x v="0"/>
    <x v="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61"/>
    <d v="2015-09-23T20:34:24"/>
    <x v="0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470"/>
    <d v="2016-04-03T16:25:41"/>
    <x v="2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552"/>
    <d v="2015-03-28T00:44:45"/>
    <x v="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46"/>
    <d v="2015-02-28T20:17:35"/>
    <x v="0"/>
    <x v="1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918"/>
    <d v="2016-05-15T16:21:00"/>
    <x v="2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0"/>
    <d v="2014-06-18T20:13:00"/>
    <x v="3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582"/>
    <d v="2014-12-13T11:19:29"/>
    <x v="3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62"/>
    <d v="2016-09-20T08:29:57"/>
    <x v="2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879"/>
    <d v="2015-07-26T16:00:58"/>
    <x v="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203"/>
    <d v="2016-04-08T11:56:16"/>
    <x v="2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063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242"/>
    <d v="2011-05-05T02:13:53"/>
    <x v="6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064"/>
    <d v="2011-10-14T23:00:00"/>
    <x v="6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065"/>
    <d v="2012-01-28T04:04:19"/>
    <x v="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066"/>
    <d v="2012-03-17T19:17:15"/>
    <x v="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067"/>
    <d v="2011-08-01T07:00:00"/>
    <x v="6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068"/>
    <d v="2011-03-24T01:40:38"/>
    <x v="7"/>
    <x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069"/>
    <d v="2012-06-14T19:24:11"/>
    <x v="5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070"/>
    <d v="2014-01-01T05:26:00"/>
    <x v="4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76"/>
    <d v="2011-11-02T08:00:00"/>
    <x v="6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071"/>
    <d v="2012-12-15T22:11:50"/>
    <x v="5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900"/>
    <d v="2013-06-05T00:00:32"/>
    <x v="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590"/>
    <d v="2013-01-02T20:59:44"/>
    <x v="5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719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072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71"/>
    <d v="2011-12-13T02:13:16"/>
    <x v="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073"/>
    <d v="2012-11-22T22:00:00"/>
    <x v="5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074"/>
    <d v="2013-11-01T19:00:00"/>
    <x v="4"/>
    <x v="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075"/>
    <d v="2013-03-08T15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076"/>
    <d v="2014-09-15T04:28:06"/>
    <x v="3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927"/>
    <d v="2013-02-23T08:09:00"/>
    <x v="4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722"/>
    <d v="2012-05-28T03:59:00"/>
    <x v="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215"/>
    <d v="2014-12-17T07:59:00"/>
    <x v="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077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423"/>
    <d v="2013-01-09T08:48:55"/>
    <x v="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410"/>
    <d v="2012-09-11T16:47:33"/>
    <x v="5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596"/>
    <d v="2013-12-01T21:21:07"/>
    <x v="4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078"/>
    <d v="2012-11-26T04:59:00"/>
    <x v="5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903"/>
    <d v="2014-06-17T17:41:22"/>
    <x v="3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812"/>
    <d v="2014-02-20T20:48:53"/>
    <x v="3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896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079"/>
    <d v="2012-10-12T20:37:41"/>
    <x v="5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080"/>
    <d v="2011-09-24T08:10:54"/>
    <x v="6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081"/>
    <d v="2012-01-16T05:00:00"/>
    <x v="6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082"/>
    <d v="2011-06-02T05:59:00"/>
    <x v="6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481"/>
    <d v="2016-07-11T20:51:01"/>
    <x v="2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083"/>
    <d v="2011-06-12T04:00:00"/>
    <x v="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084"/>
    <d v="2009-12-31T23:39:00"/>
    <x v="8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27"/>
    <d v="2013-02-28T21:25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085"/>
    <d v="2012-03-03T15:39:25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086"/>
    <d v="2010-08-03T01:59:00"/>
    <x v="7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494"/>
    <d v="2014-12-19T14:19:04"/>
    <x v="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087"/>
    <d v="2011-06-14T00:35:27"/>
    <x v="6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88"/>
    <d v="2012-09-24T19:46:52"/>
    <x v="5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089"/>
    <d v="2012-11-22T02:26:00"/>
    <x v="5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090"/>
    <d v="2013-09-18T14:49:00"/>
    <x v="4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547"/>
    <d v="2014-08-14T18:11:00"/>
    <x v="3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091"/>
    <d v="2012-06-09T09:49:37"/>
    <x v="5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092"/>
    <d v="2011-03-20T15:54:42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093"/>
    <d v="2014-05-23T16:25:55"/>
    <x v="3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838"/>
    <d v="2013-10-09T10:27:17"/>
    <x v="4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094"/>
    <d v="2011-04-26T06:59:00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811"/>
    <d v="2013-11-24T12:49:53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270"/>
    <d v="2011-04-24T20:01:36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99"/>
    <d v="2012-04-18T21:22:40"/>
    <x v="5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095"/>
    <d v="2012-04-05T18:00:20"/>
    <x v="5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602"/>
    <d v="2012-12-13T22:17:32"/>
    <x v="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096"/>
    <d v="2012-05-24T18:46:08"/>
    <x v="5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097"/>
    <d v="2012-12-18T14:20:00"/>
    <x v="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098"/>
    <d v="2013-12-17T12:00:00"/>
    <x v="4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307"/>
    <d v="2016-04-30T21:59:00"/>
    <x v="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099"/>
    <d v="2016-01-17T21:00:00"/>
    <x v="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100"/>
    <d v="2011-12-31T05:45:36"/>
    <x v="6"/>
    <x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101"/>
    <d v="2015-02-01T00:31:47"/>
    <x v="0"/>
    <x v="1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896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102"/>
    <d v="2011-02-22T03:00:00"/>
    <x v="6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103"/>
    <d v="2013-03-28T05:04:33"/>
    <x v="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370"/>
    <d v="2014-03-11T06:59:00"/>
    <x v="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71"/>
    <d v="2011-11-28T04:35:39"/>
    <x v="6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31"/>
    <d v="2016-05-31T21:14:36"/>
    <x v="2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104"/>
    <d v="2010-07-05T04:00:00"/>
    <x v="7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973"/>
    <d v="2016-08-01T13:03:34"/>
    <x v="2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105"/>
    <d v="2012-06-04T15:45:30"/>
    <x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106"/>
    <d v="2015-03-06T21:04:52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947"/>
    <d v="2016-08-18T06:59:00"/>
    <x v="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13"/>
    <d v="2011-10-16T22:03:00"/>
    <x v="6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833"/>
    <d v="2012-04-21T03:59:00"/>
    <x v="5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318"/>
    <d v="2016-04-16T05:59:00"/>
    <x v="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107"/>
    <d v="2014-02-06T20:31:11"/>
    <x v="3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11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41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108"/>
    <d v="2017-03-29T02:00:00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565"/>
    <d v="2017-04-14T04:07:40"/>
    <x v="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109"/>
    <d v="2017-04-07T18:45:38"/>
    <x v="1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110"/>
    <d v="2017-03-17T18:34:01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111"/>
    <d v="2017-03-24T05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112"/>
    <d v="2017-04-27T19:15:19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113"/>
    <d v="2017-04-10T20:15:00"/>
    <x v="1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114"/>
    <d v="2017-04-09T11:49:54"/>
    <x v="1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777"/>
    <d v="2017-03-16T21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115"/>
    <d v="2017-04-06T09:20:42"/>
    <x v="1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998"/>
    <d v="2017-04-03T01:00:00"/>
    <x v="1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111"/>
    <d v="2017-03-26T23:59:00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116"/>
    <d v="2017-04-09T20:00:00"/>
    <x v="1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117"/>
    <d v="2017-03-27T04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115"/>
    <d v="2017-04-10T01:00:00"/>
    <x v="1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998"/>
    <d v="2017-04-01T00:40:11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114"/>
    <d v="2017-04-09T23:47:28"/>
    <x v="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998"/>
    <d v="2017-03-26T03:33:00"/>
    <x v="1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118"/>
    <d v="2017-04-11T20:44:05"/>
    <x v="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998"/>
    <d v="2017-04-01T04:00:00"/>
    <x v="1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2"/>
    <d v="2015-01-15T15:56:45"/>
    <x v="3"/>
    <x v="1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119"/>
    <d v="2015-03-30T19:52:30"/>
    <x v="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120"/>
    <d v="2015-08-31T06:45:37"/>
    <x v="0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504"/>
    <d v="2015-02-16T03:21:13"/>
    <x v="0"/>
    <x v="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121"/>
    <d v="2015-09-09T16:00:00"/>
    <x v="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467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314"/>
    <d v="2016-03-28T16:18:15"/>
    <x v="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943"/>
    <d v="2016-05-01T20:48:26"/>
    <x v="2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29"/>
    <d v="2014-08-31T19:39:00"/>
    <x v="3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208"/>
    <d v="2016-01-18T13:00:00"/>
    <x v="0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872"/>
    <d v="2014-09-01T15:30:34"/>
    <x v="3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880"/>
    <d v="2015-06-30T21:55:53"/>
    <x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39"/>
    <d v="2014-10-05T19:13:32"/>
    <x v="3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28"/>
    <d v="2015-05-01T22:02:41"/>
    <x v="0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119"/>
    <d v="2015-03-31T03:22:00"/>
    <x v="0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742"/>
    <d v="2016-12-09T14:51:39"/>
    <x v="2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995"/>
    <d v="2016-04-21T04:00:00"/>
    <x v="2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995"/>
    <d v="2016-05-14T04:59:00"/>
    <x v="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8"/>
    <d v="2014-09-17T12:49:51"/>
    <x v="3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554"/>
    <d v="2014-11-09T19:47:51"/>
    <x v="3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455"/>
    <d v="2015-12-11T11:04:23"/>
    <x v="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332"/>
    <d v="2016-04-03T00:10:00"/>
    <x v="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07"/>
    <d v="2015-07-01T06:00:00"/>
    <x v="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12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821"/>
    <d v="2014-08-24T23:14:09"/>
    <x v="3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38"/>
    <d v="2014-06-27T22:04:24"/>
    <x v="3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788"/>
    <d v="2015-04-05T11:00:00"/>
    <x v="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485"/>
    <d v="2015-10-21T15:01:14"/>
    <x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123"/>
    <d v="2016-06-10T01:15:06"/>
    <x v="2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124"/>
    <d v="2015-10-25T02:06:23"/>
    <x v="0"/>
    <x v="7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125"/>
    <d v="2015-06-11T15:00:00"/>
    <x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776"/>
    <d v="2016-01-16T05:00:00"/>
    <x v="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126"/>
    <d v="2016-09-13T21:30:00"/>
    <x v="2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302"/>
    <d v="2015-05-08T00:52:36"/>
    <x v="0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303"/>
    <d v="2016-08-07T19:32:25"/>
    <x v="2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32"/>
    <d v="2015-11-08T21:40:33"/>
    <x v="0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9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127"/>
    <d v="2014-10-02T20:59:02"/>
    <x v="3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128"/>
    <d v="2016-05-04T19:58:52"/>
    <x v="2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48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045"/>
    <d v="2015-06-10T15:04:31"/>
    <x v="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29"/>
    <d v="2017-01-07T21:00:00"/>
    <x v="2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130"/>
    <d v="2016-08-27T03:59:00"/>
    <x v="2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864"/>
    <d v="2015-03-08T13:31:17"/>
    <x v="0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131"/>
    <d v="2016-12-22T02:00:00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132"/>
    <d v="2016-11-24T02:00:00"/>
    <x v="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80"/>
    <d v="2015-11-13T15:00:00"/>
    <x v="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133"/>
    <d v="2015-09-02T22:49:03"/>
    <x v="0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251"/>
    <d v="2017-03-01T19:00:00"/>
    <x v="1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134"/>
    <d v="2016-04-19T20:05:04"/>
    <x v="2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32"/>
    <d v="2015-03-19T17:45:23"/>
    <x v="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944"/>
    <d v="2016-10-14T06:04:42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135"/>
    <d v="2016-03-21T16:59:28"/>
    <x v="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34"/>
    <d v="2015-04-03T20:02:33"/>
    <x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136"/>
    <d v="2015-10-05T18:56:01"/>
    <x v="0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68"/>
    <d v="2016-08-29T04:01:09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605"/>
    <d v="2017-01-28T19:29:00"/>
    <x v="2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763"/>
    <d v="2016-07-14T22:56:32"/>
    <x v="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058"/>
    <d v="2015-03-25T18:53:49"/>
    <x v="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d v="2016-02-25T16:08:33"/>
    <x v="2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553"/>
    <d v="2015-09-12T13:37:40"/>
    <x v="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949"/>
    <d v="2016-03-11T23:34:05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555"/>
    <d v="2016-10-23T20:50:40"/>
    <x v="2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137"/>
    <d v="2014-08-03T11:39:39"/>
    <x v="3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50"/>
    <d v="2014-08-13T23:31:52"/>
    <x v="3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59"/>
    <d v="2014-08-25T20:38:08"/>
    <x v="3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137"/>
    <d v="2014-08-03T15:48:04"/>
    <x v="3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460"/>
    <d v="2014-09-27T13:27:24"/>
    <x v="3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38"/>
    <d v="2015-01-13T19:39:19"/>
    <x v="3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548"/>
    <d v="2014-10-14T18:43:14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24"/>
    <d v="2014-10-23T23:30:40"/>
    <x v="3"/>
    <x v="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912"/>
    <d v="2014-07-06T17:13:56"/>
    <x v="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139"/>
    <d v="2015-01-19T18:14:58"/>
    <x v="3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140"/>
    <d v="2014-11-29T14:59:00"/>
    <x v="3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548"/>
    <d v="2014-10-24T23:26:00"/>
    <x v="3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24"/>
    <d v="2014-10-29T22:57:51"/>
    <x v="3"/>
    <x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388"/>
    <d v="2015-02-20T08:34:13"/>
    <x v="0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552"/>
    <d v="2015-03-27T19:43:15"/>
    <x v="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313"/>
    <d v="2016-09-02T16:36:20"/>
    <x v="2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141"/>
    <d v="2016-07-02T14:25:10"/>
    <x v="2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798"/>
    <d v="2016-09-15T14:49:05"/>
    <x v="2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493"/>
    <d v="2016-02-21T13:48:09"/>
    <x v="2"/>
    <x v="1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44"/>
    <d v="2015-05-21T22:47:58"/>
    <x v="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42"/>
    <d v="2015-01-31T03:25:00"/>
    <x v="3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143"/>
    <d v="2014-10-16T00:00:00"/>
    <x v="3"/>
    <x v="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88"/>
    <d v="2014-12-15T13:12:57"/>
    <x v="3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058"/>
    <d v="2015-04-04T14:43:57"/>
    <x v="0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471"/>
    <d v="2014-10-31T22:45:42"/>
    <x v="3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551"/>
    <d v="2015-01-12T06:00:03"/>
    <x v="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144"/>
    <d v="2015-02-05T16:11:18"/>
    <x v="0"/>
    <x v="1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84"/>
    <d v="2015-01-29T17:46:05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951"/>
    <d v="2015-08-10T06:59:00"/>
    <x v="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582"/>
    <d v="2014-11-27T22:24:00"/>
    <x v="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795"/>
    <d v="2015-02-11T13:13:42"/>
    <x v="0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20"/>
    <d v="2016-10-14T16:00:00"/>
    <x v="2"/>
    <x v="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523"/>
    <d v="2016-07-24T10:32:46"/>
    <x v="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131"/>
    <d v="2016-12-15T13:39:49"/>
    <x v="2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099"/>
    <d v="2016-02-04T07:50:33"/>
    <x v="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320"/>
    <d v="2014-11-11T21:13:28"/>
    <x v="3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145"/>
    <d v="2016-10-10T14:32:50"/>
    <x v="2"/>
    <x v="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588"/>
    <d v="2015-12-15T12:10:00"/>
    <x v="0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146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053"/>
    <d v="2015-02-14T01:43:02"/>
    <x v="0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468"/>
    <d v="2015-11-14T17:16:44"/>
    <x v="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885"/>
    <d v="2015-10-02T18:00:00"/>
    <x v="0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549"/>
    <d v="2014-09-30T15:19:09"/>
    <x v="3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147"/>
    <d v="2014-09-28T01:38:33"/>
    <x v="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148"/>
    <d v="2017-02-11T16:20:30"/>
    <x v="1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149"/>
    <d v="2015-03-01T21:47:19"/>
    <x v="0"/>
    <x v="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150"/>
    <d v="2014-08-21T21:50:26"/>
    <x v="3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076"/>
    <d v="2014-10-24T04:00:00"/>
    <x v="3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151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599"/>
    <d v="2014-08-08T21:20:12"/>
    <x v="3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35"/>
    <d v="2015-02-28T07:32:16"/>
    <x v="0"/>
    <x v="1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478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344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847"/>
    <d v="2017-01-30T06:59:00"/>
    <x v="2"/>
    <x v="1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95"/>
    <d v="2015-04-03T04:37:30"/>
    <x v="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848"/>
    <d v="2014-07-30T18:03:16"/>
    <x v="3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930"/>
    <d v="2015-04-01T01:01:30"/>
    <x v="0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655"/>
    <d v="2012-03-03T07:39:27"/>
    <x v="5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395"/>
    <d v="2014-01-31T19:01:00"/>
    <x v="4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152"/>
    <d v="2012-10-24T16:26:16"/>
    <x v="5"/>
    <x v="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53"/>
    <d v="2014-01-08T02:08:00"/>
    <x v="4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649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335"/>
    <d v="2014-02-17T22:10:17"/>
    <x v="3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235"/>
    <d v="2011-03-03T07:49:21"/>
    <x v="6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90"/>
    <d v="2014-05-09T22:00:00"/>
    <x v="3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54"/>
    <d v="2011-01-21T22:00:00"/>
    <x v="7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155"/>
    <d v="2014-02-24T16:25:07"/>
    <x v="3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707"/>
    <d v="2012-05-12T23:54:23"/>
    <x v="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156"/>
    <d v="2011-03-04T12:57:07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157"/>
    <d v="2013-03-02T07:59:00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604"/>
    <d v="2015-01-24T23:08:15"/>
    <x v="3"/>
    <x v="1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888"/>
    <d v="2016-03-31T15:51:11"/>
    <x v="2"/>
    <x v="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158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655"/>
    <d v="2012-03-18T00:08:55"/>
    <x v="5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159"/>
    <d v="2011-10-01T03:00:00"/>
    <x v="6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126"/>
    <d v="2016-10-01T17:19:42"/>
    <x v="2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425"/>
    <d v="2013-05-07T04:59:00"/>
    <x v="4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355"/>
    <d v="2014-05-20T04:59:00"/>
    <x v="3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200"/>
    <d v="2015-03-02T05:59:00"/>
    <x v="0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102"/>
    <d v="2011-02-20T23:52:34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160"/>
    <d v="2011-06-11T03:00:00"/>
    <x v="6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681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071"/>
    <d v="2012-12-15T15:36:17"/>
    <x v="5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304"/>
    <d v="2015-04-21T05:40:32"/>
    <x v="0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161"/>
    <d v="2011-07-31T06:59:00"/>
    <x v="6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162"/>
    <d v="2012-10-17T20:17:39"/>
    <x v="5"/>
    <x v="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408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412"/>
    <d v="2014-07-28T01:00:00"/>
    <x v="3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163"/>
    <d v="2015-04-25T00:00:00"/>
    <x v="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152"/>
    <d v="2012-11-14T02:26:57"/>
    <x v="5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164"/>
    <d v="2013-05-24T00:30:37"/>
    <x v="4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165"/>
    <d v="2014-01-06T12:55:40"/>
    <x v="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77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563"/>
    <d v="2014-09-12T18:26:53"/>
    <x v="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166"/>
    <d v="2011-12-16T05:48:41"/>
    <x v="6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79"/>
    <d v="2011-09-22T18:28:49"/>
    <x v="6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167"/>
    <d v="2014-02-06T17:01:24"/>
    <x v="3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68"/>
    <d v="2015-01-26T07:12:21"/>
    <x v="3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169"/>
    <d v="2017-03-08T07:30:00"/>
    <x v="1"/>
    <x v="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766"/>
    <d v="2014-06-12T19:08:05"/>
    <x v="3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735"/>
    <d v="2014-05-04T17:11:40"/>
    <x v="3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170"/>
    <d v="2016-11-06T09:49:07"/>
    <x v="2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79"/>
    <d v="2017-03-01T04:00:00"/>
    <x v="1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447"/>
    <d v="2016-11-05T22:11:52"/>
    <x v="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520"/>
    <d v="2015-12-15T07:59:00"/>
    <x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929"/>
    <d v="2017-01-04T00:04:09"/>
    <x v="2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337"/>
    <d v="2016-01-31T04:17:00"/>
    <x v="2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675"/>
    <d v="2014-11-20T19:48:21"/>
    <x v="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860"/>
    <d v="2015-06-30T03:06:42"/>
    <x v="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205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871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52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822"/>
    <d v="2014-06-16T06:50:05"/>
    <x v="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171"/>
    <d v="2015-03-01T00:42:05"/>
    <x v="0"/>
    <x v="1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766"/>
    <d v="2014-06-13T00:12:35"/>
    <x v="3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820"/>
    <d v="2016-03-14T14:35:29"/>
    <x v="2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888"/>
    <d v="2016-03-30T12:36:20"/>
    <x v="2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77"/>
    <d v="2015-03-10T02:39:49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907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586"/>
    <d v="2012-04-08T21:45:08"/>
    <x v="5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172"/>
    <d v="2012-11-27T12:00:00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173"/>
    <d v="2012-08-10T22:00:00"/>
    <x v="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774"/>
    <d v="2014-11-12T22:45:38"/>
    <x v="3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4"/>
    <d v="2015-12-03T21:30:00"/>
    <x v="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174"/>
    <d v="2010-06-01T04:59:00"/>
    <x v="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606"/>
    <d v="2013-03-11T18:02:26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071"/>
    <d v="2012-12-15T18:52:08"/>
    <x v="5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175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902"/>
    <d v="2011-06-07T15:18:01"/>
    <x v="6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176"/>
    <d v="2011-04-16T03:59:00"/>
    <x v="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690"/>
    <d v="2012-02-12T21:43:03"/>
    <x v="5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177"/>
    <d v="2015-10-20T17:55:22"/>
    <x v="0"/>
    <x v="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05"/>
    <d v="2012-04-12T17:02:45"/>
    <x v="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716"/>
    <d v="2014-03-04T21:00:00"/>
    <x v="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178"/>
    <d v="2016-02-01T18:00:00"/>
    <x v="0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803"/>
    <d v="2015-03-25T21:36:06"/>
    <x v="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179"/>
    <d v="2012-10-06T09:59:00"/>
    <x v="5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180"/>
    <d v="2015-05-22T13:00:00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181"/>
    <d v="2015-03-04T18:57:27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779"/>
    <d v="2017-01-27T18:29:51"/>
    <x v="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450"/>
    <d v="2016-01-02T16:27:01"/>
    <x v="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182"/>
    <d v="2014-09-07T22:13:14"/>
    <x v="3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523"/>
    <d v="2016-06-23T16:06:23"/>
    <x v="2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906"/>
    <d v="2014-05-23T14:05:25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945"/>
    <d v="2016-12-29T22:01:40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16"/>
    <d v="2014-10-23T10:17:59"/>
    <x v="3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183"/>
    <d v="2015-10-31T22:45:00"/>
    <x v="0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599"/>
    <d v="2014-08-09T00:48:54"/>
    <x v="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686"/>
    <d v="2015-06-04T05:26:00"/>
    <x v="0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184"/>
    <d v="2014-10-08T12:16:18"/>
    <x v="3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26"/>
    <d v="2014-11-01T03:59:00"/>
    <x v="3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863"/>
    <d v="2014-09-02T01:10:22"/>
    <x v="3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682"/>
    <d v="2016-11-07T18:12:55"/>
    <x v="2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740"/>
    <d v="2017-02-10T06:28:53"/>
    <x v="1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d v="2014-08-12T18:57:31"/>
    <x v="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41"/>
    <d v="2015-05-19T21:00:49"/>
    <x v="0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47"/>
    <d v="2015-10-21T23:00:00"/>
    <x v="0"/>
    <x v="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185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286"/>
    <d v="2013-12-12T06:08:27"/>
    <x v="4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186"/>
    <d v="2011-09-27T04:59:00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53"/>
    <d v="2014-01-15T19:33:00"/>
    <x v="4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187"/>
    <d v="2013-10-11T00:00:00"/>
    <x v="4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188"/>
    <d v="2010-11-02T00:26:00"/>
    <x v="7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189"/>
    <d v="2012-03-08T04:59:00"/>
    <x v="5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190"/>
    <d v="2013-05-07T15:33:14"/>
    <x v="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191"/>
    <d v="2011-07-05T00:31:06"/>
    <x v="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3"/>
    <d v="2013-07-07T13:24:42"/>
    <x v="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700"/>
    <d v="2012-05-22T03:30:00"/>
    <x v="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192"/>
    <d v="2012-01-24T19:26:13"/>
    <x v="5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21"/>
    <d v="2014-09-27T03:08:27"/>
    <x v="3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193"/>
    <d v="2011-12-25T05:00:00"/>
    <x v="6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194"/>
    <d v="2014-06-21T04:59:00"/>
    <x v="3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195"/>
    <d v="2011-12-06T05:59:00"/>
    <x v="6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634"/>
    <d v="2012-06-15T03:59:00"/>
    <x v="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196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58"/>
    <d v="2013-03-10T22:38:28"/>
    <x v="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197"/>
    <d v="2011-06-15T03:59:00"/>
    <x v="6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198"/>
    <d v="2014-05-15T06:58:51"/>
    <x v="3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199"/>
    <d v="2011-07-04T19:52:20"/>
    <x v="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012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72"/>
    <d v="2014-05-01T14:01:30"/>
    <x v="3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200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201"/>
    <d v="2014-04-20T02:36:01"/>
    <x v="3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202"/>
    <d v="2009-11-23T05:59:00"/>
    <x v="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291"/>
    <d v="2016-06-06T17:02:00"/>
    <x v="2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43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203"/>
    <d v="2011-04-22T04:21:13"/>
    <x v="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204"/>
    <d v="2016-11-07T11:05:37"/>
    <x v="2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348"/>
    <d v="2013-10-16T14:33:35"/>
    <x v="4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205"/>
    <d v="2012-03-02T03:00:00"/>
    <x v="5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762"/>
    <d v="2016-03-12T05:00:00"/>
    <x v="2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327"/>
    <d v="2012-05-23T19:00:00"/>
    <x v="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34"/>
    <d v="2015-04-18T21:10:05"/>
    <x v="0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701"/>
    <d v="2012-10-27T02:21:53"/>
    <x v="5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003"/>
    <d v="2013-03-23T22:42:41"/>
    <x v="4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855"/>
    <d v="2014-10-01T00:00:00"/>
    <x v="3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837"/>
    <d v="2014-12-21T08:42:21"/>
    <x v="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206"/>
    <d v="2012-10-06T03:59:00"/>
    <x v="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207"/>
    <d v="2014-05-13T18:43:56"/>
    <x v="3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371"/>
    <d v="2014-09-16T10:18:54"/>
    <x v="3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943"/>
    <d v="2016-04-22T06:32:52"/>
    <x v="2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208"/>
    <d v="2012-01-12T01:00:00"/>
    <x v="6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60"/>
    <d v="2014-08-14T12:58:18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72"/>
    <d v="2014-05-01T15:55:29"/>
    <x v="3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83"/>
    <d v="2016-12-03T15:05:15"/>
    <x v="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209"/>
    <d v="2016-08-05T19:01:08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210"/>
    <d v="2013-04-20T03:38:21"/>
    <x v="4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19"/>
    <d v="2013-11-15T04:00:00"/>
    <x v="4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211"/>
    <d v="2012-11-18T01:17:24"/>
    <x v="5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047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020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58"/>
    <d v="2013-03-10T18:07:31"/>
    <x v="4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212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213"/>
    <d v="2015-12-19T07:59:00"/>
    <x v="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091"/>
    <d v="2012-06-12T07:00:00"/>
    <x v="5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784"/>
    <d v="2015-11-19T04:59:00"/>
    <x v="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386"/>
    <d v="2016-04-03T12:01:02"/>
    <x v="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43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804"/>
    <d v="2016-12-04T15:04:47"/>
    <x v="2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15"/>
    <d v="2016-09-02T07:00:00"/>
    <x v="2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471"/>
    <d v="2014-11-30T19:58:01"/>
    <x v="3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214"/>
    <d v="2016-08-02T23:00:00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842"/>
    <d v="2016-03-14T09:24:43"/>
    <x v="2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171"/>
    <d v="2015-03-01T15:21:16"/>
    <x v="0"/>
    <x v="1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215"/>
    <d v="2015-08-20T18:19:02"/>
    <x v="0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16"/>
    <d v="2016-12-11T16:20:08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217"/>
    <d v="2016-02-13T04:42:12"/>
    <x v="2"/>
    <x v="1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218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219"/>
    <d v="2015-02-18T03:26:31"/>
    <x v="0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220"/>
    <d v="2015-12-21T14:07:17"/>
    <x v="0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204"/>
    <d v="2016-12-07T01:09:02"/>
    <x v="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70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408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221"/>
    <d v="2014-08-26T22:20:12"/>
    <x v="3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024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774"/>
    <d v="2014-11-13T12:35:08"/>
    <x v="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482"/>
    <d v="2016-01-06T22:50:13"/>
    <x v="0"/>
    <x v="1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119"/>
    <d v="2015-06-12T20:00:00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869"/>
    <d v="2017-01-23T17:05:43"/>
    <x v="2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22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408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187"/>
    <d v="2013-10-16T03:59:00"/>
    <x v="4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81"/>
    <d v="2014-12-03T13:00:45"/>
    <x v="3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223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224"/>
    <d v="2011-09-19T14:30:22"/>
    <x v="6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751"/>
    <d v="2016-11-23T08:45:43"/>
    <x v="2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68"/>
    <d v="2016-08-18T23:54:51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836"/>
    <d v="2016-01-11T23:00:00"/>
    <x v="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144"/>
    <d v="2015-02-05T19:44:01"/>
    <x v="0"/>
    <x v="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225"/>
    <d v="2016-07-08T23:03:34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210"/>
    <d v="2013-03-25T04:08:59"/>
    <x v="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009"/>
    <d v="2011-09-09T21:02:43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71"/>
    <d v="2013-03-09T21:08:19"/>
    <x v="4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189"/>
    <d v="2012-03-24T04:00:00"/>
    <x v="5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533"/>
    <d v="2015-08-13T08:46:49"/>
    <x v="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501"/>
    <d v="2016-09-22T17:00:21"/>
    <x v="2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890"/>
    <d v="2014-05-14T23:04:00"/>
    <x v="3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150"/>
    <d v="2014-09-24T01:41:37"/>
    <x v="3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481"/>
    <d v="2016-06-11T13:39:32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119"/>
    <d v="2015-06-11T10:05:53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75"/>
    <d v="2012-08-13T03:00:00"/>
    <x v="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119"/>
    <d v="2015-06-11T04:25:46"/>
    <x v="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1226"/>
    <d v="2014-04-21T03:59:00"/>
    <x v="3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227"/>
    <d v="2015-03-30T18:31:59"/>
    <x v="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228"/>
    <d v="2010-03-15T21:55:00"/>
    <x v="7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221"/>
    <d v="2014-08-27T00:31:21"/>
    <x v="3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58"/>
    <d v="2012-11-29T23:54:56"/>
    <x v="5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852"/>
    <d v="2015-01-09T01:00:00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1131"/>
    <d v="2016-12-15T05:00:00"/>
    <x v="2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73"/>
    <d v="2014-04-26T01:58:38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539"/>
    <d v="2015-05-07T06:58:00"/>
    <x v="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1000"/>
    <d v="2015-12-19T01:00:00"/>
    <x v="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229"/>
    <d v="2014-05-09T20:45:19"/>
    <x v="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698"/>
    <d v="2013-12-30T06:02:33"/>
    <x v="4"/>
    <x v="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230"/>
    <d v="2013-07-01T18:00:00"/>
    <x v="4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856"/>
    <d v="2016-12-01T04:59:00"/>
    <x v="2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231"/>
    <d v="2013-11-15T23:15:03"/>
    <x v="4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1232"/>
    <d v="2016-11-10T13:37:07"/>
    <x v="2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89"/>
    <d v="2016-01-22T16:59:34"/>
    <x v="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751"/>
    <d v="2016-12-11T04:59:00"/>
    <x v="2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496"/>
    <d v="2015-06-13T16:25:14"/>
    <x v="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233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234"/>
    <d v="2013-05-23T04:07:24"/>
    <x v="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163"/>
    <d v="2015-04-17T00:00:00"/>
    <x v="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164"/>
    <d v="2013-05-23T15:38:11"/>
    <x v="4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728"/>
    <d v="2013-12-02T22:59:00"/>
    <x v="4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17"/>
    <d v="2015-05-31T01:42:58"/>
    <x v="0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1235"/>
    <d v="2013-12-26T00:32:17"/>
    <x v="4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94"/>
    <d v="2016-02-20T02:00:53"/>
    <x v="2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537"/>
    <d v="2015-11-25T15:49:11"/>
    <x v="0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236"/>
    <d v="2014-05-02T12:30:10"/>
    <x v="3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782"/>
    <d v="2014-12-03T04:00:00"/>
    <x v="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237"/>
    <d v="2013-04-17T18:15:42"/>
    <x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238"/>
    <d v="2016-02-26T11:52:12"/>
    <x v="2"/>
    <x v="1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693"/>
    <d v="2015-03-02T20:00:00"/>
    <x v="0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239"/>
    <d v="2016-01-31T21:59:00"/>
    <x v="0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240"/>
    <d v="2014-07-23T15:25:50"/>
    <x v="3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847"/>
    <d v="2016-12-31T18:20:54"/>
    <x v="2"/>
    <x v="1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932"/>
    <d v="2016-03-24T08:11:38"/>
    <x v="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466"/>
    <d v="2016-05-15T17:35:01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241"/>
    <d v="2013-05-31T12:00:00"/>
    <x v="4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242"/>
    <d v="2013-12-25T08:00:29"/>
    <x v="4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415"/>
    <d v="2014-08-23T18:31:23"/>
    <x v="3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44"/>
    <d v="2015-05-24T20:29:36"/>
    <x v="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1243"/>
    <d v="2016-10-20T20:11:55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492"/>
    <d v="2016-01-02T23:19:51"/>
    <x v="0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940"/>
    <d v="2016-06-28T15:45:23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688"/>
    <d v="2016-10-02T06:41:24"/>
    <x v="2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244"/>
    <d v="2016-05-07T13:57:12"/>
    <x v="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972"/>
    <d v="2015-05-08T16:01:58"/>
    <x v="0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245"/>
    <d v="2016-05-06T19:49:42"/>
    <x v="2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980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534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515"/>
    <d v="2015-06-05T21:00:00"/>
    <x v="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37"/>
    <d v="2016-12-18T18:30:57"/>
    <x v="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824"/>
    <d v="2015-06-25T19:00:00"/>
    <x v="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784"/>
    <d v="2015-11-11T23:58:20"/>
    <x v="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722"/>
    <d v="2012-05-16T04:59:00"/>
    <x v="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246"/>
    <d v="2011-11-24T03:53:16"/>
    <x v="6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105"/>
    <d v="2012-06-04T17:19:55"/>
    <x v="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236"/>
    <d v="2014-05-04T06:59:00"/>
    <x v="3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62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07"/>
    <d v="2011-12-14T04:59:00"/>
    <x v="6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347"/>
    <d v="2011-09-08T04:54:18"/>
    <x v="6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247"/>
    <d v="2010-09-11T03:59:00"/>
    <x v="7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248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249"/>
    <d v="2013-02-24T09:09:15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35"/>
    <d v="2011-03-01T20:00:00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347"/>
    <d v="2011-10-07T16:58:52"/>
    <x v="6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078"/>
    <d v="2012-12-22T21:30:32"/>
    <x v="5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250"/>
    <d v="2012-03-05T03:00:00"/>
    <x v="5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251"/>
    <d v="2011-10-02T17:36:13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47"/>
    <d v="2012-10-26T03:59:00"/>
    <x v="5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252"/>
    <d v="2011-12-01T15:02:15"/>
    <x v="6"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066"/>
    <d v="2012-03-08T02:43:55"/>
    <x v="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556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253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254"/>
    <d v="2012-02-13T03:35:14"/>
    <x v="6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199"/>
    <d v="2011-05-05T20:50:48"/>
    <x v="6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47"/>
    <d v="2012-11-09T19:07:07"/>
    <x v="5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255"/>
    <d v="2013-05-31T00:00:00"/>
    <x v="4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859"/>
    <d v="2014-11-21T04:00:00"/>
    <x v="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256"/>
    <d v="2013-01-26T05:09:34"/>
    <x v="5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320"/>
    <d v="2014-11-12T18:03:13"/>
    <x v="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79"/>
    <d v="2012-09-10T03:55:00"/>
    <x v="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53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403"/>
    <d v="2014-05-28T04:59:00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437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1"/>
    <d v="2013-04-15T22:16:33"/>
    <x v="4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257"/>
    <d v="2014-09-23T20:46:16"/>
    <x v="3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258"/>
    <d v="2010-12-09T04:59:00"/>
    <x v="7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259"/>
    <d v="2011-02-20T01:56:41"/>
    <x v="6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11"/>
    <d v="2012-10-02T18:40:03"/>
    <x v="5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784"/>
    <d v="2015-10-27T04:59:00"/>
    <x v="0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260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9"/>
    <d v="2012-08-16T03:07:25"/>
    <x v="5"/>
    <x v="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261"/>
    <d v="2014-01-01T23:08:56"/>
    <x v="4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262"/>
    <d v="2017-01-11T17:49:08"/>
    <x v="2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65"/>
    <d v="2017-01-07T07:12:49"/>
    <x v="2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63"/>
    <d v="2010-03-15T06:59:00"/>
    <x v="7"/>
    <x v="1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264"/>
    <d v="2010-11-30T05:00:00"/>
    <x v="7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265"/>
    <d v="2015-08-05T00:33:53"/>
    <x v="0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859"/>
    <d v="2014-12-08T23:21:27"/>
    <x v="3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552"/>
    <d v="2015-03-12T11:07:43"/>
    <x v="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908"/>
    <d v="2014-09-21T18:32:49"/>
    <x v="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584"/>
    <d v="2016-03-10T00:35:00"/>
    <x v="2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527"/>
    <d v="2014-08-16T02:04:23"/>
    <x v="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266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616"/>
    <d v="2014-02-03T11:41:32"/>
    <x v="3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85"/>
    <d v="2011-04-24T06:59:00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267"/>
    <d v="2013-04-27T21:16:31"/>
    <x v="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442"/>
    <d v="2012-10-04T23:07:13"/>
    <x v="5"/>
    <x v="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268"/>
    <d v="2013-10-19T12:13:06"/>
    <x v="4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1028"/>
    <d v="2014-12-05T18:30:29"/>
    <x v="3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269"/>
    <d v="2013-11-09T01:18:59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1270"/>
    <d v="2016-11-03T18:00:08"/>
    <x v="2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271"/>
    <d v="2013-01-11T20:00:24"/>
    <x v="5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8"/>
    <d v="2014-11-14T06:39:19"/>
    <x v="3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492"/>
    <d v="2015-12-30T16:50:10"/>
    <x v="0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2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272"/>
    <d v="2013-09-14T13:07:2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1273"/>
    <d v="2013-11-27T06:41:54"/>
    <x v="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217"/>
    <d v="2016-02-11T16:18:30"/>
    <x v="2"/>
    <x v="1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308"/>
    <d v="2014-11-16T08:05:48"/>
    <x v="3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95"/>
    <d v="2015-04-02T16:36:22"/>
    <x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1274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156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1275"/>
    <d v="2016-06-29T20:20:14"/>
    <x v="2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276"/>
    <d v="2014-03-15T18:58:29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852"/>
    <d v="2015-01-10T07:59:00"/>
    <x v="3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366"/>
    <d v="2014-01-28T15:10:27"/>
    <x v="3"/>
    <x v="1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888"/>
    <d v="2016-03-31T16:56:25"/>
    <x v="2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277"/>
    <d v="2013-09-16T20:30:06"/>
    <x v="4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676"/>
    <d v="2016-12-23T07:59:00"/>
    <x v="2"/>
    <x v="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278"/>
    <d v="2013-02-04T20:29:34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27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280"/>
    <d v="2012-05-19T17:05:05"/>
    <x v="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61"/>
    <d v="2015-09-23T20:27:39"/>
    <x v="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576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309"/>
    <d v="2015-06-08T03:50:00"/>
    <x v="0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7"/>
    <d v="2016-06-25T03:59:00"/>
    <x v="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03"/>
    <d v="2016-04-08T15:00:35"/>
    <x v="2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43"/>
    <d v="2014-12-05T21:06:58"/>
    <x v="3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281"/>
    <d v="2012-09-15T01:35:37"/>
    <x v="5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740"/>
    <d v="2017-02-10T05:00:00"/>
    <x v="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282"/>
    <d v="2017-03-02T16:49:11"/>
    <x v="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533"/>
    <d v="2015-08-22T18:00:22"/>
    <x v="0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968"/>
    <d v="2015-06-22T05:00:00"/>
    <x v="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508"/>
    <d v="2015-04-18T13:55:20"/>
    <x v="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283"/>
    <d v="2013-09-10T03:59:00"/>
    <x v="4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284"/>
    <d v="2016-05-05T13:01:47"/>
    <x v="2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971"/>
    <d v="2016-07-21T00:13:06"/>
    <x v="2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14"/>
    <d v="2015-05-02T15:11:49"/>
    <x v="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285"/>
    <d v="2016-06-06T06:01:07"/>
    <x v="2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286"/>
    <d v="2017-01-18T15:16:37"/>
    <x v="2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287"/>
    <d v="2015-04-11T04:06:32"/>
    <x v="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288"/>
    <d v="2015-11-13T17:04:28"/>
    <x v="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305"/>
    <d v="2017-02-21T00:07:33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147"/>
    <d v="2014-10-02T21:37:05"/>
    <x v="3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289"/>
    <d v="2017-02-09T05:00:00"/>
    <x v="1"/>
    <x v="1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475"/>
    <d v="2016-01-25T16:00:00"/>
    <x v="2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290"/>
    <d v="2013-03-26T08:23:59"/>
    <x v="4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81"/>
    <d v="2016-09-07T02:00:00"/>
    <x v="2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34"/>
    <d v="2015-04-03T03:59:00"/>
    <x v="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243"/>
    <d v="2016-10-25T17:00:00"/>
    <x v="2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244"/>
    <d v="2016-04-21T22:00:00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349"/>
    <d v="2016-03-23T06:59:00"/>
    <x v="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291"/>
    <d v="2017-02-14T20:00:27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486"/>
    <d v="2016-12-15T23:00:00"/>
    <x v="2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292"/>
    <d v="2016-11-21T04:59:00"/>
    <x v="2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332"/>
    <d v="2016-03-26T17:11:30"/>
    <x v="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293"/>
    <d v="2015-08-11T18:31:40"/>
    <x v="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856"/>
    <d v="2016-12-02T07:00:00"/>
    <x v="2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46"/>
    <d v="2015-02-28T14:00:59"/>
    <x v="0"/>
    <x v="1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357"/>
    <d v="2015-11-14T13:20:00"/>
    <x v="0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310"/>
    <d v="2015-10-15T09:59:58"/>
    <x v="0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321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635"/>
    <d v="2013-01-16T20:19:25"/>
    <x v="4"/>
    <x v="1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294"/>
    <d v="2012-11-01T20:22:48"/>
    <x v="5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524"/>
    <d v="2015-09-24T20:38:02"/>
    <x v="0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57"/>
    <d v="2013-03-09T07:28:39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73"/>
    <d v="2012-06-01T19:43:09"/>
    <x v="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66"/>
    <d v="2012-04-16T06:10:24"/>
    <x v="5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295"/>
    <d v="2013-11-16T05:39:33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296"/>
    <d v="2012-04-07T04:00:00"/>
    <x v="5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236"/>
    <d v="2014-04-14T23:00:00"/>
    <x v="3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297"/>
    <d v="2012-04-14T17:36:00"/>
    <x v="5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88"/>
    <d v="2014-04-10T06:59:00"/>
    <x v="3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298"/>
    <d v="2013-11-04T01:00:00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33"/>
    <d v="2015-05-15T19:49:39"/>
    <x v="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359"/>
    <d v="2014-02-06T19:00:48"/>
    <x v="3"/>
    <x v="1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299"/>
    <d v="2012-03-13T06:59:00"/>
    <x v="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749"/>
    <d v="2015-07-23T18:02:25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83"/>
    <d v="2015-11-02T08:00:00"/>
    <x v="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300"/>
    <d v="2012-08-29T00:00:00"/>
    <x v="5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301"/>
    <d v="2015-08-19T17:15:12"/>
    <x v="0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302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680"/>
    <d v="2016-04-23T00:00:00"/>
    <x v="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303"/>
    <d v="2012-01-28T18:54:07"/>
    <x v="6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125"/>
    <d v="2015-06-27T15:22:48"/>
    <x v="0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170"/>
    <d v="2016-10-29T19:00:00"/>
    <x v="2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42"/>
    <d v="2014-09-21T19:00:15"/>
    <x v="3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799"/>
    <d v="2016-02-12T04:59:00"/>
    <x v="2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19"/>
    <d v="2013-11-13T20:22:35"/>
    <x v="4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304"/>
    <d v="2015-08-16T06:40:36"/>
    <x v="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305"/>
    <d v="2013-09-03T04:00:00"/>
    <x v="4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3"/>
    <d v="2014-04-25T21:08:47"/>
    <x v="3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230"/>
    <d v="2013-06-25T05:00:00"/>
    <x v="4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024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306"/>
    <d v="2015-12-14T00:00:00"/>
    <x v="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29"/>
    <d v="2017-01-05T19:47:27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307"/>
    <d v="2015-03-28T23:31:51"/>
    <x v="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704"/>
    <d v="2016-02-01T14:48:43"/>
    <x v="2"/>
    <x v="1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653"/>
    <d v="2014-11-12T07:59:00"/>
    <x v="3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95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1308"/>
    <d v="2013-12-01T04:02:00"/>
    <x v="4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680"/>
    <d v="2016-04-22T19:49:04"/>
    <x v="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687"/>
    <d v="2013-11-27T03:02:00"/>
    <x v="4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115"/>
    <d v="2017-03-13T03:00:00"/>
    <x v="1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1270"/>
    <d v="2016-10-16T20:30:00"/>
    <x v="2"/>
    <x v="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807"/>
    <d v="2014-02-21T18:00:00"/>
    <x v="3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26"/>
    <d v="2015-09-04T19:00:10"/>
    <x v="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0"/>
    <d v="2015-07-29T15:59:25"/>
    <x v="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94"/>
    <d v="2016-12-14T21:01:18"/>
    <x v="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309"/>
    <d v="2013-04-02T15:52:45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483"/>
    <d v="2016-12-03T01:07:53"/>
    <x v="2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821"/>
    <d v="2014-08-16T08:17:57"/>
    <x v="3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1"/>
    <d v="2016-08-06T07:52:18"/>
    <x v="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13"/>
    <d v="2015-11-18T16:09:07"/>
    <x v="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416"/>
    <d v="2017-01-24T15:32:48"/>
    <x v="1"/>
    <x v="1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244"/>
    <d v="2016-05-07T22:50:51"/>
    <x v="2"/>
    <x v="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310"/>
    <d v="2016-11-22T10:50:46"/>
    <x v="2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763"/>
    <d v="2016-06-19T23:00:00"/>
    <x v="2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311"/>
    <d v="2015-06-11T18:01:27"/>
    <x v="0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779"/>
    <d v="2016-12-08T19:18:56"/>
    <x v="2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312"/>
    <d v="2014-03-26T23:24:10"/>
    <x v="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312"/>
    <d v="2017-02-14T17:23:40"/>
    <x v="1"/>
    <x v="1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308"/>
    <d v="2014-11-18T00:00:00"/>
    <x v="3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313"/>
    <d v="2015-01-31T19:58:33"/>
    <x v="0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2"/>
    <d v="2016-05-23T03:00:00"/>
    <x v="2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1131"/>
    <d v="2016-11-22T20:28:27"/>
    <x v="2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314"/>
    <d v="2016-04-27T02:00:00"/>
    <x v="2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500"/>
    <d v="2014-12-21T01:00:00"/>
    <x v="3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315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316"/>
    <d v="2017-03-07T05:00:0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578"/>
    <d v="2017-01-10T21:59:00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1317"/>
    <d v="2016-12-10T00:00:04"/>
    <x v="2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318"/>
    <d v="2015-12-07T16:47:16"/>
    <x v="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038"/>
    <d v="2017-03-12T12:10:42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63"/>
    <d v="2014-02-23T12:00:57"/>
    <x v="3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319"/>
    <d v="2014-12-22T14:47:59"/>
    <x v="3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014"/>
    <d v="2014-01-05T15:38:09"/>
    <x v="4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320"/>
    <d v="2012-02-27T16:17:03"/>
    <x v="5"/>
    <x v="1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032"/>
    <d v="2016-01-03T22:59:00"/>
    <x v="0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504"/>
    <d v="2015-02-04T04:00:00"/>
    <x v="0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25"/>
    <d v="2015-09-17T14:59:51"/>
    <x v="0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191"/>
    <d v="2011-07-25T06:50:00"/>
    <x v="6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321"/>
    <d v="2016-01-14T04:11:26"/>
    <x v="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586"/>
    <d v="2012-05-09T02:00:04"/>
    <x v="5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322"/>
    <d v="2011-03-12T04:00:00"/>
    <x v="6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634"/>
    <d v="2012-06-29T04:27:23"/>
    <x v="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323"/>
    <d v="2013-09-06T03:59:00"/>
    <x v="4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49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907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811"/>
    <d v="2013-12-06T23:22:00"/>
    <x v="4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1324"/>
    <d v="2009-12-01T17:00:00"/>
    <x v="8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99"/>
    <d v="2012-04-23T04:00:00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99"/>
    <d v="2012-04-18T16:44:36"/>
    <x v="5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325"/>
    <d v="2012-09-25T03:59:00"/>
    <x v="5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278"/>
    <d v="2013-01-20T17:21:20"/>
    <x v="5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326"/>
    <d v="2013-01-26T22:54:16"/>
    <x v="5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327"/>
    <d v="2012-02-23T17:33:46"/>
    <x v="5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328"/>
    <d v="2012-03-14T03:59:00"/>
    <x v="5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1312"/>
    <d v="2014-03-26T19:10:33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102"/>
    <d v="2011-02-06T00:46:49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253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329"/>
    <d v="2013-06-21T03:31:36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330"/>
    <d v="2013-12-31T07:00:00"/>
    <x v="4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331"/>
    <d v="2011-12-13T03:39:56"/>
    <x v="6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332"/>
    <d v="2011-01-01T04:59:00"/>
    <x v="7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50"/>
    <d v="2014-08-08T18:00:00"/>
    <x v="3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328"/>
    <d v="2012-03-10T04:02:09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670"/>
    <d v="2012-05-05T19:15:28"/>
    <x v="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794"/>
    <d v="2014-08-29T01:00:00"/>
    <x v="3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333"/>
    <d v="2013-03-09T23:42:17"/>
    <x v="4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334"/>
    <d v="2013-03-21T18:03:35"/>
    <x v="4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335"/>
    <d v="2014-05-07T00:06:29"/>
    <x v="3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88"/>
    <d v="2014-04-18T23:00:00"/>
    <x v="3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336"/>
    <d v="2012-05-03T23:00:26"/>
    <x v="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700"/>
    <d v="2012-06-07T13:14:17"/>
    <x v="5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670"/>
    <d v="2012-05-05T17:25:43"/>
    <x v="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043"/>
    <d v="2009-12-09T18:24:00"/>
    <x v="8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337"/>
    <d v="2010-02-15T05:00:00"/>
    <x v="7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338"/>
    <d v="2009-09-26T03:59:00"/>
    <x v="8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339"/>
    <d v="2013-12-15T01:58:05"/>
    <x v="4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340"/>
    <d v="2014-04-02T18:36:40"/>
    <x v="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1341"/>
    <d v="2017-04-04T05:15:01"/>
    <x v="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1114"/>
    <d v="2017-04-09T20:29:29"/>
    <x v="1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342"/>
    <d v="2017-03-20T18:07:27"/>
    <x v="1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532"/>
    <d v="2017-03-26T20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1282"/>
    <d v="2017-03-29T23:32:11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1116"/>
    <d v="2017-04-30T17:00:00"/>
    <x v="1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343"/>
    <d v="2014-08-26T22:00:40"/>
    <x v="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994"/>
    <d v="2015-06-14T18:45:37"/>
    <x v="0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846"/>
    <d v="2015-12-25T00:00:00"/>
    <x v="0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557"/>
    <d v="2014-08-18T00:08:10"/>
    <x v="3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795"/>
    <d v="2015-02-06T15:04:31"/>
    <x v="0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906"/>
    <d v="2014-05-29T17:50:00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797"/>
    <d v="2014-11-05T17:34:00"/>
    <x v="3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344"/>
    <d v="2014-06-11T13:44:03"/>
    <x v="3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597"/>
    <d v="2014-03-08T22:11:35"/>
    <x v="3"/>
    <x v="1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82"/>
    <d v="2014-06-26T15:22:23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345"/>
    <d v="2014-06-29T21:31:24"/>
    <x v="3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7"/>
    <d v="2016-12-19T07:59:00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346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218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67"/>
    <d v="2014-10-06T05:00:00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d v="2016-01-08T19:47:00"/>
    <x v="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7"/>
    <d v="2016-06-24T17:27:49"/>
    <x v="2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1347"/>
    <d v="2015-03-31T23:39:00"/>
    <x v="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13"/>
    <d v="2016-10-17T19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677"/>
    <d v="2016-08-25T14:34:36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745"/>
    <d v="2016-02-20T22:22:18"/>
    <x v="0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533"/>
    <d v="2015-08-11T18:37:08"/>
    <x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929"/>
    <d v="2017-01-03T20:12:50"/>
    <x v="2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304"/>
    <d v="2015-04-30T02:25:39"/>
    <x v="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302"/>
    <d v="2015-06-06T15:12:32"/>
    <x v="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348"/>
    <d v="2015-04-21T16:13:42"/>
    <x v="0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783"/>
    <d v="2015-01-10T17:21:00"/>
    <x v="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14"/>
    <d v="2015-05-02T22:02:16"/>
    <x v="0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40"/>
    <d v="2015-06-05T18:48:24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1183"/>
    <d v="2015-10-17T14:52:58"/>
    <x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39"/>
    <d v="2015-01-31T00:39:00"/>
    <x v="3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34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11"/>
    <d v="2016-02-07T16:58:00"/>
    <x v="2"/>
    <x v="1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245"/>
    <d v="2016-04-30T22:00:00"/>
    <x v="2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783"/>
    <d v="2014-12-11T16:31:1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588"/>
    <d v="2015-12-29T00:16:40"/>
    <x v="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85"/>
    <d v="2015-10-26T22:25:56"/>
    <x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836"/>
    <d v="2016-01-17T23:00:00"/>
    <x v="0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485"/>
    <d v="2015-10-21T12:45:33"/>
    <x v="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332"/>
    <d v="2016-04-25T22:16:56"/>
    <x v="2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119"/>
    <d v="2015-04-14T16:19:25"/>
    <x v="0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475"/>
    <d v="2016-02-10T19:30:11"/>
    <x v="2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484"/>
    <d v="2014-12-18T04:32:21"/>
    <x v="3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824"/>
    <d v="2015-06-25T18:39:56"/>
    <x v="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972"/>
    <d v="2015-04-24T01:39:31"/>
    <x v="0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350"/>
    <d v="2015-08-29T15:53:44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053"/>
    <d v="2015-02-12T20:14:20"/>
    <x v="0"/>
    <x v="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15"/>
    <d v="2016-09-09T20:03:57"/>
    <x v="2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455"/>
    <d v="2015-12-10T22:12:46"/>
    <x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427"/>
    <d v="2016-11-25T21:53:03"/>
    <x v="2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844"/>
    <d v="2015-08-26T00:18:50"/>
    <x v="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351"/>
    <d v="2015-10-05T00:23:36"/>
    <x v="0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85"/>
    <d v="2015-10-01T19:02:22"/>
    <x v="0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287"/>
    <d v="2015-04-10T22:27:28"/>
    <x v="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749"/>
    <d v="2015-08-04T04:30:03"/>
    <x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864"/>
    <d v="2015-02-22T01:21:47"/>
    <x v="0"/>
    <x v="1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308"/>
    <d v="2014-11-14T02:37:23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60"/>
    <d v="2015-08-05T16:50:32"/>
    <x v="0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783"/>
    <d v="2015-01-10T20:07:04"/>
    <x v="3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528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2"/>
    <d v="2015-01-15T19:29:00"/>
    <x v="3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987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140"/>
    <d v="2015-01-04T06:17:44"/>
    <x v="3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930"/>
    <d v="2015-03-31T18:04:04"/>
    <x v="0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373"/>
    <d v="2015-10-29T02:53:43"/>
    <x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749"/>
    <d v="2015-08-08T15:33:37"/>
    <x v="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497"/>
    <d v="2015-02-26T08:41:33"/>
    <x v="0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262"/>
    <d v="2017-01-10T08:57:00"/>
    <x v="2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352"/>
    <d v="2015-10-15T20:22:38"/>
    <x v="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778"/>
    <d v="2015-01-02T21:14:16"/>
    <x v="3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46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1059"/>
    <d v="2014-12-18T20:28:26"/>
    <x v="3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1353"/>
    <d v="2016-04-14T06:26:04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94"/>
    <d v="2016-03-05T19:44:56"/>
    <x v="2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396"/>
    <d v="2015-05-13T16:18:51"/>
    <x v="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445"/>
    <d v="2016-03-30T20:10:58"/>
    <x v="2"/>
    <x v="1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08"/>
    <d v="2016-01-03T00:56:47"/>
    <x v="0"/>
    <x v="1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430"/>
    <d v="2016-09-03T14:02:55"/>
    <x v="2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354"/>
    <d v="2015-01-19T02:39:50"/>
    <x v="3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508"/>
    <d v="2015-04-11T06:00:00"/>
    <x v="0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797"/>
    <d v="2014-11-06T04:22:37"/>
    <x v="3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1355"/>
    <d v="2015-08-18T21:01:15"/>
    <x v="0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453"/>
    <d v="2015-09-07T09:47:55"/>
    <x v="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43"/>
    <d v="2015-08-25T17:34:42"/>
    <x v="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1356"/>
    <d v="2016-11-26T18:41:13"/>
    <x v="2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403"/>
    <d v="2014-05-31T23:30:00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533"/>
    <d v="2015-08-22T03:59:00"/>
    <x v="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878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609"/>
    <d v="2015-03-14T15:00:00"/>
    <x v="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527"/>
    <d v="2014-08-10T21:13:07"/>
    <x v="3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1357"/>
    <d v="2015-03-24T19:34:04"/>
    <x v="0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358"/>
    <d v="2015-02-18T17:43:09"/>
    <x v="3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1041"/>
    <d v="2014-11-10T01:41:35"/>
    <x v="3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864"/>
    <d v="2015-02-21T16:29:56"/>
    <x v="0"/>
    <x v="1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788"/>
    <d v="2015-03-11T16:23:56"/>
    <x v="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852"/>
    <d v="2014-12-31T16:54:50"/>
    <x v="3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1359"/>
    <d v="2014-10-27T21:25:08"/>
    <x v="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481"/>
    <d v="2016-05-27T22:04:00"/>
    <x v="2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21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488"/>
    <d v="2016-03-23T06:38:53"/>
    <x v="2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552"/>
    <d v="2015-03-12T17:49:11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581"/>
    <d v="2017-02-05T16:44:00"/>
    <x v="2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799"/>
    <d v="2016-02-12T03:08:24"/>
    <x v="2"/>
    <x v="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407"/>
    <d v="2016-06-28T02:23:33"/>
    <x v="2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955"/>
    <d v="2015-03-08T05:14:57"/>
    <x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217"/>
    <d v="2016-02-27T21:35:43"/>
    <x v="2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987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1360"/>
    <d v="2015-10-05T06:39:46"/>
    <x v="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1032"/>
    <d v="2016-01-29T14:46:10"/>
    <x v="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00"/>
    <d v="2015-03-17T18:00:00"/>
    <x v="0"/>
    <x v="1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375"/>
    <d v="2015-12-07T22:57:42"/>
    <x v="0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1361"/>
    <d v="2015-10-18T19:38:49"/>
    <x v="0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06"/>
    <d v="2016-02-13T21:35:13"/>
    <x v="2"/>
    <x v="1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120"/>
    <d v="2015-07-23T04:59:00"/>
    <x v="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32"/>
    <d v="2015-03-19T15:00:28"/>
    <x v="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323"/>
    <d v="2014-08-15T15:00:22"/>
    <x v="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98"/>
    <d v="2016-05-25T18:06:31"/>
    <x v="2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362"/>
    <d v="2015-09-26T04:33:41"/>
    <x v="0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615"/>
    <d v="2016-11-26T15:27:51"/>
    <x v="2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889"/>
    <d v="2016-11-12T04:00:00"/>
    <x v="2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674"/>
    <d v="2016-08-31T05:36:00"/>
    <x v="2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317"/>
    <d v="2014-11-30T04:25:15"/>
    <x v="3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480"/>
    <d v="2014-10-28T03:11:00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363"/>
    <d v="2017-03-05T21:48:10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032"/>
    <d v="2015-12-29T23:00:00"/>
    <x v="0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52"/>
    <d v="2017-02-02T16:36:49"/>
    <x v="1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364"/>
    <d v="2017-03-11T04:50:08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680"/>
    <d v="2016-04-20T18:45:50"/>
    <x v="2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881"/>
    <d v="2017-02-25T23:03:59"/>
    <x v="1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386"/>
    <d v="2016-03-24T13:27:36"/>
    <x v="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845"/>
    <d v="2016-06-09T19:00:00"/>
    <x v="2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365"/>
    <d v="2016-03-23T14:18:05"/>
    <x v="2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945"/>
    <d v="2017-01-03T04:17:00"/>
    <x v="2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366"/>
    <d v="2011-10-01T03:00:00"/>
    <x v="6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367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368"/>
    <d v="2013-04-16T19:00:00"/>
    <x v="4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85"/>
    <d v="2015-09-30T19:29:00"/>
    <x v="0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369"/>
    <d v="2012-09-23T17:15:48"/>
    <x v="5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370"/>
    <d v="2013-05-09T02:27:33"/>
    <x v="4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371"/>
    <d v="2012-05-10T17:00:00"/>
    <x v="5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372"/>
    <d v="2012-10-28T05:00:00"/>
    <x v="5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373"/>
    <d v="2011-02-08T10:18:49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374"/>
    <d v="2012-05-24T01:47:35"/>
    <x v="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330"/>
    <d v="2012-01-25T23:49:52"/>
    <x v="6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375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721"/>
    <d v="2012-11-10T18:57:49"/>
    <x v="5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376"/>
    <d v="2010-10-11T00:16:16"/>
    <x v="7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377"/>
    <d v="2010-07-10T22:00:00"/>
    <x v="7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122"/>
    <d v="2014-11-03T08:52:50"/>
    <x v="3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36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378"/>
    <d v="2013-01-13T22:48:33"/>
    <x v="5"/>
    <x v="1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379"/>
    <d v="2012-07-28T02:00:00"/>
    <x v="5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380"/>
    <d v="2015-10-10T22:28:04"/>
    <x v="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381"/>
    <d v="2012-04-30T15:30:08"/>
    <x v="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3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398"/>
    <d v="2012-05-01T17:00:03"/>
    <x v="5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383"/>
    <d v="2011-09-15T22:00:03"/>
    <x v="6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384"/>
    <d v="2011-10-12T23:57:59"/>
    <x v="6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385"/>
    <d v="2012-04-22T16:59:36"/>
    <x v="5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371"/>
    <d v="2012-05-27T01:59:57"/>
    <x v="5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386"/>
    <d v="2011-11-16T16:11:48"/>
    <x v="6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387"/>
    <d v="2013-05-09T16:33:59"/>
    <x v="4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374"/>
    <d v="2012-06-23T05:27:56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388"/>
    <d v="2011-01-16T01:51:00"/>
    <x v="7"/>
    <x v="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389"/>
    <d v="2012-06-16T09:59:00"/>
    <x v="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390"/>
    <d v="2013-04-29T04:02:20"/>
    <x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374"/>
    <d v="2012-05-23T15:29:04"/>
    <x v="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391"/>
    <d v="2012-06-06T22:42:55"/>
    <x v="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392"/>
    <d v="2013-03-29T22:54:52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65"/>
    <d v="2011-08-05T21:05:38"/>
    <x v="6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053"/>
    <d v="2015-01-27T23:13:07"/>
    <x v="0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602"/>
    <d v="2012-12-31T18:00:00"/>
    <x v="5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069"/>
    <d v="2012-06-23T18:32:55"/>
    <x v="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121"/>
    <d v="2015-09-27T18:38:24"/>
    <x v="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393"/>
    <d v="2014-09-21T19:48:38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1394"/>
    <d v="2016-06-07T21:06:00"/>
    <x v="2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479"/>
    <d v="2014-11-15T01:22:14"/>
    <x v="3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157"/>
    <d v="2015-03-14T00:20:16"/>
    <x v="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938"/>
    <d v="2015-10-03T21:00:00"/>
    <x v="0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884"/>
    <d v="2015-05-11T01:45:04"/>
    <x v="0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60"/>
    <d v="2014-08-14T22:50:34"/>
    <x v="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803"/>
    <d v="2015-04-20T18:25:49"/>
    <x v="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353"/>
    <d v="2015-05-14T23:56:12"/>
    <x v="0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37"/>
    <d v="2016-02-01T10:43:33"/>
    <x v="2"/>
    <x v="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0"/>
    <d v="2014-12-13T21:02:41"/>
    <x v="3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883"/>
    <d v="2017-02-26T00:09:49"/>
    <x v="2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1395"/>
    <d v="2014-08-20T09:21:17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1357"/>
    <d v="2015-02-22T20:09:13"/>
    <x v="0"/>
    <x v="1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"/>
    <d v="2014-11-29T16:40:52"/>
    <x v="3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132"/>
    <d v="2015-03-19T18:15:30"/>
    <x v="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08"/>
    <d v="2014-11-13T17:20:28"/>
    <x v="3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567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09"/>
    <d v="2016-10-15T19:21:00"/>
    <x v="2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396"/>
    <d v="2015-10-13T23:13:41"/>
    <x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995"/>
    <d v="2016-04-22T14:52:00"/>
    <x v="2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397"/>
    <d v="2014-11-18T00:24:52"/>
    <x v="3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647"/>
    <d v="2014-12-21T04:30:00"/>
    <x v="3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634"/>
    <d v="2012-06-28T20:16:11"/>
    <x v="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398"/>
    <d v="2014-12-08T04:59:00"/>
    <x v="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074"/>
    <d v="2013-10-18T03:59:00"/>
    <x v="4"/>
    <x v="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399"/>
    <d v="2015-08-20T11:00:00"/>
    <x v="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328"/>
    <d v="2012-03-25T00:56:15"/>
    <x v="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163"/>
    <d v="2015-04-20T04:50:00"/>
    <x v="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756"/>
    <d v="2015-08-15T03:59:00"/>
    <x v="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379"/>
    <d v="2012-08-16T20:22:46"/>
    <x v="5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84"/>
    <d v="2013-03-01T18:01:08"/>
    <x v="4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400"/>
    <d v="2010-01-01T06:00:00"/>
    <x v="8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598"/>
    <d v="2014-12-01T19:59:05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925"/>
    <d v="2013-07-30T02:32:46"/>
    <x v="4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4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249"/>
    <d v="2013-02-24T04:59:00"/>
    <x v="4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87"/>
    <d v="2015-02-02T21:39:12"/>
    <x v="3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64"/>
    <d v="2011-10-29T16:12:01"/>
    <x v="6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401"/>
    <d v="2013-09-26T10:46:58"/>
    <x v="4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402"/>
    <d v="2013-10-01T03:59:00"/>
    <x v="4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24"/>
    <d v="2011-01-02T03:00:00"/>
    <x v="7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233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864"/>
    <d v="2015-02-27T00:30:00"/>
    <x v="0"/>
    <x v="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403"/>
    <d v="2013-10-05T05:00:00"/>
    <x v="4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833"/>
    <d v="2012-04-04T17:33:23"/>
    <x v="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027"/>
    <d v="2016-09-30T04:27:00"/>
    <x v="2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404"/>
    <d v="2013-05-31T17:00:00"/>
    <x v="4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379"/>
    <d v="2015-10-08T03:59:00"/>
    <x v="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189"/>
    <d v="2012-03-21T20:48:00"/>
    <x v="5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64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405"/>
    <d v="2012-09-21T04:46:47"/>
    <x v="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04"/>
    <d v="2015-06-01T03:59:00"/>
    <x v="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707"/>
    <d v="2012-05-28T15:43:13"/>
    <x v="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097"/>
    <d v="2012-12-24T23:47:37"/>
    <x v="5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2"/>
    <d v="2014-05-15T17:53:06"/>
    <x v="3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304"/>
    <d v="2015-05-01T13:59:00"/>
    <x v="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406"/>
    <d v="2011-11-15T19:37:00"/>
    <x v="6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106"/>
    <d v="2015-03-06T22:49:34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1407"/>
    <d v="2015-10-13T12:41:29"/>
    <x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408"/>
    <d v="2016-10-11T12:35:39"/>
    <x v="2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860"/>
    <d v="2015-07-30T03:20:51"/>
    <x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1409"/>
    <d v="2014-08-01T00:58:19"/>
    <x v="3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826"/>
    <d v="2016-05-09T20:50:00"/>
    <x v="2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1343"/>
    <d v="2014-08-21T23:32:28"/>
    <x v="3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972"/>
    <d v="2015-04-23T21:05:38"/>
    <x v="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521"/>
    <d v="2016-09-01T15:59:54"/>
    <x v="2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410"/>
    <d v="2015-09-17T02:31:52"/>
    <x v="0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289"/>
    <d v="2017-02-08T21:40:35"/>
    <x v="1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1411"/>
    <d v="2016-05-19T08:12:01"/>
    <x v="2"/>
    <x v="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1412"/>
    <d v="2015-04-13T02:51:57"/>
    <x v="0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599"/>
    <d v="2014-08-23T14:12:29"/>
    <x v="3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1413"/>
    <d v="2016-05-18T19:49:05"/>
    <x v="2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414"/>
    <d v="2015-01-12T02:36:34"/>
    <x v="3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1347"/>
    <d v="2015-04-10T23:14:07"/>
    <x v="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49"/>
    <d v="2014-08-04T19:41:37"/>
    <x v="3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58"/>
    <d v="2015-10-09T17:00:00"/>
    <x v="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400"/>
    <d v="2014-09-15T19:55:03"/>
    <x v="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133"/>
    <d v="2015-05-16T03:00:00"/>
    <x v="0"/>
    <x v="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1415"/>
    <d v="2015-11-16T16:04:58"/>
    <x v="0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1416"/>
    <d v="2016-10-29T23:43:54"/>
    <x v="2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609"/>
    <d v="2015-03-16T17:28:00"/>
    <x v="0"/>
    <x v="1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994"/>
    <d v="2015-06-15T04:09:29"/>
    <x v="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1417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846"/>
    <d v="2015-12-25T07:55:36"/>
    <x v="0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1032"/>
    <d v="2015-12-30T16:12:33"/>
    <x v="0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77"/>
    <d v="2015-03-31T13:14:00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932"/>
    <d v="2016-03-23T11:52:07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493"/>
    <d v="2016-01-26T14:08:17"/>
    <x v="2"/>
    <x v="1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741"/>
    <d v="2016-03-13T20:45:24"/>
    <x v="2"/>
    <x v="1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39"/>
    <d v="2014-10-05T19:13:41"/>
    <x v="3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54"/>
    <d v="2015-04-25T20:17:06"/>
    <x v="0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d v="2014-08-07T23:13:48"/>
    <x v="3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312"/>
    <d v="2017-02-24T05:51:40"/>
    <x v="1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d v="2014-08-07T15:56:49"/>
    <x v="3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862"/>
    <d v="2016-06-19T08:11:57"/>
    <x v="2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61"/>
    <d v="2015-09-23T20:10:01"/>
    <x v="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1418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762"/>
    <d v="2016-03-25T20:36:40"/>
    <x v="2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419"/>
    <d v="2012-09-13T03:59:00"/>
    <x v="5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001"/>
    <d v="2014-11-12T21:20:00"/>
    <x v="3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420"/>
    <d v="2013-12-23T21:54:14"/>
    <x v="4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421"/>
    <d v="2012-04-29T01:13:43"/>
    <x v="5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"/>
    <d v="2016-06-17T12:59:50"/>
    <x v="2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422"/>
    <d v="2014-04-29T17:06:22"/>
    <x v="3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93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69"/>
    <d v="2017-03-15T00:00:00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253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971"/>
    <d v="2016-08-22T06:59:00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945"/>
    <d v="2017-01-02T22:59:00"/>
    <x v="2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037"/>
    <d v="2015-01-09T03:26:10"/>
    <x v="3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423"/>
    <d v="2012-09-21T19:38:14"/>
    <x v="5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72"/>
    <d v="2014-04-30T05:00:00"/>
    <x v="3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680"/>
    <d v="2016-04-30T12:00:00"/>
    <x v="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43"/>
    <d v="2015-08-25T23:52:09"/>
    <x v="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424"/>
    <d v="2014-10-20T20:59:11"/>
    <x v="3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288"/>
    <d v="2015-12-01T20:01:01"/>
    <x v="0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425"/>
    <d v="2015-10-23T11:00:00"/>
    <x v="0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625"/>
    <d v="2015-10-11T01:00:00"/>
    <x v="0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4"/>
    <d v="2015-05-21T17:56:28"/>
    <x v="0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131"/>
    <d v="2016-12-30T17:50:16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486"/>
    <d v="2016-12-02T06:09:26"/>
    <x v="2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423"/>
    <d v="2012-09-13T10:07:02"/>
    <x v="5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26"/>
    <d v="2016-11-09T20:26:48"/>
    <x v="2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686"/>
    <d v="2015-06-03T15:04:29"/>
    <x v="0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62"/>
    <d v="2015-11-26T20:54:21"/>
    <x v="0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427"/>
    <d v="2014-11-30T23:11:07"/>
    <x v="3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531"/>
    <d v="2015-05-14T12:55:22"/>
    <x v="0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151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399"/>
    <d v="2015-08-30T04:03:47"/>
    <x v="0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141"/>
    <d v="2016-05-29T01:28:59"/>
    <x v="2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428"/>
    <d v="2014-02-27T23:00:00"/>
    <x v="3"/>
    <x v="1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09"/>
    <d v="2016-09-29T15:45:21"/>
    <x v="2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1181"/>
    <d v="2015-03-09T21:49:21"/>
    <x v="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555"/>
    <d v="2016-10-16T01:00:00"/>
    <x v="2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564"/>
    <d v="2016-10-12T13:11:15"/>
    <x v="2"/>
    <x v="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2"/>
    <d v="2015-01-15T21:54:55"/>
    <x v="3"/>
    <x v="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388"/>
    <d v="2015-02-19T20:45:48"/>
    <x v="0"/>
    <x v="1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515"/>
    <d v="2015-06-08T03:51:14"/>
    <x v="0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429"/>
    <d v="2014-09-15T20:09:00"/>
    <x v="3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489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131"/>
    <d v="2016-12-21T07:59:00"/>
    <x v="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95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1430"/>
    <d v="2014-11-08T21:13:23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31"/>
    <d v="2015-09-09T07:31:09"/>
    <x v="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544"/>
    <d v="2015-08-14T06:16:59"/>
    <x v="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584"/>
    <d v="2016-03-09T17:09:20"/>
    <x v="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08"/>
    <d v="2016-02-01T23:55:41"/>
    <x v="0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570"/>
    <d v="2016-12-21T14:59:03"/>
    <x v="2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d v="2015-12-17T19:20:09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398"/>
    <d v="2014-12-10T03:48:45"/>
    <x v="3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1344"/>
    <d v="2014-06-13T04:00:00"/>
    <x v="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502"/>
    <d v="2015-04-21T13:25:26"/>
    <x v="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799"/>
    <d v="2016-02-09T20:00:00"/>
    <x v="2"/>
    <x v="1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69"/>
    <d v="2017-03-12T19:00:00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036"/>
    <d v="2016-08-03T01:30:00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036"/>
    <d v="2016-07-30T21:13:14"/>
    <x v="2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163"/>
    <d v="2015-04-18T01:40:10"/>
    <x v="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424"/>
    <d v="2015-11-24T18:06:58"/>
    <x v="0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432"/>
    <d v="2013-10-25T23:00:10"/>
    <x v="4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11"/>
    <d v="2015-08-21T17:55:13"/>
    <x v="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857"/>
    <d v="2015-09-04T15:00:00"/>
    <x v="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433"/>
    <d v="2015-12-09T06:59:00"/>
    <x v="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434"/>
    <d v="2015-05-04T21:29:34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90"/>
    <d v="2015-09-25T21:00:00"/>
    <x v="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475"/>
    <d v="2016-02-10T22:13:36"/>
    <x v="2"/>
    <x v="1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373"/>
    <d v="2015-11-09T14:32:00"/>
    <x v="0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455"/>
    <d v="2016-01-10T00:51:36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848"/>
    <d v="2014-07-29T00:29:40"/>
    <x v="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494"/>
    <d v="2014-12-19T19:38:00"/>
    <x v="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435"/>
    <d v="2015-12-28T06:00:00"/>
    <x v="0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122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871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675"/>
    <d v="2014-11-10T21:34:49"/>
    <x v="3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1436"/>
    <d v="2016-05-22T14:59:34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49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524"/>
    <d v="2015-09-24T19:09:25"/>
    <x v="0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35"/>
    <d v="2015-02-28T00:01:34"/>
    <x v="0"/>
    <x v="1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1128"/>
    <d v="2016-04-06T04:04:51"/>
    <x v="2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948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45"/>
    <d v="2014-11-22T05:59:00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1171"/>
    <d v="2015-03-01T18:07:20"/>
    <x v="0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848"/>
    <d v="2014-08-09T21:57:05"/>
    <x v="3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1307"/>
    <d v="2015-04-27T15:42:10"/>
    <x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1041"/>
    <d v="2014-09-30T23:23:43"/>
    <x v="3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860"/>
    <d v="2015-06-29T15:21:58"/>
    <x v="0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1357"/>
    <d v="2015-02-24T03:00:00"/>
    <x v="0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1036"/>
    <d v="2016-07-30T23:04:50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1437"/>
    <d v="2015-06-03T02:31:16"/>
    <x v="0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54"/>
    <d v="2015-05-10T17:22:37"/>
    <x v="0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96"/>
    <d v="2015-03-25T07:01:00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1438"/>
    <d v="2014-08-13T03:19:26"/>
    <x v="3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549"/>
    <d v="2014-09-26T03:22:19"/>
    <x v="3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136"/>
    <d v="2015-04-14T03:21:58"/>
    <x v="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1030"/>
    <d v="2014-12-25T20:16:00"/>
    <x v="3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131"/>
    <d v="2015-08-02T22:00:00"/>
    <x v="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127"/>
    <d v="2014-06-27T21:33:28"/>
    <x v="3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599"/>
    <d v="2014-08-08T21:31:03"/>
    <x v="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257"/>
    <d v="2014-09-18T20:59:32"/>
    <x v="3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1113"/>
    <d v="2017-04-07T17:35:34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1115"/>
    <d v="2017-04-05T18:14:37"/>
    <x v="1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031"/>
    <d v="2017-03-22T15:33:50"/>
    <x v="1"/>
    <x v="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1111"/>
    <d v="2017-04-05T19:41:54"/>
    <x v="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1108"/>
    <d v="2017-03-24T20:59:18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546"/>
    <d v="2014-10-16T06:59:00"/>
    <x v="3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439"/>
    <d v="2013-05-27T06:59:00"/>
    <x v="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440"/>
    <d v="2016-07-21T16:45:26"/>
    <x v="2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768"/>
    <d v="2016-10-04T03:59:00"/>
    <x v="2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412"/>
    <d v="2014-08-09T02:00:00"/>
    <x v="3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325"/>
    <d v="2014-06-20T22:01:00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441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21"/>
    <d v="2015-12-24T15:41:24"/>
    <x v="0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442"/>
    <d v="2016-10-14T23:00:00"/>
    <x v="2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443"/>
    <d v="2016-02-21T09:33:48"/>
    <x v="2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444"/>
    <d v="2015-10-08T07:59:53"/>
    <x v="0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320"/>
    <d v="2014-12-06T22:57:29"/>
    <x v="3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284"/>
    <d v="2016-05-03T23:00:00"/>
    <x v="2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349"/>
    <d v="2016-04-17T23:44:54"/>
    <x v="2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232"/>
    <d v="2016-11-11T12:10:53"/>
    <x v="2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445"/>
    <d v="2013-09-06T19:00:00"/>
    <x v="4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965"/>
    <d v="2017-01-29T20:34:13"/>
    <x v="2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433"/>
    <d v="2014-12-31T21:08:08"/>
    <x v="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533"/>
    <d v="2015-08-15T07:50:59"/>
    <x v="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740"/>
    <d v="2017-03-01T17:52:15"/>
    <x v="1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680"/>
    <d v="2016-04-22T13:55:11"/>
    <x v="2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533"/>
    <d v="2015-08-07T16:14:23"/>
    <x v="0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51"/>
    <d v="2015-12-30T14:23:54"/>
    <x v="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571"/>
    <d v="2015-05-01T05:46:37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237"/>
    <d v="2013-04-22T12:59:35"/>
    <x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446"/>
    <d v="2014-10-18T04:00:00"/>
    <x v="3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049"/>
    <d v="2013-05-28T00:00:00"/>
    <x v="4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329"/>
    <d v="2015-04-10T05:32:54"/>
    <x v="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944"/>
    <d v="2016-10-13T21:59:00"/>
    <x v="2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447"/>
    <d v="2013-03-13T20:00:00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840"/>
    <d v="2014-04-23T15:59:33"/>
    <x v="3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43"/>
    <d v="2014-01-15T19:00:00"/>
    <x v="4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757"/>
    <d v="2016-11-06T03:26:44"/>
    <x v="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50"/>
    <d v="2014-05-05T21:18:37"/>
    <x v="3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788"/>
    <d v="2015-03-11T23:45:52"/>
    <x v="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176"/>
    <d v="2014-10-20T02:07:00"/>
    <x v="3"/>
    <x v="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1448"/>
    <d v="2012-05-15T17:16:27"/>
    <x v="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495"/>
    <d v="2016-10-19T07:53:27"/>
    <x v="2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723"/>
    <d v="2012-02-29T01:29:58"/>
    <x v="5"/>
    <x v="1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1449"/>
    <d v="2012-07-14T23:42:48"/>
    <x v="5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1450"/>
    <d v="2014-08-29T18:45:11"/>
    <x v="3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449"/>
    <d v="2012-06-16T03:10:00"/>
    <x v="5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313"/>
    <d v="2016-09-02T17:03:22"/>
    <x v="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1058"/>
    <d v="2015-04-04T18:10:37"/>
    <x v="0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33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451"/>
    <d v="2014-06-17T21:17:22"/>
    <x v="3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1452"/>
    <d v="2011-12-18T18:21:44"/>
    <x v="6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1453"/>
    <d v="2012-08-26T21:37:03"/>
    <x v="5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863"/>
    <d v="2014-09-11T15:15:51"/>
    <x v="3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158"/>
    <d v="2015-04-08T18:58:47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432"/>
    <d v="2014-01-11T21:36:41"/>
    <x v="4"/>
    <x v="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1454"/>
    <d v="2016-08-06T15:45:32"/>
    <x v="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608"/>
    <d v="2016-10-10T10:36:23"/>
    <x v="2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1151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455"/>
    <d v="2013-06-20T11:04:18"/>
    <x v="4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590"/>
    <d v="2013-01-03T01:31:33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663"/>
    <d v="2012-03-18T23:53:15"/>
    <x v="5"/>
    <x v="1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1387"/>
    <d v="2013-05-24T13:54:44"/>
    <x v="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1456"/>
    <d v="2012-05-30T19:00:00"/>
    <x v="5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1073"/>
    <d v="2012-10-28T13:53:48"/>
    <x v="5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1457"/>
    <d v="2011-08-11T16:01:58"/>
    <x v="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478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1458"/>
    <d v="2012-03-29T13:45:23"/>
    <x v="5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355"/>
    <d v="2014-06-05T19:49:50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1459"/>
    <d v="2014-03-18T15:55:3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378"/>
    <d v="2013-02-01T17:00:0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460"/>
    <d v="2013-10-05T20:51:34"/>
    <x v="4"/>
    <x v="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535"/>
    <d v="2016-04-24T20:45:21"/>
    <x v="2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733"/>
    <d v="2013-03-08T03:02:08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624"/>
    <d v="2011-12-16T00:19:14"/>
    <x v="6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119"/>
    <d v="2015-06-12T07:07:56"/>
    <x v="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478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1461"/>
    <d v="2014-08-25T23:28:26"/>
    <x v="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516"/>
    <d v="2015-11-22T15:03:41"/>
    <x v="0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1108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975"/>
    <d v="2015-02-12T07:00:00"/>
    <x v="0"/>
    <x v="1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864"/>
    <d v="2015-02-17T04:59:00"/>
    <x v="0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348"/>
    <d v="2015-04-23T12:50:46"/>
    <x v="0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771"/>
    <d v="2014-10-29T18:54:03"/>
    <x v="3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1209"/>
    <d v="2016-08-05T21:00:00"/>
    <x v="2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573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62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502"/>
    <d v="2015-03-12T04:00:00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791"/>
    <d v="2015-02-11T22:31:43"/>
    <x v="0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463"/>
    <d v="2016-09-09T04:00:00"/>
    <x v="2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464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19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91"/>
    <d v="2016-03-03T19:00:00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325"/>
    <d v="2014-06-06T23:00:00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7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465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304"/>
    <d v="2015-07-31T16:00:00"/>
    <x v="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538"/>
    <d v="2016-06-17T16:00:00"/>
    <x v="2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1028"/>
    <d v="2015-01-04T13:16:06"/>
    <x v="3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75"/>
    <d v="2014-10-10T11:00:00"/>
    <x v="3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461"/>
    <d v="2015-08-06T15:31:47"/>
    <x v="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464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29"/>
    <d v="2014-09-29T10:53:10"/>
    <x v="3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035"/>
    <d v="2015-08-22T12:07:53"/>
    <x v="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93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860"/>
    <d v="2015-06-29T20:57:18"/>
    <x v="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756"/>
    <d v="2015-08-22T20:18:55"/>
    <x v="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498"/>
    <d v="2016-03-30T14:39:00"/>
    <x v="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466"/>
    <d v="2014-06-01T03:59:00"/>
    <x v="3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357"/>
    <d v="2015-02-23T11:55:03"/>
    <x v="0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467"/>
    <d v="2015-04-06T04:00:00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468"/>
    <d v="2016-12-14T17:49:21"/>
    <x v="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515"/>
    <d v="2015-05-09T09:35:15"/>
    <x v="0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303"/>
    <d v="2016-08-07T18:38:29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131"/>
    <d v="2015-08-02T16:00:00"/>
    <x v="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83"/>
    <d v="2015-02-28T15:14:22"/>
    <x v="0"/>
    <x v="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625"/>
    <d v="2015-09-23T14:21:26"/>
    <x v="0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994"/>
    <d v="2015-06-14T12:36:49"/>
    <x v="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469"/>
    <d v="2016-02-26T00:00:00"/>
    <x v="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076"/>
    <d v="2014-09-23T22:08:55"/>
    <x v="3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750"/>
    <d v="2015-03-27T15:24:5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95"/>
    <d v="2015-03-31T22:59:00"/>
    <x v="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19"/>
    <d v="2015-06-13T01:43:00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433"/>
    <d v="2015-12-04T19:01:26"/>
    <x v="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86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470"/>
    <d v="2016-06-03T16:30:00"/>
    <x v="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471"/>
    <d v="2015-10-02T23:00:00"/>
    <x v="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470"/>
    <d v="2016-06-02T10:25:18"/>
    <x v="2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466"/>
    <d v="2014-05-12T03:59:00"/>
    <x v="3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48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34"/>
    <d v="2014-11-23T22:00:00"/>
    <x v="3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1177"/>
    <d v="2015-10-11T02:00:00"/>
    <x v="0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609"/>
    <d v="2015-01-30T23:02:10"/>
    <x v="0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950"/>
    <d v="2015-12-05T00:00:00"/>
    <x v="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740"/>
    <d v="2017-02-18T04:59:00"/>
    <x v="1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1472"/>
    <d v="2015-12-09T22:48:04"/>
    <x v="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1343"/>
    <d v="2014-08-13T22:00:00"/>
    <x v="3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872"/>
    <d v="2014-08-25T04:59:00"/>
    <x v="3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1347"/>
    <d v="2015-03-18T17:00:0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80"/>
    <d v="2015-12-13T18:44:57"/>
    <x v="0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39"/>
    <d v="2014-06-21T11:00:0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459"/>
    <d v="2016-06-13T04:00:00"/>
    <x v="2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18"/>
    <d v="2017-01-04T13:06:20"/>
    <x v="2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515"/>
    <d v="2015-06-08T00:23:53"/>
    <x v="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531"/>
    <d v="2015-05-29T16:36:34"/>
    <x v="0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850"/>
    <d v="2016-05-23T19:21:05"/>
    <x v="2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870"/>
    <d v="2015-05-29T15:34:1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680"/>
    <d v="2016-04-23T10:16:40"/>
    <x v="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583"/>
    <d v="2014-09-06T00:10:11"/>
    <x v="3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996"/>
    <d v="2016-01-29T23:17:00"/>
    <x v="2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325"/>
    <d v="2014-06-21T01:05:03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60"/>
    <d v="2014-09-14T04:34:57"/>
    <x v="3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09"/>
    <d v="2015-05-07T17:11:59"/>
    <x v="0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1473"/>
    <d v="2016-01-29T23:34:00"/>
    <x v="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05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1474"/>
    <d v="2017-02-20T18:00:00"/>
    <x v="2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783"/>
    <d v="2014-12-05T11:28:00"/>
    <x v="3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475"/>
    <d v="2015-10-16T08:41:44"/>
    <x v="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562"/>
    <d v="2016-06-19T19:12:56"/>
    <x v="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938"/>
    <d v="2015-09-24T14:10:48"/>
    <x v="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39"/>
    <d v="2014-06-24T18:57:09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527"/>
    <d v="2014-09-09T16:12:03"/>
    <x v="3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478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15"/>
    <d v="2015-01-06T02:44:19"/>
    <x v="3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120"/>
    <d v="2016-10-14T22:00:00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1476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1027"/>
    <d v="2016-10-05T19:50:5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1477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355"/>
    <d v="2014-05-17T04:32:45"/>
    <x v="3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852"/>
    <d v="2014-12-21T17:43:33"/>
    <x v="3"/>
    <x v="1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117"/>
    <d v="2015-06-20T02:47:18"/>
    <x v="0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818"/>
    <d v="2015-01-28T19:37:11"/>
    <x v="3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478"/>
    <d v="2017-01-17T20:16:26"/>
    <x v="2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1479"/>
    <d v="2016-05-05T03:04:53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148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1480"/>
    <d v="2016-11-30T17:00:00"/>
    <x v="2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686"/>
    <d v="2015-07-03T14:46:35"/>
    <x v="0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69"/>
    <d v="2016-01-20T17:24:21"/>
    <x v="0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461"/>
    <d v="2015-08-20T17:05:00"/>
    <x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1481"/>
    <d v="2014-12-03T15:20:36"/>
    <x v="3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1"/>
    <d v="2016-05-01T14:18:38"/>
    <x v="2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7"/>
    <d v="2016-02-06T04:59:00"/>
    <x v="2"/>
    <x v="1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1028"/>
    <d v="2014-12-05T17:27:15"/>
    <x v="3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157"/>
    <d v="2015-03-14T00:50:01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10"/>
    <d v="2015-09-19T03:59:00"/>
    <x v="0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559"/>
    <d v="2015-01-11T10:15:24"/>
    <x v="3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554"/>
    <d v="2014-10-18T04:59:00"/>
    <x v="3"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1450"/>
    <d v="2014-08-29T20:43:05"/>
    <x v="3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527"/>
    <d v="2014-08-09T03:00:00"/>
    <x v="3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18"/>
    <d v="2016-04-15T20:12:08"/>
    <x v="2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8"/>
    <d v="2014-08-25T21:00:00"/>
    <x v="3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1427"/>
    <d v="2015-01-09T02:00:00"/>
    <x v="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1181"/>
    <d v="2015-04-03T22:40:1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148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683"/>
    <d v="2016-12-12T06:00:00"/>
    <x v="2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990"/>
    <d v="2015-10-11T15:29:05"/>
    <x v="0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97"/>
    <d v="2015-10-31T15:57:33"/>
    <x v="0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23"/>
    <d v="2016-07-24T01:52:38"/>
    <x v="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599"/>
    <d v="2014-08-09T05:37:12"/>
    <x v="3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354"/>
    <d v="2015-02-07T21:42:19"/>
    <x v="3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553"/>
    <d v="2015-08-24T10:33:16"/>
    <x v="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199"/>
    <d v="2015-09-09T04:00:18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582"/>
    <d v="2014-11-09T12:00:00"/>
    <x v="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501"/>
    <d v="2016-09-07T01:21:53"/>
    <x v="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544"/>
    <d v="2015-08-01T01:00:00"/>
    <x v="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43"/>
    <d v="2016-05-14T21:03:57"/>
    <x v="2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1225"/>
    <d v="2016-06-08T17:33:39"/>
    <x v="2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6"/>
    <d v="2014-11-25T19:46:00"/>
    <x v="3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396"/>
    <d v="2015-06-12T20:11:27"/>
    <x v="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989"/>
    <d v="2015-06-27T18:27:06"/>
    <x v="0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483"/>
    <d v="2016-01-15T03:09:34"/>
    <x v="0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d v="2014-09-06T22:08:59"/>
    <x v="3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053"/>
    <d v="2015-03-14T20:46:34"/>
    <x v="0"/>
    <x v="1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1026"/>
    <d v="2016-03-16T08:33:10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341"/>
    <d v="2014-05-19T11:26:29"/>
    <x v="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121"/>
    <d v="2015-09-16T05:37:27"/>
    <x v="0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7"/>
    <d v="2015-10-29T15:06:47"/>
    <x v="0"/>
    <x v="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1484"/>
    <d v="2014-08-05T14:52:09"/>
    <x v="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803"/>
    <d v="2015-03-25T18:01:1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549"/>
    <d v="2014-09-25T21:16:44"/>
    <x v="3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3"/>
    <d v="2015-05-18T20:58:47"/>
    <x v="0"/>
    <x v="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560"/>
    <d v="2015-01-24T03:00:00"/>
    <x v="0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348"/>
    <d v="2015-05-09T03:59:00"/>
    <x v="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863"/>
    <d v="2014-09-11T14:01:08"/>
    <x v="3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788"/>
    <d v="2015-02-23T18:22:59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024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051"/>
    <d v="2016-03-04T23:57:26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341"/>
    <d v="2014-05-25T13:32:38"/>
    <x v="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302"/>
    <d v="2015-05-07T14:01:0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855"/>
    <d v="2014-09-15T06:08:00"/>
    <x v="3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388"/>
    <d v="2015-02-21T11:00:00"/>
    <x v="0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845"/>
    <d v="2016-06-04T22:57:33"/>
    <x v="2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822"/>
    <d v="2014-06-15T15:16:04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973"/>
    <d v="2016-08-29T17:00:00"/>
    <x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122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41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060"/>
    <d v="2015-01-30T16:53:34"/>
    <x v="0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821"/>
    <d v="2014-08-28T01:00:00"/>
    <x v="3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354"/>
    <d v="2015-01-18T18:33:38"/>
    <x v="3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1171"/>
    <d v="2015-03-01T23:02:35"/>
    <x v="0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1485"/>
    <d v="2015-12-16T20:18:00"/>
    <x v="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1412"/>
    <d v="2015-04-13T03:06:20"/>
    <x v="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882"/>
    <d v="2015-06-07T21:56:38"/>
    <x v="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49"/>
    <d v="2015-05-24T03:21:00"/>
    <x v="0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1486"/>
    <d v="2016-08-15T12:44:52"/>
    <x v="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447"/>
    <d v="2016-11-24T17:11:00"/>
    <x v="2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3"/>
    <d v="2015-06-02T15:34:53"/>
    <x v="0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316"/>
    <d v="2015-11-19T20:45:17"/>
    <x v="0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239"/>
    <d v="2016-01-23T08:45:52"/>
    <x v="0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446"/>
    <d v="2014-10-05T19:16:13"/>
    <x v="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1487"/>
    <d v="2016-10-17T04:00:00"/>
    <x v="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15"/>
    <d v="2015-10-08T19:00:21"/>
    <x v="0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532"/>
    <d v="2017-03-16T13:00:03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968"/>
    <d v="2015-06-16T17:47:29"/>
    <x v="0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1479"/>
    <d v="2016-05-04T23:00:50"/>
    <x v="2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497"/>
    <d v="2015-03-27T23:16:12"/>
    <x v="0"/>
    <x v="1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03"/>
    <d v="2016-05-08T17:41:57"/>
    <x v="2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978"/>
    <d v="2016-06-07T00:12:05"/>
    <x v="2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863"/>
    <d v="2014-09-11T18:10:23"/>
    <x v="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750"/>
    <d v="2015-03-26T04:00:00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88"/>
    <d v="2015-03-01T06:59:00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1200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412"/>
    <d v="2014-08-06T21:32:00"/>
    <x v="3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1489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410"/>
    <d v="2015-09-16T17:43:32"/>
    <x v="0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1490"/>
    <d v="2015-03-09T03:44:52"/>
    <x v="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313"/>
    <d v="2016-08-17T03:59:00"/>
    <x v="2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3"/>
    <d v="2015-05-03T22:51:00"/>
    <x v="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567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872"/>
    <d v="2014-08-31T15:47:58"/>
    <x v="3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468"/>
    <d v="2016-12-05T01:00:00"/>
    <x v="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08"/>
    <d v="2016-01-01T04:00:00"/>
    <x v="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147"/>
    <d v="2014-09-26T01:35:00"/>
    <x v="3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981"/>
    <d v="2014-11-27T03:00:00"/>
    <x v="3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332"/>
    <d v="2016-03-13T12:00:00"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864"/>
    <d v="2015-03-23T02:14:00"/>
    <x v="0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554"/>
    <d v="2014-10-20T05:59:00"/>
    <x v="3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358"/>
    <d v="2015-01-06T06:00:00"/>
    <x v="3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133"/>
    <d v="2015-08-24T02:00:00"/>
    <x v="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431"/>
    <d v="2015-09-23T13:25:56"/>
    <x v="0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799"/>
    <d v="2016-02-11T16:29:03"/>
    <x v="2"/>
    <x v="1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306"/>
    <d v="2014-11-11T16:10:36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36"/>
    <d v="2016-08-24T06:41:21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232"/>
    <d v="2016-10-31T04:00:00"/>
    <x v="2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805"/>
    <d v="2016-05-01T11:00:06"/>
    <x v="2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944"/>
    <d v="2016-10-13T00:00:00"/>
    <x v="2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780"/>
    <d v="2016-06-20T08:41:21"/>
    <x v="2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491"/>
    <d v="2015-12-21T04:59:00"/>
    <x v="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08"/>
    <d v="2016-01-07T13:47:00"/>
    <x v="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753"/>
    <d v="2017-01-27T20:05:30"/>
    <x v="1"/>
    <x v="1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1492"/>
    <d v="2016-10-09T18:25:10"/>
    <x v="2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991"/>
    <d v="2016-02-20T20:07:47"/>
    <x v="2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1127"/>
    <d v="2014-10-03T11:29:32"/>
    <x v="3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463"/>
    <d v="2017-01-19T15:57:51"/>
    <x v="2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558"/>
    <d v="2015-05-26T21:54:00"/>
    <x v="0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315"/>
    <d v="2017-02-27T04:59:00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493"/>
    <d v="2014-06-16T04:25:00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777"/>
    <d v="2017-03-01T02:00:00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416"/>
    <d v="2017-01-31T18:00:00"/>
    <x v="1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469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494"/>
    <d v="2012-12-26T20:04:12"/>
    <x v="5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495"/>
    <d v="2016-03-01T05:59:00"/>
    <x v="2"/>
    <x v="1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6"/>
    <d v="2014-11-15T22:08:44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977"/>
    <d v="2014-10-06T16:11:45"/>
    <x v="3"/>
    <x v="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849"/>
    <d v="2014-12-14T18:09:51"/>
    <x v="3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23"/>
    <d v="2015-04-25T05:11:23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69"/>
    <d v="2016-01-21T05:05:19"/>
    <x v="0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66"/>
    <d v="2014-11-26T14:40:40"/>
    <x v="3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496"/>
    <d v="2015-02-21T19:58:39"/>
    <x v="3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51"/>
    <d v="2015-12-23T22:59:00"/>
    <x v="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88"/>
    <d v="2015-02-10T16:52:10"/>
    <x v="0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497"/>
    <d v="2015-06-21T20:04:09"/>
    <x v="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85"/>
    <d v="2014-11-05T05:00:00"/>
    <x v="3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1498"/>
    <d v="2014-06-11T04:00:00"/>
    <x v="3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22"/>
    <d v="2014-07-18T13:09:12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29"/>
    <d v="2014-08-20T20:24:03"/>
    <x v="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1489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466"/>
    <d v="2014-05-27T03:00:00"/>
    <x v="3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866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751"/>
    <d v="2016-11-22T05:59:00"/>
    <x v="2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971"/>
    <d v="2016-08-27T22:53:2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530"/>
    <d v="2015-06-11T16:13:06"/>
    <x v="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499"/>
    <d v="2012-10-06T23:51:15"/>
    <x v="5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426"/>
    <d v="2014-05-30T16:00:00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500"/>
    <d v="2017-03-03T11:01:32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501"/>
    <d v="2015-03-20T15:54:11"/>
    <x v="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86"/>
    <d v="2016-08-15T06:20:2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45"/>
    <d v="2014-11-18T04:35:00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410"/>
    <d v="2015-09-16T17:56:11"/>
    <x v="0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798"/>
    <d v="2016-10-14T21:10:47"/>
    <x v="2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380"/>
    <d v="2015-09-11T01:04:19"/>
    <x v="0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947"/>
    <d v="2016-08-18T02:38:45"/>
    <x v="2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170"/>
    <d v="2016-11-01T03:59:00"/>
    <x v="2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99"/>
    <d v="2013-05-04T13:26:49"/>
    <x v="4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441"/>
    <d v="2013-08-16T11:59:00"/>
    <x v="4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086"/>
    <d v="2010-10-02T04:59:00"/>
    <x v="7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502"/>
    <d v="2016-03-04T06:03:17"/>
    <x v="2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503"/>
    <d v="2013-12-29T07:59:00"/>
    <x v="4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68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69"/>
    <d v="2016-01-20T20:50:48"/>
    <x v="0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471"/>
    <d v="2015-10-06T16:30:47"/>
    <x v="0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508"/>
    <d v="2015-04-16T02:50:00"/>
    <x v="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937"/>
    <d v="2016-02-02T17:26:38"/>
    <x v="2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1343"/>
    <d v="2014-08-22T03:44:15"/>
    <x v="3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71"/>
    <d v="2014-09-10T04:52:00"/>
    <x v="3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353"/>
    <d v="2016-04-27T13:16:00"/>
    <x v="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490"/>
    <d v="2014-12-31T21:22:00"/>
    <x v="3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496"/>
    <d v="2015-06-14T00:20:55"/>
    <x v="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479"/>
    <d v="2016-05-05T04:02:40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504"/>
    <d v="2017-02-08T09:59:05"/>
    <x v="1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825"/>
    <d v="2015-05-28T15:59:00"/>
    <x v="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71"/>
    <d v="2014-10-02T03:59:00"/>
    <x v="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357"/>
    <d v="2015-03-02T01:04:00"/>
    <x v="0"/>
    <x v="1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1427"/>
    <d v="2015-01-09T22:59:50"/>
    <x v="3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794"/>
    <d v="2014-09-29T15:16:24"/>
    <x v="3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470"/>
    <d v="2016-04-03T14:36:51"/>
    <x v="2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7"/>
    <d v="2016-05-20T08:59:00"/>
    <x v="2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599"/>
    <d v="2014-08-08T22:27:26"/>
    <x v="3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121"/>
    <d v="2015-09-28T06:35:34"/>
    <x v="0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150"/>
    <d v="2014-08-13T18:49:08"/>
    <x v="3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185"/>
    <d v="2015-09-30T18:00:00"/>
    <x v="0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1505"/>
    <d v="2016-10-22T22:08:58"/>
    <x v="2"/>
    <x v="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1506"/>
    <d v="2015-11-22T06:59:00"/>
    <x v="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1137"/>
    <d v="2014-07-30T01:19:32"/>
    <x v="3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147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619"/>
    <d v="2015-09-09T22:31:19"/>
    <x v="0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228"/>
    <d v="2015-10-16T16:35:52"/>
    <x v="0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849"/>
    <d v="2014-12-14T20:00:34"/>
    <x v="3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617"/>
    <d v="2016-12-07T17:36:0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23"/>
    <d v="2015-04-21T05:59:00"/>
    <x v="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1426"/>
    <d v="2016-10-30T01:46:00"/>
    <x v="2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9"/>
    <d v="2015-06-14T19:19:00"/>
    <x v="0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875"/>
    <d v="2016-03-10T13:42:39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1462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619"/>
    <d v="2015-10-09T15:38:43"/>
    <x v="0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497"/>
    <d v="2015-02-26T03:19:55"/>
    <x v="0"/>
    <x v="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502"/>
    <d v="2015-03-22T16:07:15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166"/>
    <d v="2014-12-27T01:40:44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351"/>
    <d v="2015-09-20T04:21:31"/>
    <x v="0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1507"/>
    <d v="2015-11-15T23:09:06"/>
    <x v="0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395"/>
    <d v="2014-09-01T05:00:00"/>
    <x v="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545"/>
    <d v="2015-05-05T18:48:00"/>
    <x v="0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522"/>
    <d v="2015-09-29T21:12:39"/>
    <x v="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55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1508"/>
    <d v="2016-12-21T04:36:30"/>
    <x v="2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037"/>
    <d v="2015-01-08T13:41:00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528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419"/>
    <d v="2015-05-01T18:39:05"/>
    <x v="0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186"/>
    <d v="2016-08-14T22:45:43"/>
    <x v="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15"/>
    <d v="2015-10-15T22:00:00"/>
    <x v="0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16"/>
    <d v="2014-06-01T03:59:00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11"/>
    <d v="2015-09-20T19:05:56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681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117"/>
    <d v="2015-05-20T19:48:46"/>
    <x v="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1442"/>
    <d v="2016-10-07T14:00:00"/>
    <x v="2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69"/>
    <d v="2016-02-08T00:17:00"/>
    <x v="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799"/>
    <d v="2016-02-12T04:33:11"/>
    <x v="2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1424"/>
    <d v="2014-10-20T14:56:15"/>
    <x v="3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866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790"/>
    <d v="2016-08-23T08:10:18"/>
    <x v="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204"/>
    <d v="2015-06-12T03:45:06"/>
    <x v="0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509"/>
    <d v="2015-02-03T02:00:00"/>
    <x v="0"/>
    <x v="1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861"/>
    <d v="2014-10-19T05:00:00"/>
    <x v="3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1061"/>
    <d v="2015-09-16T22:00:00"/>
    <x v="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686"/>
    <d v="2015-05-11T19:32:31"/>
    <x v="0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1510"/>
    <d v="2015-04-28T15:19:54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908"/>
    <d v="2014-08-28T03:00:10"/>
    <x v="3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289"/>
    <d v="2017-02-19T00:45:19"/>
    <x v="1"/>
    <x v="1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28"/>
    <d v="2014-10-04T14:17:00"/>
    <x v="3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1126"/>
    <d v="2016-11-01T02:55:34"/>
    <x v="2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1163"/>
    <d v="2015-04-17T17:33:02"/>
    <x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908"/>
    <d v="2014-09-21T15:10:50"/>
    <x v="3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845"/>
    <d v="2016-06-05T10:43:47"/>
    <x v="2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1163"/>
    <d v="2015-04-01T12:22:05"/>
    <x v="0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13"/>
    <d v="2016-05-27T13:12:00"/>
    <x v="2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469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1347"/>
    <d v="2015-03-27T00:05:32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1128"/>
    <d v="2016-05-05T21:36:36"/>
    <x v="2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513"/>
    <d v="2014-09-26T16:18:55"/>
    <x v="3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804"/>
    <d v="2016-11-09T23:22:12"/>
    <x v="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1476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187"/>
    <d v="2015-02-02T18:43:21"/>
    <x v="3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482"/>
    <d v="2016-01-07T04:57:52"/>
    <x v="0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1021"/>
    <d v="2016-03-27T23:26:02"/>
    <x v="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171"/>
    <d v="2015-03-01T20:33:49"/>
    <x v="0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777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1116"/>
    <d v="2017-04-18T19:13:39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1109"/>
    <d v="2017-04-14T04:59:00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1116"/>
    <d v="2017-04-08T12:54:0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1052"/>
    <d v="2017-04-21T07:24:20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1511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1115"/>
    <d v="2017-03-27T16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1118"/>
    <d v="2017-04-04T03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1511"/>
    <d v="2017-03-31T22:59: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1342"/>
    <d v="2017-05-03T19:12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1512"/>
    <d v="2017-04-03T15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1513"/>
    <d v="2017-03-25T04:33: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1514"/>
    <d v="2017-04-07T16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1115"/>
    <d v="2017-04-16T20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1110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1342"/>
    <d v="2017-04-09T08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1515"/>
    <d v="2017-03-19T06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881"/>
    <d v="2017-03-27T23:58:54"/>
    <x v="1"/>
    <x v="1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1515"/>
    <d v="2017-04-16T15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359"/>
    <d v="2014-11-07T00:15:55"/>
    <x v="3"/>
    <x v="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548"/>
    <d v="2014-10-01T04:00:00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16"/>
    <d v="2012-12-07T02:00:00"/>
    <x v="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17"/>
    <d v="2011-01-25T04:00:00"/>
    <x v="7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71"/>
    <d v="2014-09-10T20:09:34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87"/>
    <d v="2013-11-02T20:49:27"/>
    <x v="4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176"/>
    <d v="2011-05-01T04:59:00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98"/>
    <d v="2012-04-01T20:00:58"/>
    <x v="5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18"/>
    <d v="2012-12-20T11:58:45"/>
    <x v="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707"/>
    <d v="2012-06-01T22:52:24"/>
    <x v="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599"/>
    <d v="2014-07-19T05:00:00"/>
    <x v="3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19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899"/>
    <d v="2012-01-18T23:00:00"/>
    <x v="6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3"/>
    <d v="2014-08-13T04:59:00"/>
    <x v="3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67"/>
    <d v="2014-10-15T12:52:02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431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822"/>
    <d v="2014-06-15T18:05:25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912"/>
    <d v="2014-06-09T19:20:15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20"/>
    <d v="2011-05-03T03:59:00"/>
    <x v="6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582"/>
    <d v="2014-11-26T07:59:00"/>
    <x v="3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557"/>
    <d v="2014-08-02T04:13:01"/>
    <x v="3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1344"/>
    <d v="2014-06-13T22:00:00"/>
    <x v="3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261"/>
    <d v="2013-12-13T04:59:00"/>
    <x v="4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8"/>
    <d v="2014-07-02T04:00:00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245"/>
    <d v="2016-05-06T14:35:58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21"/>
    <d v="2012-02-14T17:31:08"/>
    <x v="5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21"/>
    <d v="2014-09-26T21:04:52"/>
    <x v="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71"/>
    <d v="2014-08-25T20:45:08"/>
    <x v="3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22"/>
    <d v="2011-02-17T21:17:07"/>
    <x v="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523"/>
    <d v="2013-08-18T15:00:00"/>
    <x v="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868"/>
    <d v="2014-06-21T16:00:09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024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524"/>
    <d v="2013-05-06T16:51:11"/>
    <x v="4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10"/>
    <d v="2014-06-20T09:54:09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22"/>
    <d v="2014-06-15T16:00:00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899"/>
    <d v="2012-01-31T17:00:00"/>
    <x v="6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525"/>
    <d v="2013-08-23T19:04:29"/>
    <x v="4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2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599"/>
    <d v="2014-07-16T23:27:21"/>
    <x v="3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526"/>
    <d v="2014-09-16T21:00:00"/>
    <x v="3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60"/>
    <d v="2014-08-04T15:59:33"/>
    <x v="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512"/>
    <d v="2015-06-10T09:58:22"/>
    <x v="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249"/>
    <d v="2015-05-24T08:18:52"/>
    <x v="0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543"/>
    <d v="2016-12-09T04:37:55"/>
    <x v="2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76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975"/>
    <d v="2015-02-28T22:00:00"/>
    <x v="0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144"/>
    <d v="2015-02-20T23:14:16"/>
    <x v="0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170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053"/>
    <d v="2015-02-12T14:15:42"/>
    <x v="0"/>
    <x v="1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464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527"/>
    <d v="2015-02-04T11:50:18"/>
    <x v="0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560"/>
    <d v="2015-02-16T10:11:17"/>
    <x v="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393"/>
    <d v="2014-09-06T21:00:00"/>
    <x v="3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07"/>
    <d v="2016-04-30T05:34:00"/>
    <x v="2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528"/>
    <d v="2014-08-31T18:24:37"/>
    <x v="3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1507"/>
    <d v="2015-12-14T05:59:00"/>
    <x v="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1362"/>
    <d v="2015-09-25T23:43:42"/>
    <x v="0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478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571"/>
    <d v="2015-05-01T08:59:32"/>
    <x v="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90"/>
    <d v="2015-09-19T06:37:31"/>
    <x v="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1529"/>
    <d v="2015-04-23T05:40:07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412"/>
    <d v="2014-07-28T14:31:17"/>
    <x v="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22"/>
    <d v="2014-06-20T23:00:00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225"/>
    <d v="2012-06-01T03:59:00"/>
    <x v="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50"/>
    <d v="2014-08-15T02:00:00"/>
    <x v="3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599"/>
    <d v="2014-08-08T19:05:51"/>
    <x v="3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48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530"/>
    <d v="2016-01-05T23:55:00"/>
    <x v="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133"/>
    <d v="2015-09-10T03:59:00"/>
    <x v="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205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531"/>
    <d v="2016-11-04T13:06:24"/>
    <x v="2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96"/>
    <d v="2014-12-31T00:00:00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679"/>
    <d v="2015-03-22T22:35:47"/>
    <x v="0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05"/>
    <d v="2017-03-12T21:00:0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462"/>
    <d v="2015-07-05T16:43:2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47"/>
    <d v="2015-10-24T21:29:00"/>
    <x v="0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215"/>
    <d v="2015-08-20T20:02:56"/>
    <x v="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942"/>
    <d v="2017-01-10T05:00:00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561"/>
    <d v="2016-06-03T21:00:00"/>
    <x v="2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931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478"/>
    <d v="2017-01-17T21:10:36"/>
    <x v="2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4"/>
    <d v="2015-12-17T04:59:00"/>
    <x v="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45"/>
    <d v="2014-11-20T07:59:58"/>
    <x v="3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867"/>
    <d v="2014-10-01T03:59:00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9"/>
    <d v="2016-04-16T22:39:07"/>
    <x v="2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999"/>
    <d v="2016-05-04T03:59:00"/>
    <x v="2"/>
    <x v="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581"/>
    <d v="2017-02-01T23:31:00"/>
    <x v="2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946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779"/>
    <d v="2016-12-28T22:00:33"/>
    <x v="2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360"/>
    <d v="2015-09-29T03:59:00"/>
    <x v="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200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931"/>
    <d v="2015-10-25T23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169"/>
    <d v="2017-02-16T23:00:00"/>
    <x v="1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041"/>
    <d v="2014-10-14T06:59:00"/>
    <x v="3"/>
    <x v="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855"/>
    <d v="2014-09-19T18:08:12"/>
    <x v="3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10"/>
    <d v="2015-10-09T00:00:00"/>
    <x v="0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465"/>
    <d v="2016-12-01T17:39:42"/>
    <x v="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19"/>
    <d v="2015-06-12T02:00:00"/>
    <x v="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24"/>
    <d v="2015-09-12T03:59:00"/>
    <x v="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266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1058"/>
    <d v="2015-04-04T20:19:17"/>
    <x v="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786"/>
    <d v="2015-06-20T17:55:14"/>
    <x v="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797"/>
    <d v="2014-11-05T18:48:44"/>
    <x v="3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497"/>
    <d v="2015-06-21T17:32:46"/>
    <x v="0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532"/>
    <d v="2016-09-07T11:20:40"/>
    <x v="2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062"/>
    <d v="2016-09-08T03:45:00"/>
    <x v="2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803"/>
    <d v="2015-03-26T01:03:29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15"/>
    <d v="2014-10-07T18:26:15"/>
    <x v="3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050"/>
    <d v="2015-06-11T03:59:00"/>
    <x v="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251"/>
    <d v="2017-02-22T13:25:52"/>
    <x v="1"/>
    <x v="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354"/>
    <d v="2015-01-08T21:17:41"/>
    <x v="3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1126"/>
    <d v="2016-10-01T03:59:00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537"/>
    <d v="2015-11-30T17:08:38"/>
    <x v="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48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837"/>
    <d v="2014-12-22T04:00:00"/>
    <x v="3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533"/>
    <d v="2015-10-30T21:00:00"/>
    <x v="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791"/>
    <d v="2015-01-28T22:00:00"/>
    <x v="0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1000"/>
    <d v="2015-12-03T17:00:00"/>
    <x v="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311"/>
    <d v="2015-06-12T21:00:00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478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83"/>
    <d v="2016-08-24T21:42:08"/>
    <x v="2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311"/>
    <d v="2015-06-16T11:00:00"/>
    <x v="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218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653"/>
    <d v="2014-11-02T11:29:35"/>
    <x v="3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533"/>
    <d v="2015-11-06T13:00:09"/>
    <x v="0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768"/>
    <d v="2016-09-14T19:00:00"/>
    <x v="2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053"/>
    <d v="2015-02-09T04:30:00"/>
    <x v="0"/>
    <x v="1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1021"/>
    <d v="2016-04-01T03:59:00"/>
    <x v="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550"/>
    <d v="2014-11-18T17:23:26"/>
    <x v="3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104"/>
    <d v="2015-05-30T20:21:43"/>
    <x v="0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888"/>
    <d v="2016-04-01T01:27:39"/>
    <x v="2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530"/>
    <d v="2015-06-01T05:00:00"/>
    <x v="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710"/>
    <d v="2015-09-02T00:28:25"/>
    <x v="0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743"/>
    <d v="2016-04-29T04:39:48"/>
    <x v="2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534"/>
    <d v="2016-02-10T21:00:00"/>
    <x v="2"/>
    <x v="1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475"/>
    <d v="2016-01-29T05:59:00"/>
    <x v="2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541"/>
    <d v="2017-02-28T05:00:00"/>
    <x v="1"/>
    <x v="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486"/>
    <d v="2016-08-15T20:09:42"/>
    <x v="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1000"/>
    <d v="2015-11-28T18:00:28"/>
    <x v="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763"/>
    <d v="2016-06-20T23:00:00"/>
    <x v="2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241"/>
    <d v="2017-02-20T08:50:02"/>
    <x v="1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1315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475"/>
    <d v="2015-09-17T03:59:00"/>
    <x v="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468"/>
    <d v="2015-12-04T19:29:08"/>
    <x v="0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69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968"/>
    <d v="2015-06-16T12:59:14"/>
    <x v="0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685"/>
    <d v="2016-09-26T10:37:09"/>
    <x v="2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535"/>
    <d v="2015-11-22T22:00:00"/>
    <x v="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514"/>
    <d v="2015-07-27T22:59:00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29"/>
    <d v="2015-09-13T00:00:00"/>
    <x v="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10"/>
    <d v="2015-10-14T22:01:03"/>
    <x v="0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515"/>
    <d v="2015-04-29T17:51:02"/>
    <x v="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769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536"/>
    <d v="2016-12-07T08:26:16"/>
    <x v="2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529"/>
    <d v="2015-03-28T14:38:04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292"/>
    <d v="2016-12-22T14:59:12"/>
    <x v="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120"/>
    <d v="2015-07-31T20:32:28"/>
    <x v="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459"/>
    <d v="2016-06-10T03:00:00"/>
    <x v="2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535"/>
    <d v="2016-05-15T01:22:19"/>
    <x v="2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680"/>
    <d v="2016-04-13T21:02:45"/>
    <x v="2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487"/>
    <d v="2016-10-16T15:36:18"/>
    <x v="2"/>
    <x v="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471"/>
    <d v="2015-10-06T22:17:05"/>
    <x v="0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228"/>
    <d v="2015-10-17T07:00:10"/>
    <x v="0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508"/>
    <d v="2016-11-11T22:00:00"/>
    <x v="2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799"/>
    <d v="2016-01-27T01:00:00"/>
    <x v="2"/>
    <x v="1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884"/>
    <d v="2015-05-08T20:05:00"/>
    <x v="0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284"/>
    <d v="2016-05-06T07:17:21"/>
    <x v="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484"/>
    <d v="2014-08-08T13:54:00"/>
    <x v="3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394"/>
    <d v="2016-06-08T00:57:04"/>
    <x v="2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888"/>
    <d v="2016-04-11T02:30:00"/>
    <x v="2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537"/>
    <d v="2015-01-31T14:03:06"/>
    <x v="3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440"/>
    <d v="2016-06-22T01:05:57"/>
    <x v="2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471"/>
    <d v="2014-10-16T03:59:00"/>
    <x v="3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275"/>
    <d v="2016-06-22T03:55:00"/>
    <x v="2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538"/>
    <d v="2016-09-25T08:46:48"/>
    <x v="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440"/>
    <d v="2016-06-05T13:59:50"/>
    <x v="2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930"/>
    <d v="2015-04-05T17:51:17"/>
    <x v="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490"/>
    <d v="2015-03-08T16:08:25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1244"/>
    <d v="2016-05-08T08:59:26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539"/>
    <d v="2014-07-05T01:00:00"/>
    <x v="3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23"/>
    <d v="2014-07-27T23:00:00"/>
    <x v="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419"/>
    <d v="2015-04-01T20:17:48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85"/>
    <d v="2015-10-06T16:44:46"/>
    <x v="0"/>
    <x v="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1418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540"/>
    <d v="2015-06-15T16:14:40"/>
    <x v="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30"/>
    <d v="2015-07-30T12:30:22"/>
    <x v="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412"/>
    <d v="2014-08-03T23:00:00"/>
    <x v="3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1541"/>
    <d v="2016-04-05T08:34:06"/>
    <x v="2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154"/>
    <d v="2014-10-10T21:00:00"/>
    <x v="3"/>
    <x v="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364"/>
    <d v="2017-02-24T13:48:00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047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216"/>
    <d v="2016-12-06T23:22:34"/>
    <x v="2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780"/>
    <d v="2016-06-12T17:00:00"/>
    <x v="2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307"/>
    <d v="2015-04-01T04:59:00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680"/>
    <d v="2016-04-13T13:18:00"/>
    <x v="2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1450"/>
    <d v="2014-08-30T04:48:13"/>
    <x v="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32"/>
    <d v="2015-04-18T00:37:0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501"/>
    <d v="2015-02-26T00:35:10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034"/>
    <d v="2016-05-08T21:00:00"/>
    <x v="2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245"/>
    <d v="2016-04-30T03:59:00"/>
    <x v="2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440"/>
    <d v="2016-06-13T17:00:00"/>
    <x v="2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542"/>
    <d v="2015-11-29T23:00:00"/>
    <x v="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948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845"/>
    <d v="2016-07-01T23:00:00"/>
    <x v="2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830"/>
    <d v="2016-05-02T23:00:00"/>
    <x v="2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47"/>
    <d v="2015-10-29T04:01:00"/>
    <x v="0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536"/>
    <d v="2016-05-10T11:17:00"/>
    <x v="2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878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409"/>
    <d v="2014-08-01T10:01:50"/>
    <x v="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550"/>
    <d v="2014-11-19T08:27:59"/>
    <x v="3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740"/>
    <d v="2017-02-25T01:22:14"/>
    <x v="1"/>
    <x v="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292"/>
    <d v="2016-12-14T15:59:00"/>
    <x v="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542"/>
    <d v="2014-09-01T15:59:00"/>
    <x v="3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502"/>
    <d v="2015-03-07T04:55:00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794"/>
    <d v="2014-08-19T16:00:00"/>
    <x v="3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932"/>
    <d v="2016-03-15T21:00:00"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210"/>
    <d v="2015-12-13T02:26:32"/>
    <x v="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204"/>
    <d v="2015-05-13T01:37:17"/>
    <x v="0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461"/>
    <d v="2015-08-01T22:24:54"/>
    <x v="0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500"/>
    <d v="2015-01-01T05:00:00"/>
    <x v="3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131"/>
    <d v="2017-01-15T00:59:40"/>
    <x v="2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1131"/>
    <d v="2016-12-17T08:00:00"/>
    <x v="2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433"/>
    <d v="2015-12-02T20:59:25"/>
    <x v="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59"/>
    <d v="2014-08-25T04:59:00"/>
    <x v="3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987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73"/>
    <d v="2015-10-28T17:33:36"/>
    <x v="0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543"/>
    <d v="2014-05-18T14:39:33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347"/>
    <d v="2015-04-25T15:49:54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501"/>
    <d v="2015-03-20T16:56:00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583"/>
    <d v="2014-08-31T13:08:00"/>
    <x v="3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431"/>
    <d v="2015-08-26T23:00:00"/>
    <x v="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544"/>
    <d v="2014-11-29T23:52:58"/>
    <x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29"/>
    <d v="2015-03-11T03:26:23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35"/>
    <d v="2016-08-01T22:59:00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985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80"/>
    <d v="2015-11-21T03:00:00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427"/>
    <d v="2014-12-10T20:49:12"/>
    <x v="3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782"/>
    <d v="2014-12-03T15:28:26"/>
    <x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510"/>
    <d v="2014-12-14T18:18:08"/>
    <x v="3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989"/>
    <d v="2015-06-18T11:04:01"/>
    <x v="0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470"/>
    <d v="2016-06-03T13:31:22"/>
    <x v="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573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449"/>
    <d v="2014-08-08T22:28:00"/>
    <x v="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9"/>
    <d v="2016-05-06T20:17:35"/>
    <x v="2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675"/>
    <d v="2014-11-06T00:46:00"/>
    <x v="3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772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17"/>
    <d v="2015-05-30T18:10:00"/>
    <x v="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545"/>
    <d v="2014-06-01T03:59:00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211"/>
    <d v="2016-02-18T22:00:00"/>
    <x v="2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981"/>
    <d v="2014-11-21T17:00:00"/>
    <x v="3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864"/>
    <d v="2015-02-21T22:05:25"/>
    <x v="0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50"/>
    <d v="2014-08-28T22:53:34"/>
    <x v="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514"/>
    <d v="2015-08-07T17:22:26"/>
    <x v="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298"/>
    <d v="2015-11-12T02:31:00"/>
    <x v="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53"/>
    <d v="2015-06-25T11:05:24"/>
    <x v="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1125"/>
    <d v="2015-06-17T12:05:02"/>
    <x v="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875"/>
    <d v="2016-03-01T23:59:00"/>
    <x v="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063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141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567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684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225"/>
    <d v="2016-06-06T07:00:00"/>
    <x v="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183"/>
    <d v="2015-10-08T00:32:52"/>
    <x v="0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147"/>
    <d v="2014-09-27T23:01:02"/>
    <x v="3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501"/>
    <d v="2015-02-28T04:59:00"/>
    <x v="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465"/>
    <d v="2016-12-01T07:59:00"/>
    <x v="2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245"/>
    <d v="2016-04-17T23:30:00"/>
    <x v="2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877"/>
    <d v="2015-04-23T18:30:00"/>
    <x v="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06"/>
    <d v="2014-10-26T00:43:00"/>
    <x v="3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546"/>
    <d v="2014-05-23T20:01:47"/>
    <x v="3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411"/>
    <d v="2016-04-06T21:30:00"/>
    <x v="2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1547"/>
    <d v="2016-02-14T00:00:00"/>
    <x v="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181"/>
    <d v="2015-03-04T18:59:23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4"/>
    <d v="2015-12-14T00:00:00"/>
    <x v="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877"/>
    <d v="2015-04-24T21:52:21"/>
    <x v="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975"/>
    <d v="2015-02-05T06:59:00"/>
    <x v="0"/>
    <x v="1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127"/>
    <d v="2014-10-04T14:48:56"/>
    <x v="3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548"/>
    <d v="2014-09-21T02:00:00"/>
    <x v="3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49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97"/>
    <d v="2015-02-28T17:00:00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549"/>
    <d v="2016-11-02T00:31:01"/>
    <x v="2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848"/>
    <d v="2014-07-30T22:41:41"/>
    <x v="3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550"/>
    <d v="2014-08-18T17:32:33"/>
    <x v="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475"/>
    <d v="2016-02-05T22:00:00"/>
    <x v="2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822"/>
    <d v="2014-06-17T03:00:00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431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1"/>
    <d v="2016-08-07T03:00:00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794"/>
    <d v="2014-08-21T16:28:00"/>
    <x v="3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301"/>
    <d v="2015-08-19T17:03:40"/>
    <x v="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545"/>
    <d v="2015-05-02T21:00:00"/>
    <x v="0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94"/>
    <d v="2016-01-19T04:59:00"/>
    <x v="2"/>
    <x v="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567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507"/>
    <d v="2015-11-13T20:17:00"/>
    <x v="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104"/>
    <d v="2015-05-30T20:11:12"/>
    <x v="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528"/>
    <d v="2014-09-09T12:35:46"/>
    <x v="3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275"/>
    <d v="2016-06-08T13:59:00"/>
    <x v="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424"/>
    <d v="2015-10-23T12:43:56"/>
    <x v="0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791"/>
    <d v="2015-02-05T12:20:00"/>
    <x v="0"/>
    <x v="1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63"/>
    <d v="2016-03-18T20:20:12"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551"/>
    <d v="2014-12-17T02:51:29"/>
    <x v="3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552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91"/>
    <d v="2015-04-02T15:54:31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877"/>
    <d v="2015-04-21T17:22:07"/>
    <x v="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848"/>
    <d v="2014-07-23T03:59:00"/>
    <x v="3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489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1409"/>
    <d v="2014-07-31T16:45:59"/>
    <x v="3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944"/>
    <d v="2016-10-13T18:00:2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848"/>
    <d v="2014-08-01T06:59:00"/>
    <x v="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791"/>
    <d v="2015-02-12T05:59:00"/>
    <x v="0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144"/>
    <d v="2015-02-03T04:27:00"/>
    <x v="0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231"/>
    <d v="2016-05-20T11:31:00"/>
    <x v="2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872"/>
    <d v="2014-08-15T12:39:12"/>
    <x v="3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346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987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209"/>
    <d v="2016-10-11T03:59:00"/>
    <x v="2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764"/>
    <d v="2016-08-23T03:07:17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20"/>
    <d v="2015-08-09T16:00:00"/>
    <x v="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873"/>
    <d v="2016-04-19T23:27:30"/>
    <x v="2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501"/>
    <d v="2015-03-20T15:07:12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501"/>
    <d v="2016-09-21T03:00:00"/>
    <x v="2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933"/>
    <d v="2016-04-28T15:24:05"/>
    <x v="2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528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29"/>
    <d v="2014-08-31T20:00:00"/>
    <x v="3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479"/>
    <d v="2014-11-06T05:59:00"/>
    <x v="3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510"/>
    <d v="2015-03-20T20:27:00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23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797"/>
    <d v="2014-11-03T00:00:00"/>
    <x v="3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771"/>
    <d v="2014-10-27T03:00:00"/>
    <x v="3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686"/>
    <d v="2015-05-17T03:00:00"/>
    <x v="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501"/>
    <d v="2015-03-16T21:00:00"/>
    <x v="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868"/>
    <d v="2014-06-21T20:31:20"/>
    <x v="3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866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604"/>
    <d v="2015-01-02T05:56:28"/>
    <x v="3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99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6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38"/>
    <d v="2016-06-15T18:14:59"/>
    <x v="2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502"/>
    <d v="2016-02-02T16:38:00"/>
    <x v="2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785"/>
    <d v="2015-06-03T06:59:00"/>
    <x v="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3"/>
    <d v="2015-06-24T22:34:12"/>
    <x v="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972"/>
    <d v="2015-04-17T16:00:00"/>
    <x v="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7"/>
    <d v="2014-05-24T21:00:00"/>
    <x v="3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353"/>
    <d v="2016-04-13T19:15:24"/>
    <x v="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045"/>
    <d v="2015-05-18T05:59:44"/>
    <x v="0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177"/>
    <d v="2015-10-26T00:13:17"/>
    <x v="0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513"/>
    <d v="2014-08-17T05:11:00"/>
    <x v="3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294"/>
    <d v="2016-11-26T06:00:00"/>
    <x v="2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1001"/>
    <d v="2014-11-01T17:18:00"/>
    <x v="3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521"/>
    <d v="2016-09-11T20:19:26"/>
    <x v="2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553"/>
    <d v="2016-06-02T22:00:00"/>
    <x v="2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933"/>
    <d v="2016-05-28T21:44:00"/>
    <x v="2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1554"/>
    <d v="2015-07-01T06:59:00"/>
    <x v="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873"/>
    <d v="2016-03-07T04:59:00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410"/>
    <d v="2015-09-11T18:19:55"/>
    <x v="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888"/>
    <d v="2016-03-16T03:59:00"/>
    <x v="2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684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16"/>
    <d v="2015-11-19T18:58:11"/>
    <x v="0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6"/>
    <d v="2014-05-13T04:00:00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599"/>
    <d v="2014-08-23T17:37:20"/>
    <x v="3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25"/>
    <d v="2016-05-31T22:08:57"/>
    <x v="2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555"/>
    <d v="2016-05-10T21:00:00"/>
    <x v="2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285"/>
    <d v="2014-11-21T04:55:00"/>
    <x v="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41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479"/>
    <d v="2014-11-07T18:30:00"/>
    <x v="3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296"/>
    <d v="2015-04-23T11:53:1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25"/>
    <d v="2014-06-04T04:59:00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504"/>
    <d v="2015-02-02T04:59:00"/>
    <x v="0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880"/>
    <d v="2015-05-31T18:32:51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59"/>
    <d v="2014-09-08T03:00:00"/>
    <x v="3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1072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556"/>
    <d v="2014-10-02T14:21:00"/>
    <x v="3"/>
    <x v="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181"/>
    <d v="2015-03-04T14:22:30"/>
    <x v="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380"/>
    <d v="2015-09-06T13:47:00"/>
    <x v="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429"/>
    <d v="2014-09-29T08:40:20"/>
    <x v="3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25"/>
    <d v="2015-09-15T10:06:00"/>
    <x v="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557"/>
    <d v="2016-09-25T23:00:00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429"/>
    <d v="2014-09-13T04:00:00"/>
    <x v="3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558"/>
    <d v="2015-08-09T16:00:00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07"/>
    <d v="2016-04-28T05:59:00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266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605"/>
    <d v="2017-01-18T12:01:58"/>
    <x v="2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6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033"/>
    <d v="2016-04-10T20:00:00"/>
    <x v="2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946"/>
    <d v="2016-06-30T15:42:14"/>
    <x v="2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127"/>
    <d v="2014-09-18T03:59:00"/>
    <x v="3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784"/>
    <d v="2015-11-11T19:16:07"/>
    <x v="0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51"/>
    <d v="2015-10-01T15:00:23"/>
    <x v="0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5"/>
    <d v="2015-10-02T18:00:00"/>
    <x v="0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520"/>
    <d v="2015-12-20T11:59:00"/>
    <x v="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554"/>
    <d v="2014-11-17T07:59:00"/>
    <x v="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68"/>
    <d v="2016-08-17T10:05:40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559"/>
    <d v="2016-09-08T18:08:42"/>
    <x v="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560"/>
    <d v="2016-06-26T00:04:51"/>
    <x v="2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857"/>
    <d v="2015-08-31T17:31:15"/>
    <x v="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599"/>
    <d v="2014-09-07T14:23:42"/>
    <x v="3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824"/>
    <d v="2015-06-25T18:07:39"/>
    <x v="0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955"/>
    <d v="2015-03-07T19:57:3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539"/>
    <d v="2015-04-11T19:22:39"/>
    <x v="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511"/>
    <d v="2015-04-01T03:59:00"/>
    <x v="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231"/>
    <d v="2016-05-14T03:59:00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488"/>
    <d v="2016-03-05T01:00:00"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857"/>
    <d v="2015-09-04T09:27:53"/>
    <x v="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561"/>
    <d v="2016-05-02T21:26:38"/>
    <x v="2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7"/>
    <d v="2014-05-22T22:07:00"/>
    <x v="3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8"/>
    <d v="2014-06-28T14:05:2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199"/>
    <d v="2015-08-12T00:00:00"/>
    <x v="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562"/>
    <d v="2015-02-11T17:00:00"/>
    <x v="0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751"/>
    <d v="2016-11-17T11:36:34"/>
    <x v="2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567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27"/>
    <d v="2014-05-05T06:38:31"/>
    <x v="3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994"/>
    <d v="2015-06-26T21:00:00"/>
    <x v="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514"/>
    <d v="2015-07-31T08:58:00"/>
    <x v="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44"/>
    <d v="2015-05-27T02:45:00"/>
    <x v="0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563"/>
    <d v="2015-08-05T18:36:00"/>
    <x v="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470"/>
    <d v="2016-03-13T22:00:00"/>
    <x v="2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214"/>
    <d v="2016-08-01T19:00:00"/>
    <x v="2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351"/>
    <d v="2015-10-05T16:00:00"/>
    <x v="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852"/>
    <d v="2014-12-31T17:50:08"/>
    <x v="3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564"/>
    <d v="2015-01-23T12:11:23"/>
    <x v="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19"/>
    <d v="2015-06-10T19:27:24"/>
    <x v="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8"/>
    <d v="2014-09-17T17:46:34"/>
    <x v="3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354"/>
    <d v="2015-01-08T16:31:36"/>
    <x v="3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490"/>
    <d v="2014-12-31T07:00:00"/>
    <x v="3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122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1497"/>
    <d v="2015-06-21T13:41:22"/>
    <x v="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771"/>
    <d v="2014-11-08T10:00:46"/>
    <x v="3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08"/>
    <d v="2014-11-13T23:37:28"/>
    <x v="3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781"/>
    <d v="2016-08-11T03:59:00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447"/>
    <d v="2016-12-05T14:10:54"/>
    <x v="2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04"/>
    <d v="2015-04-26T06:28:00"/>
    <x v="0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995"/>
    <d v="2016-04-30T17:36:17"/>
    <x v="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888"/>
    <d v="2016-03-31T17:17:36"/>
    <x v="2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693"/>
    <d v="2015-03-01T04:59:00"/>
    <x v="0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60"/>
    <d v="2014-07-30T11:18:30"/>
    <x v="3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498"/>
    <d v="2016-04-05T02:18:02"/>
    <x v="2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49"/>
    <d v="2016-04-18T09:13:25"/>
    <x v="2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218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030"/>
    <d v="2014-12-21T17:11:30"/>
    <x v="3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1565"/>
    <d v="2016-09-23T16:44:30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561"/>
    <d v="2016-06-27T19:00:00"/>
    <x v="2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02"/>
    <d v="2015-04-29T23:00:00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880"/>
    <d v="2015-05-26T15:32:27"/>
    <x v="0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480"/>
    <d v="2014-10-20T08:00:34"/>
    <x v="3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42"/>
    <d v="2015-01-24T04:59:00"/>
    <x v="3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604"/>
    <d v="2015-02-11T04:59:00"/>
    <x v="3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852"/>
    <d v="2015-01-05T20:26:00"/>
    <x v="3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463"/>
    <d v="2016-09-04T01:36:22"/>
    <x v="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503"/>
    <d v="2015-03-13T06:59:00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71"/>
    <d v="2014-08-26T17:09:42"/>
    <x v="3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49"/>
    <d v="2016-03-03T05:59:00"/>
    <x v="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82"/>
    <d v="2014-09-03T04:59:00"/>
    <x v="3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566"/>
    <d v="2015-08-30T00:00:00"/>
    <x v="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1487"/>
    <d v="2016-10-13T20:22:44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1537"/>
    <d v="2015-01-16T23:58:02"/>
    <x v="3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422"/>
    <d v="2016-05-17T21:27:59"/>
    <x v="2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473"/>
    <d v="2015-11-05T21:44:40"/>
    <x v="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1436"/>
    <d v="2016-04-29T06:59:00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06"/>
    <d v="2016-02-13T19:02:06"/>
    <x v="2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186"/>
    <d v="2016-08-14T14:30:57"/>
    <x v="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1032"/>
    <d v="2015-12-15T00:00:00"/>
    <x v="0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38"/>
    <d v="2016-06-17T14:00:00"/>
    <x v="2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457"/>
    <d v="2016-03-30T22:48:05"/>
    <x v="2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192"/>
    <d v="2015-08-17T10:22:16"/>
    <x v="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876"/>
    <d v="2015-04-08T08:53:21"/>
    <x v="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1345"/>
    <d v="2014-06-09T17:26:51"/>
    <x v="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8"/>
    <d v="2014-06-28T14:09:34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512"/>
    <d v="2015-06-19T01:00:16"/>
    <x v="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455"/>
    <d v="2015-12-10T14:14:56"/>
    <x v="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132"/>
    <d v="2015-03-19T21:47:44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363"/>
    <d v="2017-02-28T00:00:00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686"/>
    <d v="2015-06-03T15:04:10"/>
    <x v="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751"/>
    <d v="2016-11-19T22:00:00"/>
    <x v="2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1181"/>
    <d v="2015-03-05T04:00:00"/>
    <x v="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757"/>
    <d v="2016-09-30T21:00:00"/>
    <x v="2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861"/>
    <d v="2014-09-28T03:23:00"/>
    <x v="3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d v="2014-07-26T07:00:00"/>
    <x v="3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509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464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461"/>
    <d v="2014-08-16T16:00:57"/>
    <x v="3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995"/>
    <d v="2016-05-21T03:59:00"/>
    <x v="2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80"/>
    <d v="2015-12-13T20:59:56"/>
    <x v="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1541"/>
    <d v="2016-05-05T17:00:00"/>
    <x v="2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17"/>
    <d v="2014-11-29T21:19:50"/>
    <x v="3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429"/>
    <d v="2014-09-23T03:59:00"/>
    <x v="3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782"/>
    <d v="2014-11-23T22:29:09"/>
    <x v="3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447"/>
    <d v="2016-11-19T01:00:00"/>
    <x v="2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1567"/>
    <d v="2017-01-14T03:59:00"/>
    <x v="2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498"/>
    <d v="2016-04-20T21:11:16"/>
    <x v="2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619"/>
    <d v="2015-09-14T16:40:29"/>
    <x v="0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490"/>
    <d v="2015-01-01T16:48:55"/>
    <x v="3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1501"/>
    <d v="2015-04-19T15:08:52"/>
    <x v="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83"/>
    <d v="2016-10-07T15:11:00"/>
    <x v="2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884"/>
    <d v="2015-05-10T18:45:30"/>
    <x v="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175"/>
    <d v="2014-10-05T05:00:00"/>
    <x v="3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16"/>
    <d v="2015-11-30T17:00:00"/>
    <x v="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1533"/>
    <d v="2015-11-17T04:27:19"/>
    <x v="0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584"/>
    <d v="2016-03-08T04:59:00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1568"/>
    <d v="2016-11-22T00:17:18"/>
    <x v="2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994"/>
    <d v="2015-06-16T23:30:00"/>
    <x v="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569"/>
    <d v="2016-09-30T17:58:47"/>
    <x v="2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180"/>
    <d v="2014-10-05T07:00:45"/>
    <x v="3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25"/>
    <d v="2014-06-16T17:06:3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475"/>
    <d v="2016-02-02T11:29:44"/>
    <x v="2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d v="2014-08-10T15:59:00"/>
    <x v="3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570"/>
    <d v="2016-08-25T03:59:00"/>
    <x v="2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265"/>
    <d v="2015-08-05T08:43:27"/>
    <x v="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810"/>
    <d v="2016-04-03T17:00:00"/>
    <x v="2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556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572"/>
    <d v="2017-02-01T22:59:00"/>
    <x v="1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1225"/>
    <d v="2016-06-01T21:42:00"/>
    <x v="2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822"/>
    <d v="2014-07-02T03:59:00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1467"/>
    <d v="2015-03-19T14:39:00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0"/>
    <d v="2014-12-23T21:08:45"/>
    <x v="3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422"/>
    <d v="2016-04-10T04:00:00"/>
    <x v="2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1119"/>
    <d v="2015-03-31T04:16:54"/>
    <x v="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508"/>
    <d v="2016-12-21T11:50:30"/>
    <x v="2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681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1415"/>
    <d v="2015-10-28T19:54:00"/>
    <x v="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1539"/>
    <d v="2014-07-24T07:00:00"/>
    <x v="3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556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130"/>
    <d v="2015-07-23T18:33:00"/>
    <x v="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1311"/>
    <d v="2015-06-11T16:12:17"/>
    <x v="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989"/>
    <d v="2015-05-31T23:00:00"/>
    <x v="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848"/>
    <d v="2014-07-21T03:59:00"/>
    <x v="3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21"/>
    <d v="2014-09-26T22:43:04"/>
    <x v="3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471"/>
    <d v="2014-11-05T12:52:00"/>
    <x v="3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172"/>
    <d v="2016-09-03T20:57:09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1141"/>
    <d v="2016-05-15T23:00:00"/>
    <x v="2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861"/>
    <d v="2014-09-12T19:34:44"/>
    <x v="3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41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045"/>
    <d v="2015-05-31T12:44:58"/>
    <x v="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82"/>
    <d v="2014-07-01T04:59:00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944"/>
    <d v="2016-10-05T10:53:54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94"/>
    <d v="2016-01-15T15:38:10"/>
    <x v="2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766"/>
    <d v="2014-06-16T06:59:00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886"/>
    <d v="2016-10-20T02:48:16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710"/>
    <d v="2015-09-02T04:19:46"/>
    <x v="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7"/>
    <d v="2014-05-19T21:00:00"/>
    <x v="3"/>
    <x v="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499"/>
    <d v="2015-08-29T03:59:00"/>
    <x v="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82"/>
    <d v="2014-06-27T05:14:1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599"/>
    <d v="2014-08-08T18:53:24"/>
    <x v="3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64"/>
    <d v="2015-06-21T22:25:00"/>
    <x v="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582"/>
    <d v="2014-11-27T15:21:23"/>
    <x v="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504"/>
    <d v="2015-03-02T04:59:00"/>
    <x v="0"/>
    <x v="1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548"/>
    <d v="2014-09-19T00:00:00"/>
    <x v="3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571"/>
    <d v="2015-11-30T22:30:00"/>
    <x v="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536"/>
    <d v="2016-06-06T02:00:00"/>
    <x v="2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48"/>
    <d v="2015-01-11T20:53:30"/>
    <x v="3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604"/>
    <d v="2015-02-13T14:48:36"/>
    <x v="3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830"/>
    <d v="2016-05-10T11:10:48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1469"/>
    <d v="2016-03-02T19:21:27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67"/>
    <d v="2014-10-15T14:26:56"/>
    <x v="3"/>
    <x v="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21"/>
    <d v="2014-09-30T16:00:00"/>
    <x v="3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207"/>
    <d v="2015-06-04T12:59:53"/>
    <x v="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985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172"/>
    <d v="2016-08-13T06:59:00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1"/>
    <d v="2016-05-31T16:33:14"/>
    <x v="2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49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147"/>
    <d v="2014-09-12T21:55:49"/>
    <x v="3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1036"/>
    <d v="2016-07-22T05:26:00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141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1498"/>
    <d v="2014-06-25T16:59:06"/>
    <x v="3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58"/>
    <d v="2015-04-03T13:49:48"/>
    <x v="0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0"/>
    <d v="2014-06-15T16:00:00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572"/>
    <d v="2015-05-31T06:59:00"/>
    <x v="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763"/>
    <d v="2016-06-04T17:42:46"/>
    <x v="2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573"/>
    <d v="2015-05-26T03:59:00"/>
    <x v="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91"/>
    <d v="2015-03-31T12:52:00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745"/>
    <d v="2016-01-21T21:18:29"/>
    <x v="0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515"/>
    <d v="2015-05-09T20:47:29"/>
    <x v="0"/>
    <x v="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5"/>
    <d v="2015-02-27T17:11:15"/>
    <x v="0"/>
    <x v="1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64"/>
    <d v="2015-06-22T17:31:06"/>
    <x v="0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89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479"/>
    <d v="2014-11-05T23:28:04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799"/>
    <d v="2016-02-11T22:59:00"/>
    <x v="2"/>
    <x v="1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598"/>
    <d v="2014-11-30T19:04:22"/>
    <x v="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479"/>
    <d v="2016-05-04T23:00:00"/>
    <x v="2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1469"/>
    <d v="2016-02-18T21:30:00"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1"/>
    <d v="2016-04-29T21:00:00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495"/>
    <d v="2016-10-20T04:55:00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1355"/>
    <d v="2015-08-19T04:06:16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955"/>
    <d v="2015-03-23T03:55:12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563"/>
    <d v="2015-08-17T16:15:59"/>
    <x v="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574"/>
    <d v="2015-01-10T03:23:00"/>
    <x v="3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500"/>
    <d v="2015-01-24T12:00:00"/>
    <x v="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515"/>
    <d v="2015-04-18T22:30:00"/>
    <x v="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54"/>
    <d v="2015-05-25T21:38:16"/>
    <x v="0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825"/>
    <d v="2015-05-28T16:38:09"/>
    <x v="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1227"/>
    <d v="2015-03-23T18:00:00"/>
    <x v="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16"/>
    <d v="2015-11-12T06:59:00"/>
    <x v="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576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1012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547"/>
    <d v="2014-08-12T01:53:58"/>
    <x v="3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776"/>
    <d v="2015-12-17T22:05:50"/>
    <x v="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583"/>
    <d v="2014-09-06T05:09:04"/>
    <x v="3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6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6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527"/>
    <d v="2014-08-10T16:45:02"/>
    <x v="3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1575"/>
    <d v="2016-10-08T09:20:39"/>
    <x v="2"/>
    <x v="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21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1238"/>
    <d v="2016-02-16T05:59:00"/>
    <x v="2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43"/>
    <d v="2016-04-29T03:59:00"/>
    <x v="2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791"/>
    <d v="2015-02-10T07:59:00"/>
    <x v="0"/>
    <x v="1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63"/>
    <d v="2016-04-02T23:51:13"/>
    <x v="2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757"/>
    <d v="2016-10-16T21:00:00"/>
    <x v="2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686"/>
    <d v="2015-06-03T00:00:00"/>
    <x v="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56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918"/>
    <d v="2016-04-15T20:48:27"/>
    <x v="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1344"/>
    <d v="2014-06-11T19:33:18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783"/>
    <d v="2014-12-01T20:25:15"/>
    <x v="3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576"/>
    <d v="2014-05-19T05:00:00"/>
    <x v="3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170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817"/>
    <d v="2014-05-05T12:36:26"/>
    <x v="3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478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514"/>
    <d v="2015-08-02T19:31:29"/>
    <x v="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419"/>
    <d v="2015-04-01T17:00:26"/>
    <x v="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1225"/>
    <d v="2016-05-29T00:36:00"/>
    <x v="2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848"/>
    <d v="2014-07-30T18:38:02"/>
    <x v="3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127"/>
    <d v="2014-07-03T04:00:45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503"/>
    <d v="2015-03-01T04:59:00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766"/>
    <d v="2014-06-12T17:28:10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918"/>
    <d v="2016-04-15T14:21:19"/>
    <x v="2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496"/>
    <d v="2015-06-13T22:20:10"/>
    <x v="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1141"/>
    <d v="2016-05-18T00:00:00"/>
    <x v="2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543"/>
    <d v="2016-11-29T06:00:00"/>
    <x v="2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1356"/>
    <d v="2016-11-15T02:08:00"/>
    <x v="2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972"/>
    <d v="2015-04-09T19:00:55"/>
    <x v="0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539"/>
    <d v="2015-04-09T04:00:00"/>
    <x v="0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5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180"/>
    <d v="2014-09-27T04:00:00"/>
    <x v="3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2"/>
    <d v="2015-02-14T19:39:40"/>
    <x v="3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32"/>
    <d v="2016-03-26T16:39:00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89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542"/>
    <d v="2014-09-08T21:11:25"/>
    <x v="3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157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873"/>
    <d v="2016-03-15T16:00:00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55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44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993"/>
    <d v="2016-05-27T00:54:35"/>
    <x v="2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1218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51"/>
    <d v="2015-12-23T16:18:00"/>
    <x v="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496"/>
    <d v="2015-06-15T19:10:18"/>
    <x v="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1578"/>
    <d v="2016-11-22T17:00:23"/>
    <x v="2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912"/>
    <d v="2014-07-06T16:36:32"/>
    <x v="3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934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500"/>
    <d v="2014-12-16T22:32:09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882"/>
    <d v="2015-06-07T13:55:54"/>
    <x v="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20"/>
    <d v="2015-08-28T22:30:00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294"/>
    <d v="2017-01-14T00:42:36"/>
    <x v="2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1579"/>
    <d v="2015-04-20T21:09:25"/>
    <x v="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527"/>
    <d v="2014-08-10T17:20:48"/>
    <x v="3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949"/>
    <d v="2016-03-11T22:20:43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354"/>
    <d v="2015-01-11T04:59:00"/>
    <x v="3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490"/>
    <d v="2015-01-02T16:13:36"/>
    <x v="3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485"/>
    <d v="2015-10-22T03:01:46"/>
    <x v="0"/>
    <x v="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1051"/>
    <d v="2016-03-04T23:19:28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460"/>
    <d v="2014-09-27T21:17:20"/>
    <x v="3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1465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558"/>
    <d v="2015-04-03T21:48:59"/>
    <x v="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803"/>
    <d v="2015-04-25T09:53:39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408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1467"/>
    <d v="2015-03-21T19:22:38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1413"/>
    <d v="2016-05-31T11:00:00"/>
    <x v="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133"/>
    <d v="2015-06-01T03:59:00"/>
    <x v="0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52"/>
    <d v="2016-06-14T21:43:00"/>
    <x v="2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803"/>
    <d v="2015-04-01T03:59:00"/>
    <x v="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1215"/>
    <d v="2015-08-20T23:00:00"/>
    <x v="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14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1533"/>
    <d v="2015-10-24T03:59:00"/>
    <x v="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552"/>
    <d v="2015-03-12T19:13:02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865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153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492"/>
    <d v="2016-01-04T04:20:07"/>
    <x v="0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1220"/>
    <d v="2016-01-19T22:59:00"/>
    <x v="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866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1580"/>
    <d v="2016-08-01T13:41:00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824"/>
    <d v="2015-06-17T01:40:14"/>
    <x v="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545"/>
    <d v="2015-05-07T10:09:54"/>
    <x v="0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1171"/>
    <d v="2015-03-27T00:00:00"/>
    <x v="0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433"/>
    <d v="2014-12-31T13:39:47"/>
    <x v="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581"/>
    <d v="2016-08-31T20:46:11"/>
    <x v="2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561"/>
    <d v="2016-05-27T17:46:51"/>
    <x v="2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479"/>
    <d v="2014-11-05T21:22:25"/>
    <x v="3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94"/>
    <d v="2016-02-20T02:45:35"/>
    <x v="2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837"/>
    <d v="2014-12-01T19:09:00"/>
    <x v="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989"/>
    <d v="2015-06-18T10:41:07"/>
    <x v="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995"/>
    <d v="2016-04-21T22:36:48"/>
    <x v="2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973"/>
    <d v="2016-08-03T04:09:00"/>
    <x v="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1125"/>
    <d v="2015-07-03T18:22:38"/>
    <x v="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1180"/>
    <d v="2015-05-22T17:03:29"/>
    <x v="0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860"/>
    <d v="2015-07-30T03:25:24"/>
    <x v="0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1582"/>
    <d v="2016-03-28T15:50:29"/>
    <x v="2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25"/>
    <d v="2014-07-20T18:51:27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817"/>
    <d v="2014-05-11T11:50:52"/>
    <x v="3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1543"/>
    <d v="2014-06-01T01:44:24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912"/>
    <d v="2014-06-03T06:59:00"/>
    <x v="3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185"/>
    <d v="2015-10-01T15:02:54"/>
    <x v="0"/>
    <x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1127"/>
    <d v="2014-10-04T06:59:00"/>
    <x v="3"/>
    <x v="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1146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1361"/>
    <d v="2015-10-18T19:36:29"/>
    <x v="0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1311"/>
    <d v="2015-06-11T18:24:44"/>
    <x v="0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852"/>
    <d v="2015-01-01T02:59:03"/>
    <x v="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148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930"/>
    <d v="2015-03-27T03:34:36"/>
    <x v="0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513"/>
    <d v="2014-09-01T20:09:38"/>
    <x v="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1348"/>
    <d v="2015-05-09T21:14:18"/>
    <x v="0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1347"/>
    <d v="2015-03-26T22:17:51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1490"/>
    <d v="2015-03-08T16:50:03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599"/>
    <d v="2014-08-01T17:12:00"/>
    <x v="3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1583"/>
    <d v="2015-05-22T21:00:00"/>
    <x v="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1345"/>
    <d v="2014-06-25T21:00:00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1438"/>
    <d v="2014-08-12T15:51:50"/>
    <x v="3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653"/>
    <d v="2014-11-12T21:47:00"/>
    <x v="3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789"/>
    <d v="2016-09-12T16:59:00"/>
    <x v="2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1471"/>
    <d v="2015-11-05T16:11:45"/>
    <x v="0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"/>
    <d v="2015-11-17T22:24:14"/>
    <x v="0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29"/>
    <d v="2014-08-30T05:30:00"/>
    <x v="3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163"/>
    <d v="2016-03-23T03:29:00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862"/>
    <d v="2016-06-18T19:32:19"/>
    <x v="2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542"/>
    <d v="2014-09-08T15:50:05"/>
    <x v="3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136"/>
    <d v="2015-03-14T03:11:0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149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584"/>
    <d v="2017-03-29T17:44:10"/>
    <x v="1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987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15"/>
    <d v="2015-10-08T16:42:15"/>
    <x v="0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509"/>
    <d v="2015-01-24T01:00:00"/>
    <x v="0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1126"/>
    <d v="2016-09-03T10:00:00"/>
    <x v="2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502"/>
    <d v="2016-02-02T14:58:48"/>
    <x v="2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543"/>
    <d v="2016-12-08T16:15:52"/>
    <x v="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860"/>
    <d v="2015-06-30T03:59:00"/>
    <x v="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68"/>
    <d v="2015-01-25T20:39:56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573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787"/>
    <d v="2017-02-20T00:26:39"/>
    <x v="1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754"/>
    <d v="2016-01-31T23:03:00"/>
    <x v="2"/>
    <x v="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854"/>
    <d v="2014-09-02T14:27:49"/>
    <x v="3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419"/>
    <d v="2015-03-27T17:59:52"/>
    <x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1314"/>
    <d v="2016-05-09T22:49:51"/>
    <x v="2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1427"/>
    <d v="2014-12-11T05:28:22"/>
    <x v="3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197"/>
    <d v="2015-05-01T22:00:00"/>
    <x v="0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541"/>
    <d v="2017-02-26T13:05:58"/>
    <x v="1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778"/>
    <d v="2015-01-04T23:26:00"/>
    <x v="3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148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502"/>
    <d v="2015-03-23T04:59:00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585"/>
    <d v="2014-08-24T07:00:00"/>
    <x v="3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10"/>
    <d v="2014-07-01T06:00:00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887"/>
    <d v="2016-12-06T04:59:00"/>
    <x v="2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200"/>
    <d v="2015-02-28T06:00:18"/>
    <x v="0"/>
    <x v="1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149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354"/>
    <d v="2015-01-08T20:58:03"/>
    <x v="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461"/>
    <d v="2015-08-17T16:00:00"/>
    <x v="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908"/>
    <d v="2014-08-12T18:36:01"/>
    <x v="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119"/>
    <d v="2015-06-11T02:13:11"/>
    <x v="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25"/>
    <d v="2015-12-19T19:49:59"/>
    <x v="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747"/>
    <d v="2016-11-14T12:14:02"/>
    <x v="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130"/>
    <d v="2015-08-14T19:38:00"/>
    <x v="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571"/>
    <d v="2015-04-15T05:04:00"/>
    <x v="0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104"/>
    <d v="2015-06-11T23:00:00"/>
    <x v="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12"/>
    <d v="2015-06-26T13:25:00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1586"/>
    <d v="2014-10-26T20:08:00"/>
    <x v="3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1438"/>
    <d v="2014-07-29T03:14:56"/>
    <x v="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71"/>
    <d v="2014-09-11T08:37:22"/>
    <x v="3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1587"/>
    <d v="2015-09-07T18:09:57"/>
    <x v="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166"/>
    <d v="2014-11-26T20:29:37"/>
    <x v="3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803"/>
    <d v="2015-04-25T04:35:00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1472"/>
    <d v="2015-11-30T06:04:09"/>
    <x v="0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117"/>
    <d v="2015-05-10T22:59:00"/>
    <x v="0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459"/>
    <d v="2016-06-01T23:38:29"/>
    <x v="2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1141"/>
    <d v="2016-06-03T11:19:12"/>
    <x v="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863"/>
    <d v="2014-09-11T12:39:21"/>
    <x v="3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908"/>
    <d v="2014-08-04T16:00:00"/>
    <x v="3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588"/>
    <d v="2016-01-18T00:00:00"/>
    <x v="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682"/>
    <d v="2016-11-13T10:17:40"/>
    <x v="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08"/>
    <d v="2014-10-26T18:00:00"/>
    <x v="3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504"/>
    <d v="2015-03-02T23:00:00"/>
    <x v="0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539"/>
    <d v="2015-04-09T23:31:11"/>
    <x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82"/>
    <d v="2014-06-26T23:02:02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848"/>
    <d v="2014-07-30T20:53:59"/>
    <x v="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138"/>
    <d v="2014-12-27T02:02:28"/>
    <x v="3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599"/>
    <d v="2014-08-09T06:25:04"/>
    <x v="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1361"/>
    <d v="2015-10-16T04:59:00"/>
    <x v="0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988"/>
    <d v="2016-09-18T19:51:05"/>
    <x v="2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1582"/>
    <d v="2016-04-01T06:00:00"/>
    <x v="2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380"/>
    <d v="2015-09-06T03:38:27"/>
    <x v="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1026"/>
    <d v="2016-03-16T03:02:44"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769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410"/>
    <d v="2015-10-01T13:00:00"/>
    <x v="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26"/>
    <d v="2015-10-04T15:45:46"/>
    <x v="0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856"/>
    <d v="2016-12-01T07:18:40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469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879"/>
    <d v="2015-06-27T21:44:14"/>
    <x v="0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653"/>
    <d v="2014-10-07T04:30:00"/>
    <x v="3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484"/>
    <d v="2015-01-02T11:49:11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582"/>
    <d v="2014-11-25T01:00:00"/>
    <x v="3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09"/>
    <d v="2015-06-16T21:41:54"/>
    <x v="0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1288"/>
    <d v="2015-11-02T16:50:00"/>
    <x v="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1035"/>
    <d v="2015-08-27T15:54:35"/>
    <x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133"/>
    <d v="2015-05-15T19:14:28"/>
    <x v="0"/>
    <x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200"/>
    <d v="2015-02-28T08:00:00"/>
    <x v="0"/>
    <x v="1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1126"/>
    <d v="2016-10-02T03:25:44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"/>
    <d v="2014-09-07T07:48:43"/>
    <x v="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1562"/>
    <d v="2015-02-11T02:53:41"/>
    <x v="0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810"/>
    <d v="2016-04-08T18:35:00"/>
    <x v="2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470"/>
    <d v="2016-05-03T18:49:02"/>
    <x v="2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51"/>
    <d v="2015-10-26T18:58:10"/>
    <x v="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1047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903"/>
    <d v="2014-07-14T15:37:44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518"/>
    <d v="2015-11-28T21:22:21"/>
    <x v="0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43"/>
    <d v="2016-04-25T00:20:00"/>
    <x v="2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147"/>
    <d v="2016-07-08T23:25:54"/>
    <x v="2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941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429"/>
    <d v="2014-09-28T18:55:56"/>
    <x v="3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1589"/>
    <d v="2016-01-03T20:17:36"/>
    <x v="0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55"/>
    <d v="2014-05-08T21:23:30"/>
    <x v="3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1000"/>
    <d v="2015-11-28T14:54:54"/>
    <x v="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84"/>
    <d v="2015-11-18T04:41:57"/>
    <x v="0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1501"/>
    <d v="2015-04-19T16:19:46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820"/>
    <d v="2016-04-14T04:39:40"/>
    <x v="2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1590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1364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680"/>
    <d v="2016-05-22T19:34:33"/>
    <x v="2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988"/>
    <d v="2016-08-29T03:55:00"/>
    <x v="2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422"/>
    <d v="2016-04-17T20:43:31"/>
    <x v="2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1482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42"/>
    <d v="2015-02-06T01:37:14"/>
    <x v="3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1314"/>
    <d v="2016-05-09T04:00:00"/>
    <x v="2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1141"/>
    <d v="2016-06-02T13:07:28"/>
    <x v="2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469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449"/>
    <d v="2014-08-01T07:00:00"/>
    <x v="3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6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490"/>
    <d v="2015-01-31T15:25:53"/>
    <x v="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161"/>
    <d v="2015-03-29T20:00:00"/>
    <x v="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141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00"/>
    <d v="2016-07-17T04:19:09"/>
    <x v="2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882"/>
    <d v="2015-07-07T19:26:20"/>
    <x v="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1451"/>
    <d v="2014-05-20T06:59:00"/>
    <x v="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771"/>
    <d v="2014-11-08T00:00:00"/>
    <x v="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445"/>
    <d v="2016-02-20T21:05:00"/>
    <x v="2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1244"/>
    <d v="2016-05-06T13:04:00"/>
    <x v="2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1543"/>
    <d v="2014-05-16T22:11:30"/>
    <x v="3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24"/>
    <d v="2015-08-29T01:56:53"/>
    <x v="0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2"/>
    <d v="2015-11-08T18:59:41"/>
    <x v="0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1469"/>
    <d v="2016-03-02T16:08:13"/>
    <x v="2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880"/>
    <d v="2015-05-31T15:28:02"/>
    <x v="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784"/>
    <d v="2015-12-11T23:34:19"/>
    <x v="0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6"/>
    <d v="2015-05-13T20:45:12"/>
    <x v="0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567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609"/>
    <d v="2015-02-14T11:27:00"/>
    <x v="0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215"/>
    <d v="2014-11-20T16:04:00"/>
    <x v="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1058"/>
    <d v="2015-04-05T08:23:41"/>
    <x v="0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1307"/>
    <d v="2015-03-28T22:07:06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1343"/>
    <d v="2014-08-31T19:51:49"/>
    <x v="3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01"/>
    <d v="2016-05-07T14:29:18"/>
    <x v="2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315"/>
    <d v="2017-03-01T19:00:00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21"/>
    <d v="2014-09-27T01:02:41"/>
    <x v="3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504"/>
    <d v="2015-02-15T14:05:47"/>
    <x v="0"/>
    <x v="1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15"/>
    <d v="2014-10-08T03:54:17"/>
    <x v="3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446"/>
    <d v="2014-10-20T19:23:05"/>
    <x v="3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761"/>
    <d v="2016-02-16T18:33:07"/>
    <x v="2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513"/>
    <d v="2014-08-26T16:28:00"/>
    <x v="3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794"/>
    <d v="2014-09-09T16:49:20"/>
    <x v="3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1430"/>
    <d v="2014-10-26T18:29:26"/>
    <x v="3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818"/>
    <d v="2015-01-28T13:04:38"/>
    <x v="3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114"/>
    <d v="2015-05-02T13:04:09"/>
    <x v="0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504"/>
    <d v="2015-02-16T07:13:43"/>
    <x v="0"/>
    <x v="1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1591"/>
    <d v="2016-03-05T05:54:29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1592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8"/>
    <d v="2014-09-17T20:56:40"/>
    <x v="3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171"/>
    <d v="2014-09-04T16:07:54"/>
    <x v="3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1575"/>
    <d v="2016-10-07T21:51:48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49"/>
    <d v="2016-04-15T16:28:00"/>
    <x v="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1529"/>
    <d v="2015-03-24T03:34:59"/>
    <x v="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21"/>
    <d v="2014-10-26T21:52:38"/>
    <x v="3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1537"/>
    <d v="2015-02-01T02:54:00"/>
    <x v="3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584"/>
    <d v="2016-03-24T22:59:23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399"/>
    <d v="2015-08-31T16:04:57"/>
    <x v="0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824"/>
    <d v="2015-07-26T05:42:16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68"/>
    <d v="2015-12-04T16:43:59"/>
    <x v="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1291"/>
    <d v="2017-02-23T01:00:00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1543"/>
    <d v="2014-06-05T22:31:4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588"/>
    <d v="2015-12-14T00:36:10"/>
    <x v="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94"/>
    <d v="2016-02-03T18:49:00"/>
    <x v="2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81"/>
    <d v="2014-12-18T15:02:44"/>
    <x v="3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1507"/>
    <d v="2015-12-15T20:25:16"/>
    <x v="0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767"/>
    <d v="2016-10-02T09:00:00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4"/>
    <d v="2015-04-03T21:44:10"/>
    <x v="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146"/>
    <d v="2014-10-21T21:11:27"/>
    <x v="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1593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52"/>
    <d v="2016-05-24T14:25:00"/>
    <x v="2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8"/>
    <d v="2014-10-17T19:10:10"/>
    <x v="3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594"/>
    <d v="2015-12-01T05:59:00"/>
    <x v="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512"/>
    <d v="2015-07-18T03:00:00"/>
    <x v="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135"/>
    <d v="2016-09-06T11:22:34"/>
    <x v="2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1595"/>
    <d v="2015-01-20T19:16:00"/>
    <x v="3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1028"/>
    <d v="2014-11-20T22:58:45"/>
    <x v="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511"/>
    <d v="2015-04-10T05:00:00"/>
    <x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29"/>
    <d v="2014-08-21T04:49:49"/>
    <x v="3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116"/>
    <d v="2014-10-22T15:36:50"/>
    <x v="3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1537"/>
    <d v="2015-01-11T01:00:00"/>
    <x v="3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1541"/>
    <d v="2016-04-11T11:13:07"/>
    <x v="2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934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124"/>
    <d v="2014-10-23T15:16:31"/>
    <x v="3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26"/>
    <d v="2014-05-09T06:53:00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542"/>
    <d v="2014-10-13T21:05:16"/>
    <x v="3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26"/>
    <d v="2014-11-15T20:00:00"/>
    <x v="3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767"/>
    <d v="2016-10-01T04:00:0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10"/>
    <d v="2014-06-19T15:33:51"/>
    <x v="3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6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1213"/>
    <d v="2015-11-25T23:00:00"/>
    <x v="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918"/>
    <d v="2016-04-01T03:59:00"/>
    <x v="2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182"/>
    <d v="2014-09-16T03:00:00"/>
    <x v="3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10"/>
    <d v="2014-06-23T16:00:0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1135"/>
    <d v="2016-04-21T02:23:43"/>
    <x v="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1151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127"/>
    <d v="2014-06-27T16:21:24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04"/>
    <d v="2015-04-29T14:07:06"/>
    <x v="0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1438"/>
    <d v="2014-08-12T22:50:11"/>
    <x v="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830"/>
    <d v="2016-05-19T00:56: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025"/>
    <d v="2015-09-28T02:49:10"/>
    <x v="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596"/>
    <d v="2017-01-13T23:05:00"/>
    <x v="2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1219"/>
    <d v="2015-02-28T12:00:00"/>
    <x v="0"/>
    <x v="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200"/>
    <d v="2015-03-01T03:00:00"/>
    <x v="0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1567"/>
    <d v="2016-12-26T19:18:51"/>
    <x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28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19"/>
    <d v="2015-05-09T04:00:00"/>
    <x v="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73"/>
    <d v="2015-11-05T14:16:15"/>
    <x v="0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122"/>
    <d v="2014-06-30T17:28:0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124"/>
    <d v="2014-10-21T19:51:00"/>
    <x v="3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570"/>
    <d v="2016-12-21T17:03:14"/>
    <x v="2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744"/>
    <d v="2017-01-27T18:54:02"/>
    <x v="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780"/>
    <d v="2016-06-19T22:32:01"/>
    <x v="2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1553"/>
    <d v="2016-06-14T18:54:00"/>
    <x v="2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1490"/>
    <d v="2015-03-08T12:57:05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518"/>
    <d v="2015-11-14T23:00:00"/>
    <x v="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1483"/>
    <d v="2016-01-14T18:16:56"/>
    <x v="0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984"/>
    <d v="2016-10-09T10:28:26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803"/>
    <d v="2015-03-24T03:59:0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162"/>
    <d v="2015-11-21T04:00:00"/>
    <x v="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769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1537"/>
    <d v="2015-01-16T10:26:00"/>
    <x v="3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825"/>
    <d v="2015-05-31T17:35:00"/>
    <x v="0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553"/>
    <d v="2015-08-07T15:00:00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1537"/>
    <d v="2015-01-16T12:09:11"/>
    <x v="3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97"/>
    <d v="2015-04-05T03:40:47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67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15"/>
    <d v="2014-10-22T04:59:00"/>
    <x v="3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137"/>
    <d v="2016-12-19T00:45:50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597"/>
    <d v="2017-02-28T08:51:00"/>
    <x v="1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435"/>
    <d v="2016-01-31T23:55:00"/>
    <x v="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845"/>
    <d v="2016-06-04T17:19:57"/>
    <x v="2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168"/>
    <d v="2016-09-02T20:24:33"/>
    <x v="2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08"/>
    <d v="2014-10-25T02:59:50"/>
    <x v="3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598"/>
    <d v="2017-01-25T21:41:22"/>
    <x v="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1599"/>
    <d v="2016-05-15T20:21:13"/>
    <x v="2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951"/>
    <d v="2015-08-26T18:32:00"/>
    <x v="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564"/>
    <d v="2016-10-27T06:40:34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292"/>
    <d v="2016-12-26T00:15:09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132"/>
    <d v="2015-04-02T01:00:00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1548"/>
    <d v="2014-09-24T22:00:01"/>
    <x v="3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"/>
    <d v="2017-03-03T05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1472"/>
    <d v="2015-11-29T13:56:44"/>
    <x v="0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1440"/>
    <d v="2016-07-21T15:02:31"/>
    <x v="2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858"/>
    <d v="2015-02-24T03:15:40"/>
    <x v="0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4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588"/>
    <d v="2016-01-08T06:34:00"/>
    <x v="0"/>
    <x v="10"/>
  </r>
  <r>
    <m/>
    <m/>
    <m/>
    <m/>
    <m/>
    <x v="4"/>
    <m/>
    <m/>
    <m/>
    <m/>
    <m/>
    <m/>
    <m/>
    <m/>
    <m/>
    <m/>
    <x v="9"/>
    <m/>
    <x v="1600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3"/>
        <item x="1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1">
    <format dxfId="17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3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1">
    <format dxfId="1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9B005-76AA-41CA-83B6-DDBE073E606F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3">
  <location ref="A4:E18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sortType="ascending">
      <items count="1602">
        <item x="253"/>
        <item x="922"/>
        <item x="435"/>
        <item x="1338"/>
        <item x="623"/>
        <item x="1324"/>
        <item x="376"/>
        <item x="1043"/>
        <item x="694"/>
        <item x="1202"/>
        <item x="1084"/>
        <item x="288"/>
        <item x="1400"/>
        <item x="1337"/>
        <item x="254"/>
        <item x="1263"/>
        <item x="238"/>
        <item x="218"/>
        <item x="1228"/>
        <item x="244"/>
        <item x="436"/>
        <item x="110"/>
        <item x="660"/>
        <item x="1023"/>
        <item x="324"/>
        <item x="226"/>
        <item x="920"/>
        <item x="714"/>
        <item x="1174"/>
        <item x="709"/>
        <item x="1377"/>
        <item x="731"/>
        <item x="1104"/>
        <item x="81"/>
        <item x="90"/>
        <item x="233"/>
        <item x="223"/>
        <item x="1175"/>
        <item x="729"/>
        <item x="718"/>
        <item x="265"/>
        <item x="1222"/>
        <item x="1223"/>
        <item x="1375"/>
        <item x="1274"/>
        <item x="283"/>
        <item x="1086"/>
        <item x="352"/>
        <item x="1247"/>
        <item x="1055"/>
        <item x="1376"/>
        <item x="614"/>
        <item x="221"/>
        <item x="724"/>
        <item x="628"/>
        <item x="1188"/>
        <item x="1258"/>
        <item x="1264"/>
        <item x="915"/>
        <item x="269"/>
        <item x="1517"/>
        <item x="220"/>
        <item x="909"/>
        <item x="1332"/>
        <item x="95"/>
        <item x="715"/>
        <item x="924"/>
        <item x="1154"/>
        <item x="262"/>
        <item x="1522"/>
        <item x="1068"/>
        <item x="1388"/>
        <item x="235"/>
        <item x="1373"/>
        <item x="1259"/>
        <item x="1102"/>
        <item x="278"/>
        <item x="895"/>
        <item x="102"/>
        <item x="1156"/>
        <item x="1322"/>
        <item x="911"/>
        <item x="68"/>
        <item x="229"/>
        <item x="612"/>
        <item x="1092"/>
        <item x="109"/>
        <item x="97"/>
        <item x="85"/>
        <item x="1203"/>
        <item x="1094"/>
        <item x="270"/>
        <item x="1176"/>
        <item x="100"/>
        <item x="629"/>
        <item x="242"/>
        <item x="1199"/>
        <item x="1520"/>
        <item x="713"/>
        <item x="78"/>
        <item x="1082"/>
        <item x="1083"/>
        <item x="644"/>
        <item x="1160"/>
        <item x="961"/>
        <item x="1197"/>
        <item x="902"/>
        <item x="1046"/>
        <item x="255"/>
        <item x="652"/>
        <item x="232"/>
        <item x="1017"/>
        <item x="1191"/>
        <item x="1087"/>
        <item x="960"/>
        <item x="646"/>
        <item x="1161"/>
        <item x="587"/>
        <item x="642"/>
        <item x="245"/>
        <item x="816"/>
        <item x="437"/>
        <item x="405"/>
        <item x="84"/>
        <item x="1279"/>
        <item x="1382"/>
        <item x="607"/>
        <item x="358"/>
        <item x="1260"/>
        <item x="111"/>
        <item x="645"/>
        <item x="65"/>
        <item x="591"/>
        <item x="356"/>
        <item x="639"/>
        <item x="1457"/>
        <item x="112"/>
        <item x="1067"/>
        <item x="1080"/>
        <item x="406"/>
        <item x="708"/>
        <item x="1019"/>
        <item x="106"/>
        <item x="893"/>
        <item x="334"/>
        <item x="1251"/>
        <item x="703"/>
        <item x="1224"/>
        <item x="347"/>
        <item x="1009"/>
        <item x="717"/>
        <item x="1383"/>
        <item x="1186"/>
        <item x="79"/>
        <item x="901"/>
        <item x="1366"/>
        <item x="64"/>
        <item x="1064"/>
        <item x="1159"/>
        <item x="1384"/>
        <item x="76"/>
        <item x="841"/>
        <item x="402"/>
        <item x="813"/>
        <item x="360"/>
        <item x="240"/>
        <item x="1246"/>
        <item x="264"/>
        <item x="1252"/>
        <item x="280"/>
        <item x="1406"/>
        <item x="1166"/>
        <item x="1386"/>
        <item x="904"/>
        <item x="1010"/>
        <item x="71"/>
        <item x="726"/>
        <item x="1100"/>
        <item x="1331"/>
        <item x="1195"/>
        <item x="593"/>
        <item x="1452"/>
        <item x="434"/>
        <item x="107"/>
        <item x="216"/>
        <item x="624"/>
        <item x="346"/>
        <item x="1193"/>
        <item x="281"/>
        <item x="667"/>
        <item x="222"/>
        <item x="1065"/>
        <item x="702"/>
        <item x="712"/>
        <item x="594"/>
        <item x="428"/>
        <item x="736"/>
        <item x="899"/>
        <item x="1254"/>
        <item x="330"/>
        <item x="390"/>
        <item x="673"/>
        <item x="1081"/>
        <item x="1208"/>
        <item x="256"/>
        <item x="1303"/>
        <item x="585"/>
        <item x="1192"/>
        <item x="108"/>
        <item x="690"/>
        <item x="910"/>
        <item x="1521"/>
        <item x="227"/>
        <item x="655"/>
        <item x="663"/>
        <item x="1327"/>
        <item x="272"/>
        <item x="89"/>
        <item x="1320"/>
        <item x="723"/>
        <item x="1250"/>
        <item x="896"/>
        <item x="1205"/>
        <item x="1085"/>
        <item x="1066"/>
        <item x="1296"/>
        <item x="1328"/>
        <item x="275"/>
        <item x="440"/>
        <item x="834"/>
        <item x="1297"/>
        <item x="438"/>
        <item x="1299"/>
        <item x="1005"/>
        <item x="1189"/>
        <item x="640"/>
        <item x="248"/>
        <item x="1458"/>
        <item x="246"/>
        <item x="398"/>
        <item x="662"/>
        <item x="833"/>
        <item x="1095"/>
        <item x="586"/>
        <item x="705"/>
        <item x="633"/>
        <item x="894"/>
        <item x="99"/>
        <item x="1057"/>
        <item x="350"/>
        <item x="1385"/>
        <item x="443"/>
        <item x="66"/>
        <item x="1421"/>
        <item x="1381"/>
        <item x="1336"/>
        <item x="722"/>
        <item x="670"/>
        <item x="814"/>
        <item x="839"/>
        <item x="237"/>
        <item x="225"/>
        <item x="234"/>
        <item x="1280"/>
        <item x="327"/>
        <item x="1374"/>
        <item x="1096"/>
        <item x="1389"/>
        <item x="1371"/>
        <item x="707"/>
        <item x="1456"/>
        <item x="1448"/>
        <item x="273"/>
        <item x="1105"/>
        <item x="1391"/>
        <item x="700"/>
        <item x="1091"/>
        <item x="411"/>
        <item x="1449"/>
        <item x="260"/>
        <item x="1013"/>
        <item x="1069"/>
        <item x="1054"/>
        <item x="634"/>
        <item x="87"/>
        <item x="907"/>
        <item x="1233"/>
        <item x="664"/>
        <item x="1185"/>
        <item x="1253"/>
        <item x="62"/>
        <item x="333"/>
        <item x="364"/>
        <item x="651"/>
        <item x="719"/>
        <item x="351"/>
        <item x="339"/>
        <item x="1367"/>
        <item x="962"/>
        <item x="1173"/>
        <item x="75"/>
        <item x="819"/>
        <item x="219"/>
        <item x="1379"/>
        <item x="592"/>
        <item x="1405"/>
        <item x="274"/>
        <item x="630"/>
        <item x="1453"/>
        <item x="656"/>
        <item x="923"/>
        <item x="643"/>
        <item x="738"/>
        <item x="898"/>
        <item x="1300"/>
        <item x="409"/>
        <item x="267"/>
        <item x="279"/>
        <item x="410"/>
        <item x="1011"/>
        <item x="1423"/>
        <item x="340"/>
        <item x="1369"/>
        <item x="1088"/>
        <item x="1206"/>
        <item x="236"/>
        <item x="1419"/>
        <item x="1325"/>
        <item x="1281"/>
        <item x="442"/>
        <item x="659"/>
        <item x="1499"/>
        <item x="1179"/>
        <item x="421"/>
        <item x="250"/>
        <item x="1079"/>
        <item x="1162"/>
        <item x="1372"/>
        <item x="1089"/>
        <item x="1152"/>
        <item x="701"/>
        <item x="730"/>
        <item x="259"/>
        <item x="1294"/>
        <item x="661"/>
        <item x="247"/>
        <item x="721"/>
        <item x="1073"/>
        <item x="93"/>
        <item x="1015"/>
        <item x="1211"/>
        <item x="1172"/>
        <item x="1078"/>
        <item x="67"/>
        <item x="711"/>
        <item x="958"/>
        <item x="91"/>
        <item x="454"/>
        <item x="835"/>
        <item x="1097"/>
        <item x="1516"/>
        <item x="602"/>
        <item x="725"/>
        <item x="1071"/>
        <item x="692"/>
        <item x="1518"/>
        <item x="613"/>
        <item x="1494"/>
        <item x="423"/>
        <item x="590"/>
        <item x="792"/>
        <item x="610"/>
        <item x="1007"/>
        <item x="1271"/>
        <item x="1378"/>
        <item x="331"/>
        <item x="1278"/>
        <item x="1256"/>
        <item x="1326"/>
        <item x="94"/>
        <item x="636"/>
        <item x="635"/>
        <item x="650"/>
        <item x="277"/>
        <item x="727"/>
        <item x="621"/>
        <item x="1006"/>
        <item x="1004"/>
        <item x="1249"/>
        <item x="606"/>
        <item x="1075"/>
        <item x="1157"/>
        <item x="632"/>
        <item x="284"/>
        <item x="1158"/>
        <item x="1333"/>
        <item x="957"/>
        <item x="733"/>
        <item x="57"/>
        <item x="271"/>
        <item x="258"/>
        <item x="1447"/>
        <item x="1290"/>
        <item x="230"/>
        <item x="927"/>
        <item x="1210"/>
        <item x="1334"/>
        <item x="666"/>
        <item x="1003"/>
        <item x="1392"/>
        <item x="287"/>
        <item x="1103"/>
        <item x="392"/>
        <item x="276"/>
        <item x="1309"/>
        <item x="446"/>
        <item x="1368"/>
        <item x="654"/>
        <item x="696"/>
        <item x="1002"/>
        <item x="589"/>
        <item x="1390"/>
        <item x="282"/>
        <item x="1237"/>
        <item x="214"/>
        <item x="328"/>
        <item x="70"/>
        <item x="367"/>
        <item x="1267"/>
        <item x="101"/>
        <item x="603"/>
        <item x="699"/>
        <item x="905"/>
        <item x="969"/>
        <item x="1190"/>
        <item x="1370"/>
        <item x="1387"/>
        <item x="36"/>
        <item x="1524"/>
        <item x="263"/>
        <item x="401"/>
        <item x="299"/>
        <item x="425"/>
        <item x="611"/>
        <item x="1234"/>
        <item x="1164"/>
        <item x="1241"/>
        <item x="1049"/>
        <item x="1404"/>
        <item x="1439"/>
        <item x="1255"/>
        <item x="369"/>
        <item x="979"/>
        <item x="372"/>
        <item x="224"/>
        <item x="83"/>
        <item x="404"/>
        <item x="900"/>
        <item x="56"/>
        <item x="843"/>
        <item x="1018"/>
        <item x="1455"/>
        <item x="1329"/>
        <item x="739"/>
        <item x="954"/>
        <item x="669"/>
        <item x="1230"/>
        <item x="1196"/>
        <item x="959"/>
        <item x="1441"/>
        <item x="59"/>
        <item x="1212"/>
        <item x="638"/>
        <item x="649"/>
        <item x="1020"/>
        <item x="808"/>
        <item x="1519"/>
        <item x="916"/>
        <item x="980"/>
        <item x="1302"/>
        <item x="1248"/>
        <item x="1077"/>
        <item x="382"/>
        <item x="626"/>
        <item x="921"/>
        <item x="925"/>
        <item x="963"/>
        <item x="420"/>
        <item x="441"/>
        <item x="618"/>
        <item x="1523"/>
        <item x="1056"/>
        <item x="1401"/>
        <item x="1305"/>
        <item x="595"/>
        <item x="827"/>
        <item x="697"/>
        <item x="1277"/>
        <item x="1525"/>
        <item x="1445"/>
        <item x="1323"/>
        <item x="1283"/>
        <item x="1272"/>
        <item x="381"/>
        <item x="641"/>
        <item x="257"/>
        <item x="917"/>
        <item x="1402"/>
        <item x="891"/>
        <item x="377"/>
        <item x="266"/>
        <item x="1016"/>
        <item x="1090"/>
        <item x="671"/>
        <item x="1403"/>
        <item x="838"/>
        <item x="348"/>
        <item x="365"/>
        <item x="1008"/>
        <item x="393"/>
        <item x="1187"/>
        <item x="1268"/>
        <item x="1460"/>
        <item x="691"/>
        <item x="1432"/>
        <item x="361"/>
        <item x="1074"/>
        <item x="399"/>
        <item x="1298"/>
        <item x="261"/>
        <item x="387"/>
        <item x="737"/>
        <item x="1042"/>
        <item x="637"/>
        <item x="1269"/>
        <item x="103"/>
        <item x="689"/>
        <item x="919"/>
        <item x="574"/>
        <item x="1295"/>
        <item x="687"/>
        <item x="811"/>
        <item x="1308"/>
        <item x="1273"/>
        <item x="728"/>
        <item x="380"/>
        <item x="698"/>
        <item x="1231"/>
        <item x="596"/>
        <item x="74"/>
        <item x="926"/>
        <item x="286"/>
        <item x="1261"/>
        <item x="1339"/>
        <item x="620"/>
        <item x="1098"/>
        <item x="363"/>
        <item x="809"/>
        <item x="1165"/>
        <item x="1242"/>
        <item x="1235"/>
        <item x="413"/>
        <item x="1330"/>
        <item x="1070"/>
        <item x="1503"/>
        <item x="243"/>
        <item x="58"/>
        <item x="1014"/>
        <item x="695"/>
        <item x="1420"/>
        <item x="657"/>
        <item x="432"/>
        <item x="1153"/>
        <item x="648"/>
        <item x="92"/>
        <item x="395"/>
        <item x="913"/>
        <item x="720"/>
        <item x="616"/>
        <item x="812"/>
        <item x="359"/>
        <item x="366"/>
        <item x="389"/>
        <item x="1044"/>
        <item x="394"/>
        <item x="1167"/>
        <item x="914"/>
        <item x="335"/>
        <item x="807"/>
        <item x="217"/>
        <item x="1107"/>
        <item x="63"/>
        <item x="1155"/>
        <item x="597"/>
        <item x="1428"/>
        <item x="326"/>
        <item x="1048"/>
        <item x="345"/>
        <item x="631"/>
        <item x="732"/>
        <item x="716"/>
        <item x="370"/>
        <item x="96"/>
        <item x="1276"/>
        <item x="1459"/>
        <item x="1201"/>
        <item x="601"/>
        <item x="832"/>
        <item x="678"/>
        <item x="1312"/>
        <item x="1340"/>
        <item x="55"/>
        <item x="414"/>
        <item x="1226"/>
        <item x="268"/>
        <item x="734"/>
        <item x="829"/>
        <item x="892"/>
        <item x="88"/>
        <item x="105"/>
        <item x="668"/>
        <item x="50"/>
        <item x="840"/>
        <item x="823"/>
        <item x="73"/>
        <item x="1422"/>
        <item x="627"/>
        <item x="672"/>
        <item x="1236"/>
        <item x="735"/>
        <item x="1335"/>
        <item x="890"/>
        <item x="1093"/>
        <item x="1229"/>
        <item x="817"/>
        <item x="1207"/>
        <item x="1198"/>
        <item x="252"/>
        <item x="355"/>
        <item x="1576"/>
        <item x="1451"/>
        <item x="1546"/>
        <item x="37"/>
        <item x="341"/>
        <item x="418"/>
        <item x="1466"/>
        <item x="403"/>
        <item x="16"/>
        <item x="426"/>
        <item x="1545"/>
        <item x="1543"/>
        <item x="912"/>
        <item x="906"/>
        <item x="658"/>
        <item x="831"/>
        <item x="1344"/>
        <item x="766"/>
        <item x="1194"/>
        <item x="903"/>
        <item x="822"/>
        <item x="1493"/>
        <item x="122"/>
        <item x="10"/>
        <item x="325"/>
        <item x="868"/>
        <item x="1029"/>
        <item x="1240"/>
        <item x="239"/>
        <item x="1498"/>
        <item x="82"/>
        <item x="127"/>
        <item x="38"/>
        <item x="1345"/>
        <item x="1063"/>
        <item x="12"/>
        <item x="149"/>
        <item x="6"/>
        <item x="1072"/>
        <item x="1417"/>
        <item x="992"/>
        <item x="1465"/>
        <item x="431"/>
        <item x="408"/>
        <item x="1590"/>
        <item x="41"/>
        <item x="534"/>
        <item x="1593"/>
        <item x="948"/>
        <item x="1024"/>
        <item x="14"/>
        <item x="567"/>
        <item x="1418"/>
        <item x="1482"/>
        <item x="28"/>
        <item x="576"/>
        <item x="1022"/>
        <item x="573"/>
        <item x="941"/>
        <item x="772"/>
        <item x="997"/>
        <item x="848"/>
        <item x="1409"/>
        <item x="1539"/>
        <item x="1137"/>
        <item x="167"/>
        <item x="1484"/>
        <item x="412"/>
        <item x="3"/>
        <item x="599"/>
        <item x="449"/>
        <item x="527"/>
        <item x="547"/>
        <item x="1438"/>
        <item x="150"/>
        <item x="60"/>
        <item x="323"/>
        <item x="400"/>
        <item x="557"/>
        <item x="1550"/>
        <item x="33"/>
        <item x="29"/>
        <item x="1343"/>
        <item x="908"/>
        <item x="415"/>
        <item x="821"/>
        <item x="1461"/>
        <item x="1221"/>
        <item x="513"/>
        <item x="460"/>
        <item x="1450"/>
        <item x="794"/>
        <item x="872"/>
        <item x="1395"/>
        <item x="854"/>
        <item x="159"/>
        <item x="171"/>
        <item x="583"/>
        <item x="1393"/>
        <item x="1182"/>
        <item x="1150"/>
        <item x="1528"/>
        <item x="371"/>
        <item x="863"/>
        <item x="563"/>
        <item x="542"/>
        <item x="182"/>
        <item x="1585"/>
        <item x="1526"/>
        <item x="18"/>
        <item x="1257"/>
        <item x="855"/>
        <item x="1446"/>
        <item x="42"/>
        <item x="142"/>
        <item x="1076"/>
        <item x="861"/>
        <item x="549"/>
        <item x="21"/>
        <item x="1147"/>
        <item x="1429"/>
        <item x="121"/>
        <item x="1548"/>
        <item x="1127"/>
        <item x="828"/>
        <item x="180"/>
        <item x="39"/>
        <item x="977"/>
        <item x="315"/>
        <item x="1184"/>
        <item x="548"/>
        <item x="1041"/>
        <item x="1556"/>
        <item x="306"/>
        <item x="1143"/>
        <item x="867"/>
        <item x="546"/>
        <item x="175"/>
        <item x="154"/>
        <item x="480"/>
        <item x="1424"/>
        <item x="146"/>
        <item x="116"/>
        <item x="124"/>
        <item x="1586"/>
        <item x="526"/>
        <item x="1359"/>
        <item x="176"/>
        <item x="1122"/>
        <item x="471"/>
        <item x="653"/>
        <item x="1001"/>
        <item x="1481"/>
        <item x="17"/>
        <item x="797"/>
        <item x="385"/>
        <item x="771"/>
        <item x="1430"/>
        <item x="554"/>
        <item x="675"/>
        <item x="964"/>
        <item x="774"/>
        <item x="308"/>
        <item x="479"/>
        <item x="26"/>
        <item x="1140"/>
        <item x="1397"/>
        <item x="550"/>
        <item x="45"/>
        <item x="143"/>
        <item x="320"/>
        <item x="322"/>
        <item x="952"/>
        <item x="1544"/>
        <item x="134"/>
        <item x="166"/>
        <item x="582"/>
        <item x="981"/>
        <item x="317"/>
        <item x="598"/>
        <item x="433"/>
        <item x="506"/>
        <item x="782"/>
        <item x="510"/>
        <item x="1028"/>
        <item x="215"/>
        <item x="285"/>
        <item x="859"/>
        <item x="1398"/>
        <item x="1427"/>
        <item x="783"/>
        <item x="551"/>
        <item x="1059"/>
        <item x="849"/>
        <item x="188"/>
        <item x="1551"/>
        <item x="484"/>
        <item x="647"/>
        <item x="494"/>
        <item x="837"/>
        <item x="1030"/>
        <item x="1319"/>
        <item x="140"/>
        <item x="500"/>
        <item x="138"/>
        <item x="196"/>
        <item x="40"/>
        <item x="184"/>
        <item x="852"/>
        <item x="490"/>
        <item x="778"/>
        <item x="187"/>
        <item x="1139"/>
        <item x="342"/>
        <item x="1037"/>
        <item x="1354"/>
        <item x="1574"/>
        <item x="559"/>
        <item x="1414"/>
        <item x="1138"/>
        <item x="604"/>
        <item x="22"/>
        <item x="1537"/>
        <item x="439"/>
        <item x="752"/>
        <item x="1358"/>
        <item x="1595"/>
        <item x="48"/>
        <item x="1496"/>
        <item x="1564"/>
        <item x="748"/>
        <item x="1168"/>
        <item x="818"/>
        <item x="1142"/>
        <item x="1060"/>
        <item x="1101"/>
        <item x="1509"/>
        <item x="897"/>
        <item x="1527"/>
        <item x="193"/>
        <item x="1144"/>
        <item x="795"/>
        <item x="560"/>
        <item x="986"/>
        <item x="1313"/>
        <item x="1562"/>
        <item x="791"/>
        <item x="1053"/>
        <item x="975"/>
        <item x="609"/>
        <item x="504"/>
        <item x="487"/>
        <item x="1219"/>
        <item x="183"/>
        <item x="388"/>
        <item x="693"/>
        <item x="864"/>
        <item x="1357"/>
        <item x="858"/>
        <item x="1149"/>
        <item x="497"/>
        <item x="200"/>
        <item x="35"/>
        <item x="46"/>
        <item x="1171"/>
        <item x="1488"/>
        <item x="391"/>
        <item x="1181"/>
        <item x="397"/>
        <item x="1106"/>
        <item x="955"/>
        <item x="1490"/>
        <item x="77"/>
        <item x="329"/>
        <item x="788"/>
        <item x="552"/>
        <item x="157"/>
        <item x="136"/>
        <item x="1227"/>
        <item x="503"/>
        <item x="679"/>
        <item x="132"/>
        <item x="1501"/>
        <item x="1467"/>
        <item x="502"/>
        <item x="1529"/>
        <item x="296"/>
        <item x="803"/>
        <item x="1347"/>
        <item x="750"/>
        <item x="1307"/>
        <item x="1510"/>
        <item x="1119"/>
        <item x="930"/>
        <item x="419"/>
        <item x="195"/>
        <item x="34"/>
        <item x="1058"/>
        <item x="161"/>
        <item x="507"/>
        <item x="876"/>
        <item x="158"/>
        <item x="511"/>
        <item x="1287"/>
        <item x="539"/>
        <item x="1412"/>
        <item x="319"/>
        <item x="353"/>
        <item x="197"/>
        <item x="505"/>
        <item x="1163"/>
        <item x="508"/>
        <item x="1434"/>
        <item x="1579"/>
        <item x="519"/>
        <item x="972"/>
        <item x="877"/>
        <item x="54"/>
        <item x="558"/>
        <item x="451"/>
        <item x="853"/>
        <item x="304"/>
        <item x="571"/>
        <item x="128"/>
        <item x="114"/>
        <item x="23"/>
        <item x="417"/>
        <item x="545"/>
        <item x="302"/>
        <item x="515"/>
        <item x="1348"/>
        <item x="884"/>
        <item x="204"/>
        <item x="396"/>
        <item x="531"/>
        <item x="133"/>
        <item x="309"/>
        <item x="1437"/>
        <item x="141"/>
        <item x="117"/>
        <item x="144"/>
        <item x="1180"/>
        <item x="249"/>
        <item x="1573"/>
        <item x="793"/>
        <item x="1045"/>
        <item x="530"/>
        <item x="825"/>
        <item x="870"/>
        <item x="104"/>
        <item x="880"/>
        <item x="785"/>
        <item x="1583"/>
        <item x="686"/>
        <item x="207"/>
        <item x="540"/>
        <item x="1554"/>
        <item x="882"/>
        <item x="1572"/>
        <item x="202"/>
        <item x="119"/>
        <item x="1311"/>
        <item x="496"/>
        <item x="994"/>
        <item x="517"/>
        <item x="968"/>
        <item x="989"/>
        <item x="512"/>
        <item x="1050"/>
        <item x="786"/>
        <item x="1497"/>
        <item x="164"/>
        <item x="1540"/>
        <item x="53"/>
        <item x="824"/>
        <item x="879"/>
        <item x="1125"/>
        <item x="444"/>
        <item x="860"/>
        <item x="462"/>
        <item x="1200"/>
        <item x="464"/>
        <item x="1146"/>
        <item x="1349"/>
        <item x="153"/>
        <item x="600"/>
        <item x="1489"/>
        <item x="321"/>
        <item x="205"/>
        <item x="189"/>
        <item x="1266"/>
        <item x="1218"/>
        <item x="145"/>
        <item x="934"/>
        <item x="866"/>
        <item x="148"/>
        <item x="478"/>
        <item x="556"/>
        <item x="1592"/>
        <item x="19"/>
        <item x="0"/>
        <item x="368"/>
        <item x="467"/>
        <item x="987"/>
        <item x="170"/>
        <item x="1464"/>
        <item x="865"/>
        <item x="293"/>
        <item x="130"/>
        <item x="1120"/>
        <item x="131"/>
        <item x="951"/>
        <item x="568"/>
        <item x="1265"/>
        <item x="160"/>
        <item x="461"/>
        <item x="514"/>
        <item x="749"/>
        <item x="199"/>
        <item x="49"/>
        <item x="1293"/>
        <item x="533"/>
        <item x="544"/>
        <item x="20"/>
        <item x="1304"/>
        <item x="192"/>
        <item x="1563"/>
        <item x="1355"/>
        <item x="1301"/>
        <item x="1215"/>
        <item x="311"/>
        <item x="756"/>
        <item x="553"/>
        <item x="343"/>
        <item x="844"/>
        <item x="1035"/>
        <item x="1558"/>
        <item x="1350"/>
        <item x="155"/>
        <item x="1399"/>
        <item x="710"/>
        <item x="1133"/>
        <item x="1566"/>
        <item x="126"/>
        <item x="857"/>
        <item x="453"/>
        <item x="1587"/>
        <item x="1431"/>
        <item x="619"/>
        <item x="1380"/>
        <item x="379"/>
        <item x="24"/>
        <item x="499"/>
        <item x="800"/>
        <item x="1475"/>
        <item x="1410"/>
        <item x="1025"/>
        <item x="190"/>
        <item x="1351"/>
        <item x="458"/>
        <item x="174"/>
        <item x="129"/>
        <item x="1061"/>
        <item x="524"/>
        <item x="1362"/>
        <item x="151"/>
        <item x="1121"/>
        <item x="522"/>
        <item x="885"/>
        <item x="185"/>
        <item x="474"/>
        <item x="625"/>
        <item x="1360"/>
        <item x="1136"/>
        <item x="1471"/>
        <item x="1444"/>
        <item x="15"/>
        <item x="759"/>
        <item x="938"/>
        <item x="990"/>
        <item x="178"/>
        <item x="1407"/>
        <item x="310"/>
        <item x="1352"/>
        <item x="228"/>
        <item x="1183"/>
        <item x="1361"/>
        <item x="1177"/>
        <item x="485"/>
        <item x="1396"/>
        <item x="47"/>
        <item x="1124"/>
        <item x="424"/>
        <item x="1425"/>
        <item x="373"/>
        <item x="476"/>
        <item x="931"/>
        <item x="297"/>
        <item x="1288"/>
        <item x="1039"/>
        <item x="773"/>
        <item x="468"/>
        <item x="473"/>
        <item x="1533"/>
        <item x="375"/>
        <item x="32"/>
        <item x="784"/>
        <item x="298"/>
        <item x="80"/>
        <item x="357"/>
        <item x="1507"/>
        <item x="1415"/>
        <item x="384"/>
        <item x="213"/>
        <item x="316"/>
        <item x="1506"/>
        <item x="983"/>
        <item x="516"/>
        <item x="1542"/>
        <item x="537"/>
        <item x="162"/>
        <item x="1594"/>
        <item x="518"/>
        <item x="1472"/>
        <item x="1571"/>
        <item x="1535"/>
        <item x="1213"/>
        <item x="1000"/>
        <item x="1433"/>
        <item x="950"/>
        <item x="1318"/>
        <item x="956"/>
        <item x="25"/>
        <item x="455"/>
        <item x="796"/>
        <item x="210"/>
        <item x="588"/>
        <item x="1321"/>
        <item x="44"/>
        <item x="27"/>
        <item x="776"/>
        <item x="450"/>
        <item x="4"/>
        <item x="520"/>
        <item x="1220"/>
        <item x="1306"/>
        <item x="289"/>
        <item x="846"/>
        <item x="51"/>
        <item x="1485"/>
        <item x="1491"/>
        <item x="1530"/>
        <item x="1032"/>
        <item x="765"/>
        <item x="492"/>
        <item x="208"/>
        <item x="1589"/>
        <item x="1099"/>
        <item x="1435"/>
        <item x="482"/>
        <item x="836"/>
        <item x="491"/>
        <item x="622"/>
        <item x="152"/>
        <item x="815"/>
        <item x="1483"/>
        <item x="746"/>
        <item x="1588"/>
        <item x="69"/>
        <item x="745"/>
        <item x="1239"/>
        <item x="1178"/>
        <item x="429"/>
        <item x="338"/>
        <item x="1473"/>
        <item x="337"/>
        <item x="704"/>
        <item x="1502"/>
        <item x="754"/>
        <item x="194"/>
        <item x="177"/>
        <item x="30"/>
        <item x="211"/>
        <item x="1534"/>
        <item x="475"/>
        <item x="799"/>
        <item x="741"/>
        <item x="206"/>
        <item x="580"/>
        <item x="1443"/>
        <item x="937"/>
        <item x="493"/>
        <item x="996"/>
        <item x="991"/>
        <item x="761"/>
        <item x="939"/>
        <item x="762"/>
        <item x="1238"/>
        <item x="139"/>
        <item x="1217"/>
        <item x="1495"/>
        <item x="445"/>
        <item x="374"/>
        <item x="1469"/>
        <item x="163"/>
        <item x="1051"/>
        <item x="1547"/>
        <item x="2"/>
        <item x="802"/>
        <item x="1365"/>
        <item x="584"/>
        <item x="875"/>
        <item x="949"/>
        <item x="488"/>
        <item x="842"/>
        <item x="820"/>
        <item x="1026"/>
        <item x="318"/>
        <item x="191"/>
        <item x="349"/>
        <item x="1591"/>
        <item x="873"/>
        <item x="1135"/>
        <item x="758"/>
        <item x="932"/>
        <item x="386"/>
        <item x="760"/>
        <item x="332"/>
        <item x="1021"/>
        <item x="314"/>
        <item x="198"/>
        <item x="457"/>
        <item x="888"/>
        <item x="805"/>
        <item x="1582"/>
        <item x="470"/>
        <item x="1128"/>
        <item x="1541"/>
        <item x="301"/>
        <item x="203"/>
        <item x="810"/>
        <item x="826"/>
        <item x="1033"/>
        <item x="1353"/>
        <item x="743"/>
        <item x="918"/>
        <item x="9"/>
        <item x="422"/>
        <item x="1411"/>
        <item x="498"/>
        <item x="943"/>
        <item x="680"/>
        <item x="850"/>
        <item x="1134"/>
        <item x="43"/>
        <item x="933"/>
        <item x="307"/>
        <item x="995"/>
        <item x="31"/>
        <item x="1561"/>
        <item x="999"/>
        <item x="1479"/>
        <item x="1284"/>
        <item x="1245"/>
        <item x="1244"/>
        <item x="8"/>
        <item x="1314"/>
        <item x="1123"/>
        <item x="1040"/>
        <item x="466"/>
        <item x="291"/>
        <item x="535"/>
        <item x="1599"/>
        <item x="1555"/>
        <item x="830"/>
        <item x="231"/>
        <item x="562"/>
        <item x="201"/>
        <item x="1436"/>
        <item x="801"/>
        <item x="1034"/>
        <item x="98"/>
        <item x="993"/>
        <item x="1413"/>
        <item x="407"/>
        <item x="536"/>
        <item x="125"/>
        <item x="459"/>
        <item x="1141"/>
        <item x="1470"/>
        <item x="845"/>
        <item x="52"/>
        <item x="978"/>
        <item x="1394"/>
        <item x="1225"/>
        <item x="1285"/>
        <item x="481"/>
        <item x="561"/>
        <item x="665"/>
        <item x="763"/>
        <item x="538"/>
        <item x="300"/>
        <item x="13"/>
        <item x="862"/>
        <item x="780"/>
        <item x="1553"/>
        <item x="1440"/>
        <item x="147"/>
        <item x="523"/>
        <item x="7"/>
        <item x="1560"/>
        <item x="940"/>
        <item x="1275"/>
        <item x="946"/>
        <item x="681"/>
        <item x="1151"/>
        <item x="985"/>
        <item x="472"/>
        <item x="378"/>
        <item x="173"/>
        <item x="528"/>
        <item x="871"/>
        <item x="1476"/>
        <item x="1552"/>
        <item x="529"/>
        <item x="156"/>
        <item x="469"/>
        <item x="489"/>
        <item x="878"/>
        <item x="769"/>
        <item x="61"/>
        <item x="1477"/>
        <item x="123"/>
        <item x="953"/>
        <item x="362"/>
        <item x="684"/>
        <item x="509"/>
        <item x="1577"/>
        <item x="1012"/>
        <item x="344"/>
        <item x="1047"/>
        <item x="1462"/>
        <item x="1036"/>
        <item x="448"/>
        <item x="973"/>
        <item x="790"/>
        <item x="1214"/>
        <item x="172"/>
        <item x="1209"/>
        <item x="135"/>
        <item x="303"/>
        <item x="928"/>
        <item x="781"/>
        <item x="5"/>
        <item x="971"/>
        <item x="935"/>
        <item x="186"/>
        <item x="1486"/>
        <item x="967"/>
        <item x="947"/>
        <item x="168"/>
        <item x="1580"/>
        <item x="11"/>
        <item x="1454"/>
        <item x="764"/>
        <item x="336"/>
        <item x="1565"/>
        <item x="677"/>
        <item x="569"/>
        <item x="1557"/>
        <item x="806"/>
        <item x="181"/>
        <item x="521"/>
        <item x="313"/>
        <item x="1130"/>
        <item x="1532"/>
        <item x="383"/>
        <item x="1463"/>
        <item x="115"/>
        <item x="1581"/>
        <item x="1408"/>
        <item x="430"/>
        <item x="1570"/>
        <item x="798"/>
        <item x="1569"/>
        <item x="688"/>
        <item x="1559"/>
        <item x="988"/>
        <item x="1062"/>
        <item x="706"/>
        <item x="72"/>
        <item x="501"/>
        <item x="674"/>
        <item x="1538"/>
        <item x="685"/>
        <item x="789"/>
        <item x="768"/>
        <item x="209"/>
        <item x="767"/>
        <item x="1126"/>
        <item x="113"/>
        <item x="1027"/>
        <item x="757"/>
        <item x="1575"/>
        <item x="984"/>
        <item x="1492"/>
        <item x="1145"/>
        <item x="755"/>
        <item x="944"/>
        <item x="120"/>
        <item x="1487"/>
        <item x="1442"/>
        <item x="1505"/>
        <item x="495"/>
        <item x="886"/>
        <item x="1243"/>
        <item x="566"/>
        <item x="555"/>
        <item x="608"/>
        <item x="564"/>
        <item x="976"/>
        <item x="1416"/>
        <item x="1346"/>
        <item x="1170"/>
        <item x="456"/>
        <item x="290"/>
        <item x="1270"/>
        <item x="1531"/>
        <item x="447"/>
        <item x="1204"/>
        <item x="770"/>
        <item x="889"/>
        <item x="1232"/>
        <item x="1356"/>
        <item x="682"/>
        <item x="1426"/>
        <item x="751"/>
        <item x="1549"/>
        <item x="747"/>
        <item x="1292"/>
        <item x="1508"/>
        <item x="1568"/>
        <item x="1578"/>
        <item x="1132"/>
        <item x="577"/>
        <item x="427"/>
        <item x="615"/>
        <item x="1480"/>
        <item x="742"/>
        <item x="856"/>
        <item x="465"/>
        <item x="483"/>
        <item x="579"/>
        <item x="804"/>
        <item x="887"/>
        <item x="1536"/>
        <item x="1310"/>
        <item x="543"/>
        <item x="1317"/>
        <item x="1216"/>
        <item x="354"/>
        <item x="294"/>
        <item x="1131"/>
        <item x="617"/>
        <item x="486"/>
        <item x="137"/>
        <item x="1468"/>
        <item x="676"/>
        <item x="570"/>
        <item x="292"/>
        <item x="942"/>
        <item x="1567"/>
        <item x="683"/>
        <item x="779"/>
        <item x="945"/>
        <item x="965"/>
        <item x="847"/>
        <item x="970"/>
        <item x="982"/>
        <item x="929"/>
        <item x="118"/>
        <item x="1129"/>
        <item x="165"/>
        <item x="212"/>
        <item x="575"/>
        <item x="1262"/>
        <item x="1596"/>
        <item x="966"/>
        <item x="86"/>
        <item x="1478"/>
        <item x="1286"/>
        <item x="463"/>
        <item x="578"/>
        <item x="1474"/>
        <item x="869"/>
        <item x="1598"/>
        <item x="883"/>
        <item x="744"/>
        <item x="605"/>
        <item x="581"/>
        <item x="851"/>
        <item x="572"/>
        <item x="452"/>
        <item x="753"/>
        <item x="179"/>
        <item x="1148"/>
        <item x="1504"/>
        <item x="1289"/>
        <item x="740"/>
        <item x="936"/>
        <item x="874"/>
        <item x="775"/>
        <item x="1597"/>
        <item x="974"/>
        <item x="416"/>
        <item x="477"/>
        <item x="1169"/>
        <item x="787"/>
        <item x="1031"/>
        <item x="241"/>
        <item x="251"/>
        <item x="312"/>
        <item x="525"/>
        <item x="881"/>
        <item x="541"/>
        <item x="1584"/>
        <item x="1"/>
        <item x="169"/>
        <item x="1291"/>
        <item x="1364"/>
        <item x="305"/>
        <item x="1108"/>
        <item x="295"/>
        <item x="1315"/>
        <item x="1316"/>
        <item x="565"/>
        <item x="1363"/>
        <item x="777"/>
        <item x="1038"/>
        <item x="1500"/>
        <item x="1110"/>
        <item x="1513"/>
        <item x="1052"/>
        <item x="1111"/>
        <item x="1511"/>
        <item x="532"/>
        <item x="1117"/>
        <item x="1112"/>
        <item x="1282"/>
        <item x="998"/>
        <item x="1515"/>
        <item x="1341"/>
        <item x="1115"/>
        <item x="1113"/>
        <item x="1514"/>
        <item x="1116"/>
        <item x="1114"/>
        <item x="1118"/>
        <item x="1342"/>
        <item x="1109"/>
        <item x="1512"/>
        <item x="1600"/>
        <item t="default"/>
      </items>
    </pivotField>
    <pivotField showAll="0"/>
    <pivotField multipleItemSelectionAllowed="1" showAll="0" sortType="ascending" defaultSubtotal="0">
      <items count="10">
        <item x="8"/>
        <item x="7"/>
        <item x="6"/>
        <item x="5"/>
        <item x="4"/>
        <item x="3"/>
        <item x="0"/>
        <item x="2"/>
        <item x="1"/>
        <item x="9"/>
      </items>
    </pivotField>
    <pivotField axis="axisRow" showAll="0">
      <items count="14">
        <item x="11"/>
        <item x="1"/>
        <item x="6"/>
        <item x="5"/>
        <item x="4"/>
        <item x="0"/>
        <item x="2"/>
        <item x="9"/>
        <item x="7"/>
        <item x="8"/>
        <item x="3"/>
        <item x="10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formats count="2">
    <format dxfId="15">
      <pivotArea dataOnly="0" labelOnly="1" grandRow="1" outline="0" fieldPosition="0"/>
    </format>
    <format dxfId="14">
      <pivotArea dataOnly="0" labelOnly="1" fieldPosition="0">
        <references count="1">
          <reference field="5" count="0"/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F4887-1BB6-45CC-8D89-CF1D67E787A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L15" firstHeaderRow="1" firstDataRow="2" firstDataCol="1"/>
  <pivotFields count="2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11"/>
        <item x="1"/>
        <item x="6"/>
        <item x="5"/>
        <item x="4"/>
        <item x="0"/>
        <item x="2"/>
        <item x="9"/>
        <item x="7"/>
        <item x="8"/>
        <item x="3"/>
        <item x="10"/>
        <item x="12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goal" fld="3" subtotal="average" baseField="16" baseItem="0" numFmtId="167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4"/>
  <sheetViews>
    <sheetView workbookViewId="0">
      <selection activeCell="F9" sqref="F9"/>
    </sheetView>
  </sheetViews>
  <sheetFormatPr defaultRowHeight="15" x14ac:dyDescent="0.25"/>
  <cols>
    <col min="1" max="1" width="13.42578125" bestFit="1" customWidth="1"/>
    <col min="2" max="2" width="15.28515625" customWidth="1"/>
    <col min="3" max="3" width="5.42578125" customWidth="1"/>
    <col min="4" max="4" width="3.5703125" customWidth="1"/>
    <col min="5" max="5" width="8.140625" customWidth="1"/>
    <col min="6" max="6" width="10.7109375" customWidth="1"/>
    <col min="7" max="7" width="10.7109375" bestFit="1" customWidth="1"/>
  </cols>
  <sheetData>
    <row r="1" spans="1:18" x14ac:dyDescent="0.25">
      <c r="A1" s="9" t="s">
        <v>8223</v>
      </c>
      <c r="B1" t="s">
        <v>8323</v>
      </c>
    </row>
    <row r="3" spans="1:18" x14ac:dyDescent="0.25">
      <c r="A3" s="9" t="s">
        <v>8322</v>
      </c>
      <c r="B3" s="9" t="s">
        <v>8321</v>
      </c>
    </row>
    <row r="4" spans="1:18" x14ac:dyDescent="0.25">
      <c r="A4" s="9" t="s">
        <v>8310</v>
      </c>
      <c r="B4" s="12" t="s">
        <v>8219</v>
      </c>
      <c r="C4" s="12" t="s">
        <v>8221</v>
      </c>
      <c r="D4" s="12" t="s">
        <v>8222</v>
      </c>
      <c r="E4" s="12" t="s">
        <v>8220</v>
      </c>
      <c r="F4" t="s">
        <v>8320</v>
      </c>
    </row>
    <row r="5" spans="1:18" x14ac:dyDescent="0.25">
      <c r="A5" s="10" t="s">
        <v>8311</v>
      </c>
      <c r="B5" s="11">
        <v>300</v>
      </c>
      <c r="C5" s="11">
        <v>180</v>
      </c>
      <c r="D5" s="11"/>
      <c r="E5" s="11">
        <v>40</v>
      </c>
      <c r="F5" s="11">
        <v>520</v>
      </c>
      <c r="R5" s="19">
        <f>B5/F5</f>
        <v>0.57692307692307687</v>
      </c>
    </row>
    <row r="6" spans="1:18" x14ac:dyDescent="0.25">
      <c r="A6" s="10" t="s">
        <v>8312</v>
      </c>
      <c r="B6" s="11">
        <v>34</v>
      </c>
      <c r="C6" s="11">
        <v>140</v>
      </c>
      <c r="D6" s="11">
        <v>6</v>
      </c>
      <c r="E6" s="11">
        <v>20</v>
      </c>
      <c r="F6" s="11">
        <v>200</v>
      </c>
      <c r="R6" s="19">
        <f t="shared" ref="R6:R14" si="0">B6/F6</f>
        <v>0.17</v>
      </c>
    </row>
    <row r="7" spans="1:18" x14ac:dyDescent="0.25">
      <c r="A7" s="10" t="s">
        <v>8313</v>
      </c>
      <c r="B7" s="11">
        <v>80</v>
      </c>
      <c r="C7" s="11">
        <v>140</v>
      </c>
      <c r="D7" s="11"/>
      <c r="E7" s="11"/>
      <c r="F7" s="11">
        <v>220</v>
      </c>
      <c r="R7" s="19">
        <f t="shared" si="0"/>
        <v>0.36363636363636365</v>
      </c>
    </row>
    <row r="8" spans="1:18" x14ac:dyDescent="0.25">
      <c r="A8" s="10" t="s">
        <v>8314</v>
      </c>
      <c r="B8" s="11"/>
      <c r="C8" s="11"/>
      <c r="D8" s="11"/>
      <c r="E8" s="11">
        <v>24</v>
      </c>
      <c r="F8" s="11">
        <v>24</v>
      </c>
      <c r="R8" s="19">
        <f t="shared" si="0"/>
        <v>0</v>
      </c>
    </row>
    <row r="9" spans="1:18" x14ac:dyDescent="0.25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  <c r="R9" s="19">
        <f t="shared" si="0"/>
        <v>0.77142857142857146</v>
      </c>
    </row>
    <row r="10" spans="1:18" x14ac:dyDescent="0.25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  <c r="R10" s="19">
        <f t="shared" si="0"/>
        <v>0.4681818181818182</v>
      </c>
    </row>
    <row r="11" spans="1:18" x14ac:dyDescent="0.25">
      <c r="A11" s="10" t="s">
        <v>8317</v>
      </c>
      <c r="B11" s="11">
        <v>80</v>
      </c>
      <c r="C11" s="11">
        <v>127</v>
      </c>
      <c r="D11" s="11"/>
      <c r="E11" s="11">
        <v>30</v>
      </c>
      <c r="F11" s="11">
        <v>237</v>
      </c>
      <c r="R11" s="19">
        <f t="shared" si="0"/>
        <v>0.33755274261603374</v>
      </c>
    </row>
    <row r="12" spans="1:18" x14ac:dyDescent="0.25">
      <c r="A12" s="10" t="s">
        <v>8318</v>
      </c>
      <c r="B12" s="11">
        <v>209</v>
      </c>
      <c r="C12" s="11">
        <v>213</v>
      </c>
      <c r="D12" s="11"/>
      <c r="E12" s="11">
        <v>178</v>
      </c>
      <c r="F12" s="11">
        <v>600</v>
      </c>
      <c r="R12" s="19">
        <f t="shared" si="0"/>
        <v>0.34833333333333333</v>
      </c>
    </row>
    <row r="13" spans="1:18" x14ac:dyDescent="0.25">
      <c r="A13" s="10" t="s">
        <v>8319</v>
      </c>
      <c r="B13" s="11">
        <v>839</v>
      </c>
      <c r="C13" s="11">
        <v>493</v>
      </c>
      <c r="D13" s="11">
        <v>24</v>
      </c>
      <c r="E13" s="11">
        <v>37</v>
      </c>
      <c r="F13" s="11">
        <v>1393</v>
      </c>
      <c r="R13" s="19">
        <f t="shared" si="0"/>
        <v>0.60229720028715006</v>
      </c>
    </row>
    <row r="14" spans="1:18" x14ac:dyDescent="0.25">
      <c r="A14" s="10" t="s">
        <v>8320</v>
      </c>
      <c r="B14" s="11">
        <v>2185</v>
      </c>
      <c r="C14" s="11">
        <v>1530</v>
      </c>
      <c r="D14" s="11">
        <v>50</v>
      </c>
      <c r="E14" s="11">
        <v>349</v>
      </c>
      <c r="F14" s="11">
        <v>4114</v>
      </c>
      <c r="R14" s="19">
        <f t="shared" si="0"/>
        <v>0.53111327175498302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7"/>
  <sheetViews>
    <sheetView workbookViewId="0">
      <selection activeCell="F9" sqref="F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1.28515625" bestFit="1" customWidth="1"/>
    <col min="7" max="7" width="10.710937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2" t="s">
        <v>8219</v>
      </c>
      <c r="C5" s="12" t="s">
        <v>8221</v>
      </c>
      <c r="D5" s="12" t="s">
        <v>8222</v>
      </c>
      <c r="E5" s="12" t="s">
        <v>8220</v>
      </c>
      <c r="F5" t="s">
        <v>8320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/>
      <c r="C7" s="11"/>
      <c r="D7" s="11"/>
      <c r="E7" s="11">
        <v>20</v>
      </c>
      <c r="F7" s="11">
        <v>20</v>
      </c>
    </row>
    <row r="8" spans="1:6" x14ac:dyDescent="0.25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/>
      <c r="C16" s="11">
        <v>120</v>
      </c>
      <c r="D16" s="11"/>
      <c r="E16" s="11">
        <v>20</v>
      </c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60</v>
      </c>
      <c r="D24" s="11"/>
      <c r="E24" s="11">
        <v>20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>
        <v>353</v>
      </c>
      <c r="D30" s="11">
        <v>19</v>
      </c>
      <c r="E30" s="11"/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/>
      <c r="D35" s="11"/>
      <c r="E35" s="11">
        <v>40</v>
      </c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>
        <v>6</v>
      </c>
      <c r="E37" s="11"/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/>
      <c r="E38" s="11">
        <v>18</v>
      </c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5</v>
      </c>
      <c r="E39" s="11">
        <v>17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47</v>
      </c>
      <c r="D42" s="11"/>
      <c r="E42" s="11">
        <v>10</v>
      </c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120</v>
      </c>
      <c r="D44" s="11"/>
      <c r="E44" s="11">
        <v>60</v>
      </c>
      <c r="F44" s="11">
        <v>200</v>
      </c>
    </row>
    <row r="45" spans="1:6" x14ac:dyDescent="0.25">
      <c r="A45" s="10" t="s">
        <v>8363</v>
      </c>
      <c r="B45" s="11"/>
      <c r="C45" s="11">
        <v>60</v>
      </c>
      <c r="D45" s="11"/>
      <c r="E45" s="11">
        <v>100</v>
      </c>
      <c r="F45" s="11">
        <v>160</v>
      </c>
    </row>
    <row r="46" spans="1:6" x14ac:dyDescent="0.25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 x14ac:dyDescent="0.25">
      <c r="A47" s="10" t="s">
        <v>8320</v>
      </c>
      <c r="B47" s="11">
        <v>2185</v>
      </c>
      <c r="C47" s="11">
        <v>1530</v>
      </c>
      <c r="D47" s="11">
        <v>50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Z4129"/>
  <sheetViews>
    <sheetView zoomScale="70" zoomScaleNormal="70" workbookViewId="0">
      <selection activeCell="V10" sqref="V10:V18"/>
    </sheetView>
  </sheetViews>
  <sheetFormatPr defaultRowHeight="15" x14ac:dyDescent="0.25"/>
  <cols>
    <col min="1" max="1" width="18.28515625" style="8" bestFit="1" customWidth="1"/>
    <col min="2" max="2" width="21.7109375" bestFit="1" customWidth="1"/>
    <col min="3" max="3" width="8.140625" bestFit="1" customWidth="1"/>
    <col min="4" max="4" width="12.42578125" bestFit="1" customWidth="1"/>
    <col min="5" max="6" width="15" bestFit="1" customWidth="1"/>
    <col min="7" max="7" width="10.7109375" bestFit="1" customWidth="1"/>
  </cols>
  <sheetData>
    <row r="1" spans="1:26" x14ac:dyDescent="0.25">
      <c r="A1"/>
    </row>
    <row r="2" spans="1:26" x14ac:dyDescent="0.25">
      <c r="A2" s="9" t="s">
        <v>8308</v>
      </c>
      <c r="B2" t="s">
        <v>8323</v>
      </c>
    </row>
    <row r="3" spans="1:26" x14ac:dyDescent="0.25">
      <c r="A3"/>
    </row>
    <row r="4" spans="1:26" x14ac:dyDescent="0.25">
      <c r="A4" s="9" t="s">
        <v>8322</v>
      </c>
      <c r="B4" s="9" t="s">
        <v>8321</v>
      </c>
    </row>
    <row r="5" spans="1:26" x14ac:dyDescent="0.25">
      <c r="A5" s="9" t="s">
        <v>8310</v>
      </c>
      <c r="B5" s="12" t="s">
        <v>8219</v>
      </c>
      <c r="C5" s="12" t="s">
        <v>8221</v>
      </c>
      <c r="D5" s="12" t="s">
        <v>8220</v>
      </c>
      <c r="E5" t="s">
        <v>8320</v>
      </c>
    </row>
    <row r="6" spans="1:26" x14ac:dyDescent="0.25">
      <c r="A6" s="10" t="s">
        <v>8397</v>
      </c>
      <c r="B6" s="11">
        <v>176</v>
      </c>
      <c r="C6" s="11">
        <v>145</v>
      </c>
      <c r="D6" s="11">
        <v>33</v>
      </c>
      <c r="E6" s="11">
        <v>354</v>
      </c>
    </row>
    <row r="7" spans="1:26" x14ac:dyDescent="0.25">
      <c r="A7" s="10" t="s">
        <v>8398</v>
      </c>
      <c r="B7" s="11">
        <v>208</v>
      </c>
      <c r="C7" s="11">
        <v>107</v>
      </c>
      <c r="D7" s="11">
        <v>27</v>
      </c>
      <c r="E7" s="11">
        <v>342</v>
      </c>
      <c r="V7" s="19">
        <f>B7/E7</f>
        <v>0.60818713450292394</v>
      </c>
      <c r="W7" s="15">
        <f>AVERAGE(V7:V9)</f>
        <v>0.58955417622465678</v>
      </c>
      <c r="Z7" t="s">
        <v>8411</v>
      </c>
    </row>
    <row r="8" spans="1:26" x14ac:dyDescent="0.25">
      <c r="A8" s="10" t="s">
        <v>8399</v>
      </c>
      <c r="B8" s="11">
        <v>177</v>
      </c>
      <c r="C8" s="11">
        <v>106</v>
      </c>
      <c r="D8" s="11">
        <v>29</v>
      </c>
      <c r="E8" s="11">
        <v>312</v>
      </c>
      <c r="V8" s="19">
        <f t="shared" ref="V8:V71" si="0">B8/E8</f>
        <v>0.56730769230769229</v>
      </c>
    </row>
    <row r="9" spans="1:26" x14ac:dyDescent="0.25">
      <c r="A9" s="10" t="s">
        <v>8400</v>
      </c>
      <c r="B9" s="11">
        <v>191</v>
      </c>
      <c r="C9" s="11">
        <v>104</v>
      </c>
      <c r="D9" s="11">
        <v>27</v>
      </c>
      <c r="E9" s="11">
        <v>322</v>
      </c>
      <c r="V9" s="19">
        <f t="shared" si="0"/>
        <v>0.59316770186335399</v>
      </c>
    </row>
    <row r="10" spans="1:26" x14ac:dyDescent="0.25">
      <c r="A10" s="10" t="s">
        <v>8401</v>
      </c>
      <c r="B10" s="11">
        <v>236</v>
      </c>
      <c r="C10" s="11">
        <v>129</v>
      </c>
      <c r="D10" s="11">
        <v>26</v>
      </c>
      <c r="E10" s="11">
        <v>391</v>
      </c>
      <c r="V10" s="19">
        <f t="shared" si="0"/>
        <v>0.6035805626598465</v>
      </c>
      <c r="W10" s="15">
        <f>AVERAGE(V10:V12)</f>
        <v>0.55350710768296096</v>
      </c>
      <c r="Y10" s="15">
        <v>0.53</v>
      </c>
    </row>
    <row r="11" spans="1:26" x14ac:dyDescent="0.25">
      <c r="A11" s="10" t="s">
        <v>8402</v>
      </c>
      <c r="B11" s="11">
        <v>209</v>
      </c>
      <c r="C11" s="11">
        <v>143</v>
      </c>
      <c r="D11" s="11">
        <v>25</v>
      </c>
      <c r="E11" s="11">
        <v>377</v>
      </c>
      <c r="V11" s="19">
        <f t="shared" si="0"/>
        <v>0.55437665782493373</v>
      </c>
    </row>
    <row r="12" spans="1:26" x14ac:dyDescent="0.25">
      <c r="A12" s="10" t="s">
        <v>8403</v>
      </c>
      <c r="B12" s="11">
        <v>196</v>
      </c>
      <c r="C12" s="11">
        <v>150</v>
      </c>
      <c r="D12" s="11">
        <v>44</v>
      </c>
      <c r="E12" s="11">
        <v>390</v>
      </c>
      <c r="V12" s="19">
        <f t="shared" si="0"/>
        <v>0.50256410256410255</v>
      </c>
    </row>
    <row r="13" spans="1:26" x14ac:dyDescent="0.25">
      <c r="A13" s="10" t="s">
        <v>8404</v>
      </c>
      <c r="B13" s="11">
        <v>167</v>
      </c>
      <c r="C13" s="11">
        <v>136</v>
      </c>
      <c r="D13" s="11">
        <v>33</v>
      </c>
      <c r="E13" s="11">
        <v>336</v>
      </c>
      <c r="V13" s="19">
        <f t="shared" si="0"/>
        <v>0.49702380952380953</v>
      </c>
      <c r="W13" s="15">
        <f>AVERAGE(V13:V15)</f>
        <v>0.50112222855243793</v>
      </c>
    </row>
    <row r="14" spans="1:26" x14ac:dyDescent="0.25">
      <c r="A14" s="10" t="s">
        <v>8405</v>
      </c>
      <c r="B14" s="11">
        <v>144</v>
      </c>
      <c r="C14" s="11">
        <v>126</v>
      </c>
      <c r="D14" s="11">
        <v>25</v>
      </c>
      <c r="E14" s="11">
        <v>295</v>
      </c>
      <c r="V14" s="19">
        <f t="shared" si="0"/>
        <v>0.488135593220339</v>
      </c>
    </row>
    <row r="15" spans="1:26" x14ac:dyDescent="0.25">
      <c r="A15" s="10" t="s">
        <v>8406</v>
      </c>
      <c r="B15" s="11">
        <v>185</v>
      </c>
      <c r="C15" s="11">
        <v>152</v>
      </c>
      <c r="D15" s="11">
        <v>20</v>
      </c>
      <c r="E15" s="11">
        <v>357</v>
      </c>
      <c r="V15" s="19">
        <f t="shared" si="0"/>
        <v>0.51820728291316531</v>
      </c>
    </row>
    <row r="16" spans="1:26" x14ac:dyDescent="0.25">
      <c r="A16" s="10" t="s">
        <v>8407</v>
      </c>
      <c r="B16" s="11">
        <v>182</v>
      </c>
      <c r="C16" s="11">
        <v>110</v>
      </c>
      <c r="D16" s="11">
        <v>37</v>
      </c>
      <c r="E16" s="11">
        <v>329</v>
      </c>
      <c r="V16" s="19">
        <f t="shared" si="0"/>
        <v>0.55319148936170215</v>
      </c>
      <c r="W16" s="15">
        <f>AVERAGE(V16:V18)</f>
        <v>0.51033118910380593</v>
      </c>
    </row>
    <row r="17" spans="1:22" x14ac:dyDescent="0.25">
      <c r="A17" s="10" t="s">
        <v>8408</v>
      </c>
      <c r="B17" s="11">
        <v>114</v>
      </c>
      <c r="C17" s="11">
        <v>122</v>
      </c>
      <c r="D17" s="11">
        <v>23</v>
      </c>
      <c r="E17" s="11">
        <v>259</v>
      </c>
      <c r="V17" s="19">
        <f t="shared" si="0"/>
        <v>0.44015444015444016</v>
      </c>
    </row>
    <row r="18" spans="1:22" x14ac:dyDescent="0.25">
      <c r="A18" s="13" t="s">
        <v>8320</v>
      </c>
      <c r="B18" s="11">
        <v>2185</v>
      </c>
      <c r="C18" s="11">
        <v>1530</v>
      </c>
      <c r="D18" s="11">
        <v>349</v>
      </c>
      <c r="E18" s="11">
        <v>4064</v>
      </c>
      <c r="V18" s="19">
        <f t="shared" si="0"/>
        <v>0.53764763779527558</v>
      </c>
    </row>
    <row r="19" spans="1:22" x14ac:dyDescent="0.25">
      <c r="A19"/>
      <c r="V19" s="19" t="e">
        <f t="shared" si="0"/>
        <v>#DIV/0!</v>
      </c>
    </row>
    <row r="20" spans="1:22" x14ac:dyDescent="0.25">
      <c r="A20"/>
      <c r="V20" s="19" t="e">
        <f t="shared" si="0"/>
        <v>#DIV/0!</v>
      </c>
    </row>
    <row r="21" spans="1:22" x14ac:dyDescent="0.25">
      <c r="A21"/>
      <c r="V21" s="19" t="e">
        <f t="shared" si="0"/>
        <v>#DIV/0!</v>
      </c>
    </row>
    <row r="22" spans="1:22" x14ac:dyDescent="0.25">
      <c r="A22"/>
      <c r="V22" s="19" t="e">
        <f t="shared" si="0"/>
        <v>#DIV/0!</v>
      </c>
    </row>
    <row r="23" spans="1:22" x14ac:dyDescent="0.25">
      <c r="A23"/>
      <c r="V23" s="19" t="e">
        <f t="shared" si="0"/>
        <v>#DIV/0!</v>
      </c>
    </row>
    <row r="24" spans="1:22" x14ac:dyDescent="0.25">
      <c r="A24"/>
      <c r="V24" s="19" t="e">
        <f t="shared" si="0"/>
        <v>#DIV/0!</v>
      </c>
    </row>
    <row r="25" spans="1:22" x14ac:dyDescent="0.25">
      <c r="A25"/>
      <c r="V25" s="19" t="e">
        <f t="shared" si="0"/>
        <v>#DIV/0!</v>
      </c>
    </row>
    <row r="26" spans="1:22" x14ac:dyDescent="0.25">
      <c r="A26"/>
      <c r="V26" s="19" t="e">
        <f t="shared" si="0"/>
        <v>#DIV/0!</v>
      </c>
    </row>
    <row r="27" spans="1:22" x14ac:dyDescent="0.25">
      <c r="A27"/>
      <c r="V27" s="19" t="e">
        <f t="shared" si="0"/>
        <v>#DIV/0!</v>
      </c>
    </row>
    <row r="28" spans="1:22" x14ac:dyDescent="0.25">
      <c r="A28"/>
      <c r="V28" s="19" t="e">
        <f t="shared" si="0"/>
        <v>#DIV/0!</v>
      </c>
    </row>
    <row r="29" spans="1:22" x14ac:dyDescent="0.25">
      <c r="A29"/>
      <c r="V29" s="19" t="e">
        <f t="shared" si="0"/>
        <v>#DIV/0!</v>
      </c>
    </row>
    <row r="30" spans="1:22" x14ac:dyDescent="0.25">
      <c r="A30"/>
      <c r="V30" s="19" t="e">
        <f t="shared" si="0"/>
        <v>#DIV/0!</v>
      </c>
    </row>
    <row r="31" spans="1:22" x14ac:dyDescent="0.25">
      <c r="A31"/>
      <c r="V31" s="19" t="e">
        <f t="shared" si="0"/>
        <v>#DIV/0!</v>
      </c>
    </row>
    <row r="32" spans="1:22" x14ac:dyDescent="0.25">
      <c r="A32"/>
      <c r="V32" s="19" t="e">
        <f t="shared" si="0"/>
        <v>#DIV/0!</v>
      </c>
    </row>
    <row r="33" spans="1:22" x14ac:dyDescent="0.25">
      <c r="A33"/>
      <c r="V33" s="19" t="e">
        <f t="shared" si="0"/>
        <v>#DIV/0!</v>
      </c>
    </row>
    <row r="34" spans="1:22" x14ac:dyDescent="0.25">
      <c r="A34"/>
      <c r="V34" s="19" t="e">
        <f t="shared" si="0"/>
        <v>#DIV/0!</v>
      </c>
    </row>
    <row r="35" spans="1:22" x14ac:dyDescent="0.25">
      <c r="A35"/>
      <c r="V35" s="19" t="e">
        <f t="shared" si="0"/>
        <v>#DIV/0!</v>
      </c>
    </row>
    <row r="36" spans="1:22" x14ac:dyDescent="0.25">
      <c r="A36"/>
      <c r="V36" s="19" t="e">
        <f t="shared" si="0"/>
        <v>#DIV/0!</v>
      </c>
    </row>
    <row r="37" spans="1:22" x14ac:dyDescent="0.25">
      <c r="A37"/>
      <c r="V37" s="19" t="e">
        <f t="shared" si="0"/>
        <v>#DIV/0!</v>
      </c>
    </row>
    <row r="38" spans="1:22" x14ac:dyDescent="0.25">
      <c r="A38"/>
      <c r="V38" s="19" t="e">
        <f t="shared" si="0"/>
        <v>#DIV/0!</v>
      </c>
    </row>
    <row r="39" spans="1:22" x14ac:dyDescent="0.25">
      <c r="A39"/>
      <c r="V39" s="19" t="e">
        <f t="shared" si="0"/>
        <v>#DIV/0!</v>
      </c>
    </row>
    <row r="40" spans="1:22" x14ac:dyDescent="0.25">
      <c r="A40"/>
      <c r="V40" s="19" t="e">
        <f t="shared" si="0"/>
        <v>#DIV/0!</v>
      </c>
    </row>
    <row r="41" spans="1:22" x14ac:dyDescent="0.25">
      <c r="A41"/>
      <c r="V41" s="19" t="e">
        <f t="shared" si="0"/>
        <v>#DIV/0!</v>
      </c>
    </row>
    <row r="42" spans="1:22" x14ac:dyDescent="0.25">
      <c r="A42"/>
      <c r="V42" s="19" t="e">
        <f t="shared" si="0"/>
        <v>#DIV/0!</v>
      </c>
    </row>
    <row r="43" spans="1:22" x14ac:dyDescent="0.25">
      <c r="A43"/>
      <c r="V43" s="19" t="e">
        <f t="shared" si="0"/>
        <v>#DIV/0!</v>
      </c>
    </row>
    <row r="44" spans="1:22" x14ac:dyDescent="0.25">
      <c r="A44"/>
      <c r="V44" s="19" t="e">
        <f t="shared" si="0"/>
        <v>#DIV/0!</v>
      </c>
    </row>
    <row r="45" spans="1:22" x14ac:dyDescent="0.25">
      <c r="A45"/>
      <c r="V45" s="19" t="e">
        <f t="shared" si="0"/>
        <v>#DIV/0!</v>
      </c>
    </row>
    <row r="46" spans="1:22" x14ac:dyDescent="0.25">
      <c r="A46"/>
      <c r="V46" s="19" t="e">
        <f t="shared" si="0"/>
        <v>#DIV/0!</v>
      </c>
    </row>
    <row r="47" spans="1:22" x14ac:dyDescent="0.25">
      <c r="A47"/>
      <c r="V47" s="19" t="e">
        <f t="shared" si="0"/>
        <v>#DIV/0!</v>
      </c>
    </row>
    <row r="48" spans="1:22" x14ac:dyDescent="0.25">
      <c r="A48"/>
      <c r="V48" s="19" t="e">
        <f t="shared" si="0"/>
        <v>#DIV/0!</v>
      </c>
    </row>
    <row r="49" spans="1:22" x14ac:dyDescent="0.25">
      <c r="A49"/>
      <c r="V49" s="19" t="e">
        <f t="shared" si="0"/>
        <v>#DIV/0!</v>
      </c>
    </row>
    <row r="50" spans="1:22" x14ac:dyDescent="0.25">
      <c r="A50"/>
      <c r="V50" s="19" t="e">
        <f t="shared" si="0"/>
        <v>#DIV/0!</v>
      </c>
    </row>
    <row r="51" spans="1:22" x14ac:dyDescent="0.25">
      <c r="A51"/>
      <c r="V51" s="19" t="e">
        <f t="shared" si="0"/>
        <v>#DIV/0!</v>
      </c>
    </row>
    <row r="52" spans="1:22" x14ac:dyDescent="0.25">
      <c r="A52"/>
      <c r="V52" s="19" t="e">
        <f t="shared" si="0"/>
        <v>#DIV/0!</v>
      </c>
    </row>
    <row r="53" spans="1:22" x14ac:dyDescent="0.25">
      <c r="A53"/>
      <c r="V53" s="19" t="e">
        <f t="shared" si="0"/>
        <v>#DIV/0!</v>
      </c>
    </row>
    <row r="54" spans="1:22" x14ac:dyDescent="0.25">
      <c r="A54"/>
      <c r="V54" s="19" t="e">
        <f t="shared" si="0"/>
        <v>#DIV/0!</v>
      </c>
    </row>
    <row r="55" spans="1:22" x14ac:dyDescent="0.25">
      <c r="A55"/>
      <c r="V55" s="19" t="e">
        <f t="shared" si="0"/>
        <v>#DIV/0!</v>
      </c>
    </row>
    <row r="56" spans="1:22" x14ac:dyDescent="0.25">
      <c r="A56"/>
      <c r="V56" s="19" t="e">
        <f t="shared" si="0"/>
        <v>#DIV/0!</v>
      </c>
    </row>
    <row r="57" spans="1:22" x14ac:dyDescent="0.25">
      <c r="A57"/>
      <c r="V57" s="19" t="e">
        <f t="shared" si="0"/>
        <v>#DIV/0!</v>
      </c>
    </row>
    <row r="58" spans="1:22" x14ac:dyDescent="0.25">
      <c r="A58"/>
      <c r="V58" s="19" t="e">
        <f t="shared" si="0"/>
        <v>#DIV/0!</v>
      </c>
    </row>
    <row r="59" spans="1:22" x14ac:dyDescent="0.25">
      <c r="A59"/>
      <c r="V59" s="19" t="e">
        <f t="shared" si="0"/>
        <v>#DIV/0!</v>
      </c>
    </row>
    <row r="60" spans="1:22" x14ac:dyDescent="0.25">
      <c r="A60"/>
      <c r="V60" s="19" t="e">
        <f t="shared" si="0"/>
        <v>#DIV/0!</v>
      </c>
    </row>
    <row r="61" spans="1:22" x14ac:dyDescent="0.25">
      <c r="A61"/>
      <c r="V61" s="19" t="e">
        <f t="shared" si="0"/>
        <v>#DIV/0!</v>
      </c>
    </row>
    <row r="62" spans="1:22" x14ac:dyDescent="0.25">
      <c r="A62"/>
      <c r="V62" s="19" t="e">
        <f t="shared" si="0"/>
        <v>#DIV/0!</v>
      </c>
    </row>
    <row r="63" spans="1:22" x14ac:dyDescent="0.25">
      <c r="A63"/>
      <c r="V63" s="19" t="e">
        <f t="shared" si="0"/>
        <v>#DIV/0!</v>
      </c>
    </row>
    <row r="64" spans="1:22" x14ac:dyDescent="0.25">
      <c r="A64"/>
      <c r="V64" s="19" t="e">
        <f t="shared" si="0"/>
        <v>#DIV/0!</v>
      </c>
    </row>
    <row r="65" spans="1:22" x14ac:dyDescent="0.25">
      <c r="A65"/>
      <c r="V65" s="19" t="e">
        <f t="shared" si="0"/>
        <v>#DIV/0!</v>
      </c>
    </row>
    <row r="66" spans="1:22" x14ac:dyDescent="0.25">
      <c r="A66"/>
      <c r="V66" s="19" t="e">
        <f t="shared" si="0"/>
        <v>#DIV/0!</v>
      </c>
    </row>
    <row r="67" spans="1:22" x14ac:dyDescent="0.25">
      <c r="A67"/>
      <c r="V67" s="19" t="e">
        <f t="shared" si="0"/>
        <v>#DIV/0!</v>
      </c>
    </row>
    <row r="68" spans="1:22" x14ac:dyDescent="0.25">
      <c r="A68"/>
      <c r="V68" s="19" t="e">
        <f t="shared" si="0"/>
        <v>#DIV/0!</v>
      </c>
    </row>
    <row r="69" spans="1:22" x14ac:dyDescent="0.25">
      <c r="A69"/>
      <c r="V69" s="19" t="e">
        <f t="shared" si="0"/>
        <v>#DIV/0!</v>
      </c>
    </row>
    <row r="70" spans="1:22" x14ac:dyDescent="0.25">
      <c r="A70"/>
      <c r="V70" s="19" t="e">
        <f t="shared" si="0"/>
        <v>#DIV/0!</v>
      </c>
    </row>
    <row r="71" spans="1:22" x14ac:dyDescent="0.25">
      <c r="A71"/>
      <c r="V71" s="19" t="e">
        <f t="shared" si="0"/>
        <v>#DIV/0!</v>
      </c>
    </row>
    <row r="72" spans="1:22" x14ac:dyDescent="0.25">
      <c r="A72"/>
      <c r="V72" s="19" t="e">
        <f t="shared" ref="V72:V108" si="1">B72/E72</f>
        <v>#DIV/0!</v>
      </c>
    </row>
    <row r="73" spans="1:22" x14ac:dyDescent="0.25">
      <c r="A73"/>
      <c r="V73" s="19" t="e">
        <f t="shared" si="1"/>
        <v>#DIV/0!</v>
      </c>
    </row>
    <row r="74" spans="1:22" x14ac:dyDescent="0.25">
      <c r="A74"/>
      <c r="V74" s="19" t="e">
        <f t="shared" si="1"/>
        <v>#DIV/0!</v>
      </c>
    </row>
    <row r="75" spans="1:22" x14ac:dyDescent="0.25">
      <c r="A75"/>
      <c r="V75" s="19" t="e">
        <f t="shared" si="1"/>
        <v>#DIV/0!</v>
      </c>
    </row>
    <row r="76" spans="1:22" x14ac:dyDescent="0.25">
      <c r="A76"/>
      <c r="V76" s="19" t="e">
        <f t="shared" si="1"/>
        <v>#DIV/0!</v>
      </c>
    </row>
    <row r="77" spans="1:22" x14ac:dyDescent="0.25">
      <c r="A77"/>
      <c r="V77" s="19" t="e">
        <f t="shared" si="1"/>
        <v>#DIV/0!</v>
      </c>
    </row>
    <row r="78" spans="1:22" x14ac:dyDescent="0.25">
      <c r="A78"/>
      <c r="V78" s="19" t="e">
        <f t="shared" si="1"/>
        <v>#DIV/0!</v>
      </c>
    </row>
    <row r="79" spans="1:22" x14ac:dyDescent="0.25">
      <c r="A79"/>
      <c r="V79" s="19" t="e">
        <f t="shared" si="1"/>
        <v>#DIV/0!</v>
      </c>
    </row>
    <row r="80" spans="1:22" x14ac:dyDescent="0.25">
      <c r="A80"/>
      <c r="V80" s="19" t="e">
        <f t="shared" si="1"/>
        <v>#DIV/0!</v>
      </c>
    </row>
    <row r="81" spans="1:22" x14ac:dyDescent="0.25">
      <c r="A81"/>
      <c r="V81" s="19" t="e">
        <f t="shared" si="1"/>
        <v>#DIV/0!</v>
      </c>
    </row>
    <row r="82" spans="1:22" x14ac:dyDescent="0.25">
      <c r="A82"/>
      <c r="V82" s="19" t="e">
        <f t="shared" si="1"/>
        <v>#DIV/0!</v>
      </c>
    </row>
    <row r="83" spans="1:22" x14ac:dyDescent="0.25">
      <c r="A83"/>
      <c r="V83" s="19" t="e">
        <f t="shared" si="1"/>
        <v>#DIV/0!</v>
      </c>
    </row>
    <row r="84" spans="1:22" x14ac:dyDescent="0.25">
      <c r="A84"/>
      <c r="V84" s="19" t="e">
        <f t="shared" si="1"/>
        <v>#DIV/0!</v>
      </c>
    </row>
    <row r="85" spans="1:22" x14ac:dyDescent="0.25">
      <c r="A85"/>
      <c r="V85" s="19" t="e">
        <f t="shared" si="1"/>
        <v>#DIV/0!</v>
      </c>
    </row>
    <row r="86" spans="1:22" x14ac:dyDescent="0.25">
      <c r="A86"/>
      <c r="V86" s="19" t="e">
        <f t="shared" si="1"/>
        <v>#DIV/0!</v>
      </c>
    </row>
    <row r="87" spans="1:22" x14ac:dyDescent="0.25">
      <c r="A87"/>
      <c r="V87" s="19" t="e">
        <f t="shared" si="1"/>
        <v>#DIV/0!</v>
      </c>
    </row>
    <row r="88" spans="1:22" x14ac:dyDescent="0.25">
      <c r="A88"/>
      <c r="V88" s="19" t="e">
        <f t="shared" si="1"/>
        <v>#DIV/0!</v>
      </c>
    </row>
    <row r="89" spans="1:22" x14ac:dyDescent="0.25">
      <c r="A89"/>
      <c r="V89" s="19" t="e">
        <f t="shared" si="1"/>
        <v>#DIV/0!</v>
      </c>
    </row>
    <row r="90" spans="1:22" x14ac:dyDescent="0.25">
      <c r="A90"/>
      <c r="V90" s="19" t="e">
        <f t="shared" si="1"/>
        <v>#DIV/0!</v>
      </c>
    </row>
    <row r="91" spans="1:22" x14ac:dyDescent="0.25">
      <c r="A91"/>
      <c r="V91" s="19" t="e">
        <f t="shared" si="1"/>
        <v>#DIV/0!</v>
      </c>
    </row>
    <row r="92" spans="1:22" x14ac:dyDescent="0.25">
      <c r="A92"/>
      <c r="V92" s="19" t="e">
        <f t="shared" si="1"/>
        <v>#DIV/0!</v>
      </c>
    </row>
    <row r="93" spans="1:22" x14ac:dyDescent="0.25">
      <c r="A93"/>
      <c r="V93" s="19" t="e">
        <f t="shared" si="1"/>
        <v>#DIV/0!</v>
      </c>
    </row>
    <row r="94" spans="1:22" x14ac:dyDescent="0.25">
      <c r="A94"/>
      <c r="V94" s="19" t="e">
        <f t="shared" si="1"/>
        <v>#DIV/0!</v>
      </c>
    </row>
    <row r="95" spans="1:22" x14ac:dyDescent="0.25">
      <c r="A95"/>
      <c r="V95" s="19" t="e">
        <f t="shared" si="1"/>
        <v>#DIV/0!</v>
      </c>
    </row>
    <row r="96" spans="1:22" x14ac:dyDescent="0.25">
      <c r="A96"/>
      <c r="V96" s="19" t="e">
        <f t="shared" si="1"/>
        <v>#DIV/0!</v>
      </c>
    </row>
    <row r="97" spans="1:22" x14ac:dyDescent="0.25">
      <c r="A97"/>
      <c r="V97" s="19" t="e">
        <f t="shared" si="1"/>
        <v>#DIV/0!</v>
      </c>
    </row>
    <row r="98" spans="1:22" x14ac:dyDescent="0.25">
      <c r="A98"/>
      <c r="V98" s="19" t="e">
        <f t="shared" si="1"/>
        <v>#DIV/0!</v>
      </c>
    </row>
    <row r="99" spans="1:22" x14ac:dyDescent="0.25">
      <c r="A99"/>
      <c r="V99" s="19" t="e">
        <f t="shared" si="1"/>
        <v>#DIV/0!</v>
      </c>
    </row>
    <row r="100" spans="1:22" x14ac:dyDescent="0.25">
      <c r="A100"/>
      <c r="V100" s="19" t="e">
        <f t="shared" si="1"/>
        <v>#DIV/0!</v>
      </c>
    </row>
    <row r="101" spans="1:22" x14ac:dyDescent="0.25">
      <c r="A101"/>
      <c r="V101" s="19" t="e">
        <f t="shared" si="1"/>
        <v>#DIV/0!</v>
      </c>
    </row>
    <row r="102" spans="1:22" x14ac:dyDescent="0.25">
      <c r="A102"/>
      <c r="V102" s="19" t="e">
        <f t="shared" si="1"/>
        <v>#DIV/0!</v>
      </c>
    </row>
    <row r="103" spans="1:22" x14ac:dyDescent="0.25">
      <c r="A103"/>
      <c r="V103" s="19" t="e">
        <f t="shared" si="1"/>
        <v>#DIV/0!</v>
      </c>
    </row>
    <row r="104" spans="1:22" x14ac:dyDescent="0.25">
      <c r="A104"/>
      <c r="V104" s="19" t="e">
        <f t="shared" si="1"/>
        <v>#DIV/0!</v>
      </c>
    </row>
    <row r="105" spans="1:22" x14ac:dyDescent="0.25">
      <c r="A105"/>
      <c r="V105" s="19" t="e">
        <f t="shared" si="1"/>
        <v>#DIV/0!</v>
      </c>
    </row>
    <row r="106" spans="1:22" x14ac:dyDescent="0.25">
      <c r="A106"/>
      <c r="V106" s="19" t="e">
        <f t="shared" si="1"/>
        <v>#DIV/0!</v>
      </c>
    </row>
    <row r="107" spans="1:22" x14ac:dyDescent="0.25">
      <c r="A107"/>
      <c r="V107" s="19" t="e">
        <f t="shared" si="1"/>
        <v>#DIV/0!</v>
      </c>
    </row>
    <row r="108" spans="1:22" x14ac:dyDescent="0.25">
      <c r="A108"/>
      <c r="V108" s="19" t="e">
        <f t="shared" si="1"/>
        <v>#DIV/0!</v>
      </c>
    </row>
    <row r="109" spans="1:22" x14ac:dyDescent="0.25">
      <c r="A109"/>
    </row>
    <row r="110" spans="1:22" x14ac:dyDescent="0.25">
      <c r="A110"/>
    </row>
    <row r="111" spans="1:22" x14ac:dyDescent="0.25">
      <c r="A111"/>
    </row>
    <row r="112" spans="1:22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13"/>
  <sheetViews>
    <sheetView zoomScale="80" zoomScaleNormal="80" workbookViewId="0">
      <selection activeCell="F4" sqref="F4:F11"/>
    </sheetView>
  </sheetViews>
  <sheetFormatPr defaultRowHeight="15" x14ac:dyDescent="0.25"/>
  <cols>
    <col min="1" max="1" width="20.85546875" customWidth="1"/>
    <col min="2" max="2" width="20" bestFit="1" customWidth="1"/>
    <col min="3" max="3" width="15.140625" bestFit="1" customWidth="1"/>
    <col min="4" max="4" width="18.42578125" bestFit="1" customWidth="1"/>
    <col min="5" max="5" width="15.42578125" bestFit="1" customWidth="1"/>
    <col min="6" max="6" width="13.5703125" bestFit="1" customWidth="1"/>
    <col min="8" max="8" width="12.42578125" bestFit="1" customWidth="1"/>
  </cols>
  <sheetData>
    <row r="1" spans="1:9" x14ac:dyDescent="0.25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9" x14ac:dyDescent="0.25">
      <c r="A2" t="s">
        <v>8376</v>
      </c>
      <c r="B2">
        <f>COUNTIFS(DATA!$W:$W,"YES",DATA!$F:$F,"successful")</f>
        <v>322</v>
      </c>
      <c r="C2">
        <f>COUNTIFS(DATA!$W:$W,"YES",DATA!$F:$F,"failed")</f>
        <v>113</v>
      </c>
      <c r="D2">
        <f>COUNTIFS(DATA!$W:$W,"YES",DATA!$F:$F,"canceled")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I2" s="15"/>
    </row>
    <row r="3" spans="1:9" x14ac:dyDescent="0.25">
      <c r="A3" t="s">
        <v>8377</v>
      </c>
      <c r="B3">
        <f>COUNTIFS(DATA!$X:$X,"YES",DATA!$F:$F,"successful")</f>
        <v>932</v>
      </c>
      <c r="C3">
        <f>COUNTIFS(DATA!$X:$X,"YES",DATA!$F:$F,"failed")</f>
        <v>420</v>
      </c>
      <c r="D3">
        <f>COUNTIFS(DATA!$X:$X,"YES",DATA!$F:$F,"canceled")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  <c r="I3" s="15"/>
    </row>
    <row r="4" spans="1:9" x14ac:dyDescent="0.25">
      <c r="A4" t="s">
        <v>8378</v>
      </c>
      <c r="B4">
        <f>COUNTIFS(DATA!$Y:$Y,"YES",DATA!$F:$F,"successful")</f>
        <v>381</v>
      </c>
      <c r="C4">
        <f>COUNTIFS(DATA!$Y:$Y,"YES",DATA!$F:$F,"failed")</f>
        <v>283</v>
      </c>
      <c r="D4">
        <f>COUNTIFS(DATA!$Y:$Y,"YES",DATA!$F:$F,"canceled")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I4" s="15"/>
    </row>
    <row r="5" spans="1:9" x14ac:dyDescent="0.25">
      <c r="A5" t="s">
        <v>8379</v>
      </c>
      <c r="B5">
        <f>COUNTIFS(DATA!$Z:$Z,"YES",DATA!$F:$F,"successful")</f>
        <v>168</v>
      </c>
      <c r="C5">
        <f>COUNTIFS(DATA!$Z:$Z,"YES",DATA!$F:$F,"failed")</f>
        <v>144</v>
      </c>
      <c r="D5">
        <f>COUNTIFS(DATA!$Z:$Z,"YES",DATA!$F:$F,"canceled")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I5" s="15"/>
    </row>
    <row r="6" spans="1:9" x14ac:dyDescent="0.25">
      <c r="A6" t="s">
        <v>8380</v>
      </c>
      <c r="B6">
        <f>COUNTIFS(DATA!$AA:$AA,"YES",DATA!$F:$F,"successful")</f>
        <v>94</v>
      </c>
      <c r="C6">
        <f>COUNTIFS(DATA!$AA:$AA,"YES",DATA!$F:$F,"failed")</f>
        <v>90</v>
      </c>
      <c r="D6">
        <f>COUNTIFS(DATA!$AA:$AA,"YES",DATA!$F:$F,"canceled")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I6" s="15"/>
    </row>
    <row r="7" spans="1:9" x14ac:dyDescent="0.25">
      <c r="A7" t="s">
        <v>8381</v>
      </c>
      <c r="B7">
        <f>COUNTIFS(DATA!$AB:$AB,"YES",DATA!$F:$F,"successful")</f>
        <v>62</v>
      </c>
      <c r="C7">
        <f>COUNTIFS(DATA!$AB:$AB,"YES",DATA!$F:$F,"failed")</f>
        <v>72</v>
      </c>
      <c r="D7">
        <f>COUNTIFS(DATA!$AB:$AB,"YES",DATA!$F:$F,"canceled")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I7" s="15"/>
    </row>
    <row r="8" spans="1:9" x14ac:dyDescent="0.25">
      <c r="A8" t="s">
        <v>8382</v>
      </c>
      <c r="B8">
        <f>COUNTIFS(DATA!$AC:$AC,"YES",DATA!$F:$F,"successful")</f>
        <v>55</v>
      </c>
      <c r="C8">
        <f>COUNTIFS(DATA!$AC:$AC,"YES",DATA!$F:$F,"failed")</f>
        <v>64</v>
      </c>
      <c r="D8">
        <f>COUNTIFS(DATA!$AC:$AC,"YES",DATA!$F:$F,"canceled")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I8" s="15"/>
    </row>
    <row r="9" spans="1:9" x14ac:dyDescent="0.25">
      <c r="A9" t="s">
        <v>8383</v>
      </c>
      <c r="B9">
        <f>COUNTIFS(DATA!$AD:$AD,"YES",DATA!$F:$F,"successful")</f>
        <v>32</v>
      </c>
      <c r="C9">
        <f>COUNTIFS(DATA!$AD:$AD,"YES",DATA!$F:$F,"failed")</f>
        <v>37</v>
      </c>
      <c r="D9">
        <f>COUNTIFS(DATA!$AD:$AD,"YES",DATA!$F:$F,"canceled")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I9" s="15"/>
    </row>
    <row r="10" spans="1:9" x14ac:dyDescent="0.25">
      <c r="A10" t="s">
        <v>8384</v>
      </c>
      <c r="B10">
        <f>COUNTIFS(DATA!$AE:$AE,"YES",DATA!$F:$F,"successful")</f>
        <v>26</v>
      </c>
      <c r="C10">
        <f>COUNTIFS(DATA!$AE:$AE,"YES",DATA!$F:$F,"failed")</f>
        <v>22</v>
      </c>
      <c r="D10">
        <f>COUNTIFS(DATA!$AE:$AE,"YES",DATA!$F:$F,"canceled")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I10" s="15"/>
    </row>
    <row r="11" spans="1:9" x14ac:dyDescent="0.25">
      <c r="A11" t="s">
        <v>8385</v>
      </c>
      <c r="B11">
        <f>COUNTIFS(DATA!$AF:$AF,"YES",DATA!$F:$F,"successful")</f>
        <v>21</v>
      </c>
      <c r="C11">
        <f>COUNTIFS(DATA!$AF:$AF,"YES",DATA!$F:$F,"failed")</f>
        <v>16</v>
      </c>
      <c r="D11">
        <f>COUNTIFS(DATA!$AF:$AF,"YES",DATA!$F:$F,"canceled")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I11" s="15"/>
    </row>
    <row r="12" spans="1:9" x14ac:dyDescent="0.25">
      <c r="A12" t="s">
        <v>8386</v>
      </c>
      <c r="B12">
        <f>COUNTIFS(DATA!$AG:$AG,"YES",DATA!$F:$F,"successful")</f>
        <v>6</v>
      </c>
      <c r="C12">
        <f>COUNTIFS(DATA!$AG:$AG,"YES",DATA!$F:$F,"failed")</f>
        <v>11</v>
      </c>
      <c r="D12">
        <f>COUNTIFS(DATA!$AG:$AG,"YES",DATA!$F:$F,"canceled")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I12" s="15"/>
    </row>
    <row r="13" spans="1:9" x14ac:dyDescent="0.25">
      <c r="A13" t="s">
        <v>8387</v>
      </c>
      <c r="B13">
        <f>COUNTIFS(DATA!$AH:$AH,"YES",DATA!$F:$F,"successful")</f>
        <v>86</v>
      </c>
      <c r="C13">
        <f>COUNTIFS(DATA!$AH:$AH,"YES",DATA!$F:$F,"failed")</f>
        <v>258</v>
      </c>
      <c r="D13">
        <f>COUNTIFS(DATA!$AH:$AH,"YES",DATA!$F:$F,"canceled")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I13" s="1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C1:F7"/>
  <sheetViews>
    <sheetView workbookViewId="0">
      <selection activeCell="D9" sqref="D9"/>
    </sheetView>
  </sheetViews>
  <sheetFormatPr defaultRowHeight="15" x14ac:dyDescent="0.25"/>
  <cols>
    <col min="3" max="3" width="13.85546875" bestFit="1" customWidth="1"/>
    <col min="4" max="4" width="19" bestFit="1" customWidth="1"/>
    <col min="5" max="5" width="14.42578125" bestFit="1" customWidth="1"/>
  </cols>
  <sheetData>
    <row r="1" spans="3:6" x14ac:dyDescent="0.25">
      <c r="D1" t="s">
        <v>8388</v>
      </c>
      <c r="E1" t="s">
        <v>8389</v>
      </c>
    </row>
    <row r="2" spans="3:6" x14ac:dyDescent="0.25">
      <c r="C2" t="s">
        <v>8390</v>
      </c>
      <c r="D2" s="16">
        <f>AVERAGEIF(DATA!$F:$F,"successful",DATA!$L:$L)</f>
        <v>194.42517162471395</v>
      </c>
      <c r="E2" s="16">
        <f>AVERAGEIF(DATA!$F:$F,"failed",DATA!$L:$L)</f>
        <v>17.709803921568628</v>
      </c>
    </row>
    <row r="3" spans="3:6" x14ac:dyDescent="0.25">
      <c r="C3" t="s">
        <v>8391</v>
      </c>
      <c r="D3" s="16">
        <f>MEDIAN(DATA!AI2:AI4115)</f>
        <v>62</v>
      </c>
      <c r="E3" s="16">
        <f>MEDIAN(DATA!AJ2:AJ4115)</f>
        <v>4</v>
      </c>
    </row>
    <row r="4" spans="3:6" x14ac:dyDescent="0.25">
      <c r="C4" t="s">
        <v>8392</v>
      </c>
      <c r="D4" s="12">
        <f>MIN(DATA!AI:AI)</f>
        <v>1</v>
      </c>
      <c r="E4" s="12">
        <f>MIN(DATA!AJ:AJ)</f>
        <v>0</v>
      </c>
    </row>
    <row r="5" spans="3:6" x14ac:dyDescent="0.25">
      <c r="C5" t="s">
        <v>8393</v>
      </c>
      <c r="D5" s="18">
        <f>MAX(DATA!AI:AI)</f>
        <v>26457</v>
      </c>
      <c r="E5" s="18">
        <f>MAX(DATA!AJ:AJ)</f>
        <v>1293</v>
      </c>
      <c r="F5" s="17"/>
    </row>
    <row r="6" spans="3:6" x14ac:dyDescent="0.25">
      <c r="C6" t="s">
        <v>8394</v>
      </c>
      <c r="D6" s="18">
        <f>_xlfn.VAR.P(DATA!AI:AI)</f>
        <v>712840.9867348104</v>
      </c>
      <c r="E6" s="18">
        <f>_xlfn.VAR.P(DATA!AJ:AJ)</f>
        <v>3773.2216685890044</v>
      </c>
    </row>
    <row r="7" spans="3:6" x14ac:dyDescent="0.25">
      <c r="C7" t="s">
        <v>8395</v>
      </c>
      <c r="D7" s="18">
        <f>_xlfn.STDEV.P(DATA!AI:AI)</f>
        <v>844.29910975602149</v>
      </c>
      <c r="E7" s="18">
        <f>_xlfn.STDEV.P(DATA!AJ:AJ)</f>
        <v>61.426555076684906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12ADF-3A5E-4B9D-A23C-9E000466BA0F}">
  <sheetPr codeName="Sheet11"/>
  <dimension ref="A3:L15"/>
  <sheetViews>
    <sheetView workbookViewId="0">
      <selection activeCell="A10" sqref="A10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8" bestFit="1" customWidth="1"/>
    <col min="4" max="4" width="9" bestFit="1" customWidth="1"/>
    <col min="5" max="5" width="10" bestFit="1" customWidth="1"/>
    <col min="6" max="6" width="9" bestFit="1" customWidth="1"/>
    <col min="7" max="8" width="10" bestFit="1" customWidth="1"/>
    <col min="9" max="9" width="11.5703125" bestFit="1" customWidth="1"/>
    <col min="10" max="10" width="10" bestFit="1" customWidth="1"/>
    <col min="11" max="11" width="7.28515625" bestFit="1" customWidth="1"/>
    <col min="12" max="12" width="11.28515625" bestFit="1" customWidth="1"/>
    <col min="13" max="13" width="10" bestFit="1" customWidth="1"/>
    <col min="14" max="14" width="7.28515625" bestFit="1" customWidth="1"/>
    <col min="15" max="15" width="11.28515625" bestFit="1" customWidth="1"/>
  </cols>
  <sheetData>
    <row r="3" spans="1:12" x14ac:dyDescent="0.25">
      <c r="A3" s="9" t="s">
        <v>8410</v>
      </c>
      <c r="B3" s="9" t="s">
        <v>8321</v>
      </c>
    </row>
    <row r="4" spans="1:12" x14ac:dyDescent="0.25">
      <c r="A4" s="9" t="s">
        <v>8310</v>
      </c>
      <c r="B4">
        <v>2009</v>
      </c>
      <c r="C4">
        <v>2010</v>
      </c>
      <c r="D4">
        <v>2011</v>
      </c>
      <c r="E4">
        <v>2012</v>
      </c>
      <c r="F4">
        <v>2013</v>
      </c>
      <c r="G4">
        <v>2014</v>
      </c>
      <c r="H4">
        <v>2015</v>
      </c>
      <c r="I4">
        <v>2016</v>
      </c>
      <c r="J4">
        <v>2017</v>
      </c>
      <c r="K4" t="s">
        <v>8409</v>
      </c>
      <c r="L4" t="s">
        <v>8320</v>
      </c>
    </row>
    <row r="5" spans="1:12" x14ac:dyDescent="0.25">
      <c r="A5" s="10" t="s">
        <v>8311</v>
      </c>
      <c r="B5" s="20">
        <v>8875</v>
      </c>
      <c r="C5" s="20">
        <v>8160.4285714285716</v>
      </c>
      <c r="D5" s="20">
        <v>17661.5625</v>
      </c>
      <c r="E5" s="20">
        <v>15739.833333333334</v>
      </c>
      <c r="F5" s="20">
        <v>19116.555555555555</v>
      </c>
      <c r="G5" s="20">
        <v>36627.509090909094</v>
      </c>
      <c r="H5" s="20">
        <v>118973.79856115108</v>
      </c>
      <c r="I5" s="20">
        <v>1430496.6375</v>
      </c>
      <c r="J5" s="20">
        <v>34933.5</v>
      </c>
      <c r="K5" s="20"/>
      <c r="L5" s="20">
        <v>265946.76730769232</v>
      </c>
    </row>
    <row r="6" spans="1:12" x14ac:dyDescent="0.25">
      <c r="A6" s="10" t="s">
        <v>8312</v>
      </c>
      <c r="B6" s="20"/>
      <c r="C6" s="20"/>
      <c r="D6" s="20"/>
      <c r="E6" s="20"/>
      <c r="F6" s="20"/>
      <c r="G6" s="20">
        <v>29993.9375</v>
      </c>
      <c r="H6" s="20">
        <v>26922.077922077922</v>
      </c>
      <c r="I6" s="20">
        <v>31063.043478260868</v>
      </c>
      <c r="J6" s="20">
        <v>21808.23076923077</v>
      </c>
      <c r="K6" s="20"/>
      <c r="L6" s="20">
        <v>28525.095000000001</v>
      </c>
    </row>
    <row r="7" spans="1:12" x14ac:dyDescent="0.25">
      <c r="A7" s="10" t="s">
        <v>8313</v>
      </c>
      <c r="B7" s="20"/>
      <c r="C7" s="20">
        <v>1400</v>
      </c>
      <c r="D7" s="20">
        <v>7064.2857142857147</v>
      </c>
      <c r="E7" s="20">
        <v>109376.92307692308</v>
      </c>
      <c r="F7" s="20">
        <v>46913.086956521736</v>
      </c>
      <c r="G7" s="20">
        <v>55379.181818181816</v>
      </c>
      <c r="H7" s="20">
        <v>13943</v>
      </c>
      <c r="I7" s="20">
        <v>24356.131147540982</v>
      </c>
      <c r="J7" s="20">
        <v>8717.9285714285706</v>
      </c>
      <c r="K7" s="20"/>
      <c r="L7" s="20">
        <v>35496.045454545456</v>
      </c>
    </row>
    <row r="8" spans="1:12" x14ac:dyDescent="0.25">
      <c r="A8" s="10" t="s">
        <v>8314</v>
      </c>
      <c r="B8" s="20"/>
      <c r="C8" s="20"/>
      <c r="D8" s="20"/>
      <c r="E8" s="20"/>
      <c r="F8" s="20"/>
      <c r="G8" s="20">
        <v>2616.6666666666665</v>
      </c>
      <c r="H8" s="20">
        <v>21075</v>
      </c>
      <c r="I8" s="20">
        <v>15003.888888888889</v>
      </c>
      <c r="J8" s="20">
        <v>1500</v>
      </c>
      <c r="K8" s="20"/>
      <c r="L8" s="20">
        <v>13368.125</v>
      </c>
    </row>
    <row r="9" spans="1:12" x14ac:dyDescent="0.25">
      <c r="A9" s="10" t="s">
        <v>8315</v>
      </c>
      <c r="B9" s="20">
        <v>4571.4285714285716</v>
      </c>
      <c r="C9" s="20">
        <v>4418.333333333333</v>
      </c>
      <c r="D9" s="20">
        <v>9330.803932584271</v>
      </c>
      <c r="E9" s="20">
        <v>4681.5501257861633</v>
      </c>
      <c r="F9" s="20">
        <v>5655.0084745762715</v>
      </c>
      <c r="G9" s="20">
        <v>8581.245098039215</v>
      </c>
      <c r="H9" s="20">
        <v>5596.5959595959594</v>
      </c>
      <c r="I9" s="20">
        <v>5523.5735294117649</v>
      </c>
      <c r="J9" s="20">
        <v>23825.285714285714</v>
      </c>
      <c r="K9" s="20"/>
      <c r="L9" s="20">
        <v>6969.5857428571426</v>
      </c>
    </row>
    <row r="10" spans="1:12" x14ac:dyDescent="0.25">
      <c r="A10" s="10" t="s">
        <v>8316</v>
      </c>
      <c r="B10" s="20"/>
      <c r="C10" s="20">
        <v>1200</v>
      </c>
      <c r="D10" s="20"/>
      <c r="E10" s="20"/>
      <c r="F10" s="20"/>
      <c r="G10" s="20">
        <v>14527.049180327869</v>
      </c>
      <c r="H10" s="20">
        <v>11967.58024691358</v>
      </c>
      <c r="I10" s="20">
        <v>18772.461538461539</v>
      </c>
      <c r="J10" s="20">
        <v>8130.833333333333</v>
      </c>
      <c r="K10" s="20"/>
      <c r="L10" s="20">
        <v>14429.563636363637</v>
      </c>
    </row>
    <row r="11" spans="1:12" x14ac:dyDescent="0.25">
      <c r="A11" s="10" t="s">
        <v>8317</v>
      </c>
      <c r="B11" s="20">
        <v>2750</v>
      </c>
      <c r="C11" s="20">
        <v>6465.666666666667</v>
      </c>
      <c r="D11" s="20">
        <v>7064.4444444444443</v>
      </c>
      <c r="E11" s="20">
        <v>6880.1875</v>
      </c>
      <c r="F11" s="20">
        <v>10226.924999999999</v>
      </c>
      <c r="G11" s="20">
        <v>576036.34090909094</v>
      </c>
      <c r="H11" s="20">
        <v>24700.400000000001</v>
      </c>
      <c r="I11" s="20">
        <v>21217.224999999999</v>
      </c>
      <c r="J11" s="20">
        <v>44666.666666666664</v>
      </c>
      <c r="K11" s="20"/>
      <c r="L11" s="20">
        <v>120118.60759493671</v>
      </c>
    </row>
    <row r="12" spans="1:12" x14ac:dyDescent="0.25">
      <c r="A12" s="10" t="s">
        <v>8318</v>
      </c>
      <c r="B12" s="20">
        <v>800</v>
      </c>
      <c r="C12" s="20">
        <v>4500</v>
      </c>
      <c r="D12" s="20">
        <v>13554.158000000001</v>
      </c>
      <c r="E12" s="20">
        <v>19144.533333333333</v>
      </c>
      <c r="F12" s="20">
        <v>44834.862068965514</v>
      </c>
      <c r="G12" s="20">
        <v>68472.412213740463</v>
      </c>
      <c r="H12" s="20">
        <v>87666.887804878046</v>
      </c>
      <c r="I12" s="20">
        <v>57840.394736842107</v>
      </c>
      <c r="J12" s="20">
        <v>117635.71428571429</v>
      </c>
      <c r="K12" s="20"/>
      <c r="L12" s="20">
        <v>70118.45465</v>
      </c>
    </row>
    <row r="13" spans="1:12" x14ac:dyDescent="0.25">
      <c r="A13" s="10" t="s">
        <v>8319</v>
      </c>
      <c r="B13" s="20"/>
      <c r="C13" s="20">
        <v>3000</v>
      </c>
      <c r="D13" s="20">
        <v>3062.5</v>
      </c>
      <c r="E13" s="20">
        <v>4468.75</v>
      </c>
      <c r="F13" s="20">
        <v>9754.545454545454</v>
      </c>
      <c r="G13" s="20">
        <v>92510.616915422885</v>
      </c>
      <c r="H13" s="20">
        <v>40038.599229287087</v>
      </c>
      <c r="I13" s="20">
        <v>16944.125319693096</v>
      </c>
      <c r="J13" s="20">
        <v>8691.2000000000007</v>
      </c>
      <c r="K13" s="20"/>
      <c r="L13" s="20">
        <v>46831.852117731512</v>
      </c>
    </row>
    <row r="14" spans="1:12" x14ac:dyDescent="0.25">
      <c r="A14" s="10" t="s">
        <v>8409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1:12" x14ac:dyDescent="0.25">
      <c r="A15" s="10" t="s">
        <v>8320</v>
      </c>
      <c r="B15" s="20">
        <v>5271.4285714285716</v>
      </c>
      <c r="C15" s="20">
        <v>5424.8615384615387</v>
      </c>
      <c r="D15" s="20">
        <v>11314.779766081872</v>
      </c>
      <c r="E15" s="20">
        <v>12666.553274021353</v>
      </c>
      <c r="F15" s="20">
        <v>16709.723636363637</v>
      </c>
      <c r="G15" s="20">
        <v>84386.033846153849</v>
      </c>
      <c r="H15" s="20">
        <v>49765.261827079936</v>
      </c>
      <c r="I15" s="20">
        <v>144788.12631578947</v>
      </c>
      <c r="J15" s="20">
        <v>29321.254777070062</v>
      </c>
      <c r="K15" s="20"/>
      <c r="L15" s="20">
        <v>71938.859944093347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J4115"/>
  <sheetViews>
    <sheetView tabSelected="1" zoomScale="80" zoomScaleNormal="80" workbookViewId="0">
      <selection activeCell="M13" sqref="M1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57031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3.140625" bestFit="1" customWidth="1"/>
    <col min="16" max="16" width="18.140625" customWidth="1"/>
    <col min="17" max="17" width="17.42578125" customWidth="1"/>
    <col min="18" max="18" width="14.5703125" bestFit="1" customWidth="1"/>
    <col min="19" max="19" width="14" bestFit="1" customWidth="1"/>
    <col min="20" max="20" width="11.85546875" bestFit="1" customWidth="1"/>
    <col min="23" max="23" width="14.5703125" bestFit="1" customWidth="1"/>
    <col min="24" max="25" width="12.42578125" bestFit="1" customWidth="1"/>
    <col min="26" max="33" width="14.5703125" bestFit="1" customWidth="1"/>
    <col min="34" max="34" width="8.5703125" bestFit="1" customWidth="1"/>
  </cols>
  <sheetData>
    <row r="1" spans="1:36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8396</v>
      </c>
      <c r="W1" t="s">
        <v>8376</v>
      </c>
      <c r="X1" t="s">
        <v>8377</v>
      </c>
      <c r="Y1" t="s">
        <v>8378</v>
      </c>
      <c r="Z1" t="s">
        <v>8379</v>
      </c>
      <c r="AA1" t="s">
        <v>8380</v>
      </c>
      <c r="AB1" t="s">
        <v>8381</v>
      </c>
      <c r="AC1" t="s">
        <v>8382</v>
      </c>
      <c r="AD1" t="s">
        <v>8383</v>
      </c>
      <c r="AE1" t="s">
        <v>8384</v>
      </c>
      <c r="AF1" t="s">
        <v>8385</v>
      </c>
      <c r="AG1" t="s">
        <v>8386</v>
      </c>
      <c r="AH1" t="s">
        <v>8387</v>
      </c>
      <c r="AI1" t="s">
        <v>8219</v>
      </c>
      <c r="AJ1" t="s">
        <v>8221</v>
      </c>
    </row>
    <row r="2" spans="1:36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ROUND((J2/86400)+DATE(1970,1,1),0)</f>
        <v>42177</v>
      </c>
      <c r="T2" s="8">
        <f>(I2/86400)+DATE(1970,1,1)</f>
        <v>42208.125</v>
      </c>
      <c r="U2">
        <f>YEAR(S2)</f>
        <v>2015</v>
      </c>
      <c r="V2" t="str">
        <f>VLOOKUP(MONTH(S2),REF!$C$4:$D$15,2,FALSE)</f>
        <v>JUN</v>
      </c>
      <c r="W2" t="str">
        <f>IF(D2&lt;1000,"YES","NO")</f>
        <v>NO</v>
      </c>
      <c r="X2" t="str">
        <f>IF(AND($D2&gt;=1000,$D2&lt;=4999),"YES","NO")</f>
        <v>NO</v>
      </c>
      <c r="Y2" t="str">
        <f>IF(AND($D2&gt;=5000,$D2&lt;=9999),"YES","NO")</f>
        <v>YES</v>
      </c>
      <c r="Z2" t="str">
        <f>IF(AND($D2&gt;=10000,$D2&lt;=14999),"YES","NO")</f>
        <v>NO</v>
      </c>
      <c r="AA2" t="str">
        <f>IF(AND($D2&gt;=15000,$D2&lt;=19999),"YES","NO")</f>
        <v>NO</v>
      </c>
      <c r="AB2" t="str">
        <f>IF(AND($D2&gt;=20000,$D2&lt;=24999),"YES","NO")</f>
        <v>NO</v>
      </c>
      <c r="AC2" t="str">
        <f>IF(AND($D2&gt;=25000,$D2&lt;=29999),"YES","NO")</f>
        <v>NO</v>
      </c>
      <c r="AD2" t="str">
        <f>IF(AND($D2&gt;=30000,$D2&lt;=34999),"YES","NO")</f>
        <v>NO</v>
      </c>
      <c r="AE2" t="str">
        <f>IF(AND($D2&gt;=35000,$D2&lt;=39999),"YES","NO")</f>
        <v>NO</v>
      </c>
      <c r="AF2" t="str">
        <f>IF(AND($D2&gt;=40000,$D2&lt;=44999),"YES","NO")</f>
        <v>NO</v>
      </c>
      <c r="AG2" t="str">
        <f>IF(AND($D2&gt;=45000,$D2&lt;=49999),"YES","NO")</f>
        <v>NO</v>
      </c>
      <c r="AH2" t="str">
        <f>IF($D2&gt;=50000,"YES","NO")</f>
        <v>NO</v>
      </c>
      <c r="AI2">
        <f>IF(F2="successful",L2,"")</f>
        <v>182</v>
      </c>
      <c r="AJ2" t="str">
        <f>IF(F2="failed",L2,"")</f>
        <v/>
      </c>
    </row>
    <row r="3" spans="1:36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ROUND((J3/86400)+DATE(1970,1,1),0)</f>
        <v>42767</v>
      </c>
      <c r="T3" s="8">
        <f t="shared" ref="T3:T66" si="5">(I3/86400)+DATE(1970,1,1)</f>
        <v>42796.600497685184</v>
      </c>
      <c r="U3">
        <f t="shared" ref="U3:U66" si="6">YEAR(S3)</f>
        <v>2017</v>
      </c>
      <c r="V3" t="str">
        <f>VLOOKUP(MONTH(S3),REF!$C$4:$D$15,2,FALSE)</f>
        <v>FEB</v>
      </c>
      <c r="W3" t="str">
        <f t="shared" ref="W3:W66" si="7">IF(D3&lt;1000,"YES","NO")</f>
        <v>NO</v>
      </c>
      <c r="X3" t="str">
        <f t="shared" ref="X3:X66" si="8">IF(AND($D3&gt;=1000,$D3&lt;=4999),"YES","NO")</f>
        <v>NO</v>
      </c>
      <c r="Y3" t="str">
        <f t="shared" ref="Y3:Y66" si="9">IF(AND($D3&gt;=5000,$D3&lt;=9999),"YES","NO")</f>
        <v>NO</v>
      </c>
      <c r="Z3" t="str">
        <f t="shared" ref="Z3:Z66" si="10">IF(AND($D3&gt;=10000,$D3&lt;=14999),"YES","NO")</f>
        <v>YES</v>
      </c>
      <c r="AA3" t="str">
        <f t="shared" ref="AA3:AA66" si="11">IF(AND($D3&gt;=15000,$D3&lt;=19999),"YES","NO")</f>
        <v>NO</v>
      </c>
      <c r="AB3" t="str">
        <f t="shared" ref="AB3:AB66" si="12">IF(AND($D3&gt;=20000,$D3&lt;=24999),"YES","NO")</f>
        <v>NO</v>
      </c>
      <c r="AC3" t="str">
        <f t="shared" ref="AC3:AC66" si="13">IF(AND($D3&gt;=25000,$D3&lt;=29999),"YES","NO")</f>
        <v>NO</v>
      </c>
      <c r="AD3" t="str">
        <f t="shared" ref="AD3:AD66" si="14">IF(AND($D3&gt;=30000,$D3&lt;=34999),"YES","NO")</f>
        <v>NO</v>
      </c>
      <c r="AE3" t="str">
        <f t="shared" ref="AE3:AE66" si="15">IF(AND($D3&gt;=35000,$D3&lt;=39999),"YES","NO")</f>
        <v>NO</v>
      </c>
      <c r="AF3" t="str">
        <f t="shared" ref="AF3:AF66" si="16">IF(AND($D3&gt;=40000,$D3&lt;=44999),"YES","NO")</f>
        <v>NO</v>
      </c>
      <c r="AG3" t="str">
        <f t="shared" ref="AG3:AG66" si="17">IF(AND($D3&gt;=45000,$D3&lt;=49999),"YES","NO")</f>
        <v>NO</v>
      </c>
      <c r="AH3" t="str">
        <f t="shared" ref="AH3:AH66" si="18">IF($D3&gt;=50000,"YES","NO")</f>
        <v>NO</v>
      </c>
      <c r="AI3">
        <f t="shared" ref="AI3:AI66" si="19">IF(F3="successful",L3,"")</f>
        <v>79</v>
      </c>
      <c r="AJ3" t="str">
        <f t="shared" ref="AJ3:AJ66" si="20">IF(F3="failed",L3,"")</f>
        <v/>
      </c>
    </row>
    <row r="4" spans="1:36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42406</v>
      </c>
      <c r="T4" s="8">
        <f t="shared" si="5"/>
        <v>42415.702349537038</v>
      </c>
      <c r="U4">
        <f t="shared" si="6"/>
        <v>2016</v>
      </c>
      <c r="V4" t="str">
        <f>VLOOKUP(MONTH(S4),REF!$C$4:$D$15,2,FALSE)</f>
        <v>FEB</v>
      </c>
      <c r="W4" t="str">
        <f t="shared" si="7"/>
        <v>YES</v>
      </c>
      <c r="X4" t="str">
        <f t="shared" si="8"/>
        <v>NO</v>
      </c>
      <c r="Y4" t="str">
        <f t="shared" si="9"/>
        <v>NO</v>
      </c>
      <c r="Z4" t="str">
        <f t="shared" si="10"/>
        <v>NO</v>
      </c>
      <c r="AA4" t="str">
        <f t="shared" si="11"/>
        <v>NO</v>
      </c>
      <c r="AB4" t="str">
        <f t="shared" si="12"/>
        <v>NO</v>
      </c>
      <c r="AC4" t="str">
        <f t="shared" si="13"/>
        <v>NO</v>
      </c>
      <c r="AD4" t="str">
        <f t="shared" si="14"/>
        <v>NO</v>
      </c>
      <c r="AE4" t="str">
        <f t="shared" si="15"/>
        <v>NO</v>
      </c>
      <c r="AF4" t="str">
        <f t="shared" si="16"/>
        <v>NO</v>
      </c>
      <c r="AG4" t="str">
        <f t="shared" si="17"/>
        <v>NO</v>
      </c>
      <c r="AH4" t="str">
        <f t="shared" si="18"/>
        <v>NO</v>
      </c>
      <c r="AI4">
        <f t="shared" si="19"/>
        <v>35</v>
      </c>
      <c r="AJ4" t="str">
        <f t="shared" si="20"/>
        <v/>
      </c>
    </row>
    <row r="5" spans="1:36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41829</v>
      </c>
      <c r="T5" s="8">
        <f t="shared" si="5"/>
        <v>41858.515127314815</v>
      </c>
      <c r="U5">
        <f t="shared" si="6"/>
        <v>2014</v>
      </c>
      <c r="V5" t="str">
        <f>VLOOKUP(MONTH(S5),REF!$C$4:$D$15,2,FALSE)</f>
        <v>JUL</v>
      </c>
      <c r="W5" t="str">
        <f t="shared" si="7"/>
        <v>NO</v>
      </c>
      <c r="X5" t="str">
        <f t="shared" si="8"/>
        <v>NO</v>
      </c>
      <c r="Y5" t="str">
        <f t="shared" si="9"/>
        <v>NO</v>
      </c>
      <c r="Z5" t="str">
        <f t="shared" si="10"/>
        <v>YES</v>
      </c>
      <c r="AA5" t="str">
        <f t="shared" si="11"/>
        <v>NO</v>
      </c>
      <c r="AB5" t="str">
        <f t="shared" si="12"/>
        <v>NO</v>
      </c>
      <c r="AC5" t="str">
        <f t="shared" si="13"/>
        <v>NO</v>
      </c>
      <c r="AD5" t="str">
        <f t="shared" si="14"/>
        <v>NO</v>
      </c>
      <c r="AE5" t="str">
        <f t="shared" si="15"/>
        <v>NO</v>
      </c>
      <c r="AF5" t="str">
        <f t="shared" si="16"/>
        <v>NO</v>
      </c>
      <c r="AG5" t="str">
        <f t="shared" si="17"/>
        <v>NO</v>
      </c>
      <c r="AH5" t="str">
        <f t="shared" si="18"/>
        <v>NO</v>
      </c>
      <c r="AI5">
        <f t="shared" si="19"/>
        <v>150</v>
      </c>
      <c r="AJ5" t="str">
        <f t="shared" si="20"/>
        <v/>
      </c>
    </row>
    <row r="6" spans="1:36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42328</v>
      </c>
      <c r="T6" s="8">
        <f t="shared" si="5"/>
        <v>42357.834247685183</v>
      </c>
      <c r="U6">
        <f t="shared" si="6"/>
        <v>2015</v>
      </c>
      <c r="V6" t="str">
        <f>VLOOKUP(MONTH(S6),REF!$C$4:$D$15,2,FALSE)</f>
        <v>NOV</v>
      </c>
      <c r="W6" t="str">
        <f t="shared" si="7"/>
        <v>NO</v>
      </c>
      <c r="X6" t="str">
        <f t="shared" si="8"/>
        <v>NO</v>
      </c>
      <c r="Y6" t="str">
        <f t="shared" si="9"/>
        <v>NO</v>
      </c>
      <c r="Z6" t="str">
        <f t="shared" si="10"/>
        <v>NO</v>
      </c>
      <c r="AA6" t="str">
        <f t="shared" si="11"/>
        <v>NO</v>
      </c>
      <c r="AB6" t="str">
        <f t="shared" si="12"/>
        <v>NO</v>
      </c>
      <c r="AC6" t="str">
        <f t="shared" si="13"/>
        <v>NO</v>
      </c>
      <c r="AD6" t="str">
        <f t="shared" si="14"/>
        <v>NO</v>
      </c>
      <c r="AE6" t="str">
        <f t="shared" si="15"/>
        <v>NO</v>
      </c>
      <c r="AF6" t="str">
        <f t="shared" si="16"/>
        <v>YES</v>
      </c>
      <c r="AG6" t="str">
        <f t="shared" si="17"/>
        <v>NO</v>
      </c>
      <c r="AH6" t="str">
        <f t="shared" si="18"/>
        <v>NO</v>
      </c>
      <c r="AI6">
        <f t="shared" si="19"/>
        <v>284</v>
      </c>
      <c r="AJ6" t="str">
        <f t="shared" si="20"/>
        <v/>
      </c>
    </row>
    <row r="7" spans="1:36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42564</v>
      </c>
      <c r="T7" s="8">
        <f t="shared" si="5"/>
        <v>42580.232638888891</v>
      </c>
      <c r="U7">
        <f t="shared" si="6"/>
        <v>2016</v>
      </c>
      <c r="V7" t="str">
        <f>VLOOKUP(MONTH(S7),REF!$C$4:$D$15,2,FALSE)</f>
        <v>JUL</v>
      </c>
      <c r="W7" t="str">
        <f t="shared" si="7"/>
        <v>NO</v>
      </c>
      <c r="X7" t="str">
        <f t="shared" si="8"/>
        <v>YES</v>
      </c>
      <c r="Y7" t="str">
        <f t="shared" si="9"/>
        <v>NO</v>
      </c>
      <c r="Z7" t="str">
        <f t="shared" si="10"/>
        <v>NO</v>
      </c>
      <c r="AA7" t="str">
        <f t="shared" si="11"/>
        <v>NO</v>
      </c>
      <c r="AB7" t="str">
        <f t="shared" si="12"/>
        <v>NO</v>
      </c>
      <c r="AC7" t="str">
        <f t="shared" si="13"/>
        <v>NO</v>
      </c>
      <c r="AD7" t="str">
        <f t="shared" si="14"/>
        <v>NO</v>
      </c>
      <c r="AE7" t="str">
        <f t="shared" si="15"/>
        <v>NO</v>
      </c>
      <c r="AF7" t="str">
        <f t="shared" si="16"/>
        <v>NO</v>
      </c>
      <c r="AG7" t="str">
        <f t="shared" si="17"/>
        <v>NO</v>
      </c>
      <c r="AH7" t="str">
        <f t="shared" si="18"/>
        <v>NO</v>
      </c>
      <c r="AI7">
        <f t="shared" si="19"/>
        <v>47</v>
      </c>
      <c r="AJ7" t="str">
        <f t="shared" si="20"/>
        <v/>
      </c>
    </row>
    <row r="8" spans="1:36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</v>
      </c>
      <c r="T8" s="8">
        <f t="shared" si="5"/>
        <v>41804.072337962964</v>
      </c>
      <c r="U8">
        <f t="shared" si="6"/>
        <v>2014</v>
      </c>
      <c r="V8" t="str">
        <f>VLOOKUP(MONTH(S8),REF!$C$4:$D$15,2,FALSE)</f>
        <v>JUN</v>
      </c>
      <c r="W8" t="str">
        <f t="shared" si="7"/>
        <v>NO</v>
      </c>
      <c r="X8" t="str">
        <f t="shared" si="8"/>
        <v>NO</v>
      </c>
      <c r="Y8" t="str">
        <f t="shared" si="9"/>
        <v>YES</v>
      </c>
      <c r="Z8" t="str">
        <f t="shared" si="10"/>
        <v>NO</v>
      </c>
      <c r="AA8" t="str">
        <f t="shared" si="11"/>
        <v>NO</v>
      </c>
      <c r="AB8" t="str">
        <f t="shared" si="12"/>
        <v>NO</v>
      </c>
      <c r="AC8" t="str">
        <f t="shared" si="13"/>
        <v>NO</v>
      </c>
      <c r="AD8" t="str">
        <f t="shared" si="14"/>
        <v>NO</v>
      </c>
      <c r="AE8" t="str">
        <f t="shared" si="15"/>
        <v>NO</v>
      </c>
      <c r="AF8" t="str">
        <f t="shared" si="16"/>
        <v>NO</v>
      </c>
      <c r="AG8" t="str">
        <f t="shared" si="17"/>
        <v>NO</v>
      </c>
      <c r="AH8" t="str">
        <f t="shared" si="18"/>
        <v>NO</v>
      </c>
      <c r="AI8">
        <f t="shared" si="19"/>
        <v>58</v>
      </c>
      <c r="AJ8" t="str">
        <f t="shared" si="20"/>
        <v/>
      </c>
    </row>
    <row r="9" spans="1:36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</v>
      </c>
      <c r="T9" s="8">
        <f t="shared" si="5"/>
        <v>42556.047071759254</v>
      </c>
      <c r="U9">
        <f t="shared" si="6"/>
        <v>2016</v>
      </c>
      <c r="V9" t="str">
        <f>VLOOKUP(MONTH(S9),REF!$C$4:$D$15,2,FALSE)</f>
        <v>MAY</v>
      </c>
      <c r="W9" t="str">
        <f t="shared" si="7"/>
        <v>NO</v>
      </c>
      <c r="X9" t="str">
        <f t="shared" si="8"/>
        <v>NO</v>
      </c>
      <c r="Y9" t="str">
        <f t="shared" si="9"/>
        <v>YES</v>
      </c>
      <c r="Z9" t="str">
        <f t="shared" si="10"/>
        <v>NO</v>
      </c>
      <c r="AA9" t="str">
        <f t="shared" si="11"/>
        <v>NO</v>
      </c>
      <c r="AB9" t="str">
        <f t="shared" si="12"/>
        <v>NO</v>
      </c>
      <c r="AC9" t="str">
        <f t="shared" si="13"/>
        <v>NO</v>
      </c>
      <c r="AD9" t="str">
        <f t="shared" si="14"/>
        <v>NO</v>
      </c>
      <c r="AE9" t="str">
        <f t="shared" si="15"/>
        <v>NO</v>
      </c>
      <c r="AF9" t="str">
        <f t="shared" si="16"/>
        <v>NO</v>
      </c>
      <c r="AG9" t="str">
        <f t="shared" si="17"/>
        <v>NO</v>
      </c>
      <c r="AH9" t="str">
        <f t="shared" si="18"/>
        <v>NO</v>
      </c>
      <c r="AI9">
        <f t="shared" si="19"/>
        <v>57</v>
      </c>
      <c r="AJ9" t="str">
        <f t="shared" si="20"/>
        <v/>
      </c>
    </row>
    <row r="10" spans="1:36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42469</v>
      </c>
      <c r="T10" s="8">
        <f t="shared" si="5"/>
        <v>42475.875</v>
      </c>
      <c r="U10">
        <f t="shared" si="6"/>
        <v>2016</v>
      </c>
      <c r="V10" t="str">
        <f>VLOOKUP(MONTH(S10),REF!$C$4:$D$15,2,FALSE)</f>
        <v>APR</v>
      </c>
      <c r="W10" t="str">
        <f t="shared" si="7"/>
        <v>NO</v>
      </c>
      <c r="X10" t="str">
        <f t="shared" si="8"/>
        <v>YES</v>
      </c>
      <c r="Y10" t="str">
        <f t="shared" si="9"/>
        <v>NO</v>
      </c>
      <c r="Z10" t="str">
        <f t="shared" si="10"/>
        <v>NO</v>
      </c>
      <c r="AA10" t="str">
        <f t="shared" si="11"/>
        <v>NO</v>
      </c>
      <c r="AB10" t="str">
        <f t="shared" si="12"/>
        <v>NO</v>
      </c>
      <c r="AC10" t="str">
        <f t="shared" si="13"/>
        <v>NO</v>
      </c>
      <c r="AD10" t="str">
        <f t="shared" si="14"/>
        <v>NO</v>
      </c>
      <c r="AE10" t="str">
        <f t="shared" si="15"/>
        <v>NO</v>
      </c>
      <c r="AF10" t="str">
        <f t="shared" si="16"/>
        <v>NO</v>
      </c>
      <c r="AG10" t="str">
        <f t="shared" si="17"/>
        <v>NO</v>
      </c>
      <c r="AH10" t="str">
        <f t="shared" si="18"/>
        <v>NO</v>
      </c>
      <c r="AI10">
        <f t="shared" si="19"/>
        <v>12</v>
      </c>
      <c r="AJ10" t="str">
        <f t="shared" si="20"/>
        <v/>
      </c>
    </row>
    <row r="11" spans="1:36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</v>
      </c>
      <c r="T11" s="8">
        <f t="shared" si="5"/>
        <v>42477.103518518517</v>
      </c>
      <c r="U11">
        <f t="shared" si="6"/>
        <v>2016</v>
      </c>
      <c r="V11" t="str">
        <f>VLOOKUP(MONTH(S11),REF!$C$4:$D$15,2,FALSE)</f>
        <v>MAR</v>
      </c>
      <c r="W11" t="str">
        <f t="shared" si="7"/>
        <v>YES</v>
      </c>
      <c r="X11" t="str">
        <f t="shared" si="8"/>
        <v>NO</v>
      </c>
      <c r="Y11" t="str">
        <f t="shared" si="9"/>
        <v>NO</v>
      </c>
      <c r="Z11" t="str">
        <f t="shared" si="10"/>
        <v>NO</v>
      </c>
      <c r="AA11" t="str">
        <f t="shared" si="11"/>
        <v>NO</v>
      </c>
      <c r="AB11" t="str">
        <f t="shared" si="12"/>
        <v>NO</v>
      </c>
      <c r="AC11" t="str">
        <f t="shared" si="13"/>
        <v>NO</v>
      </c>
      <c r="AD11" t="str">
        <f t="shared" si="14"/>
        <v>NO</v>
      </c>
      <c r="AE11" t="str">
        <f t="shared" si="15"/>
        <v>NO</v>
      </c>
      <c r="AF11" t="str">
        <f t="shared" si="16"/>
        <v>NO</v>
      </c>
      <c r="AG11" t="str">
        <f t="shared" si="17"/>
        <v>NO</v>
      </c>
      <c r="AH11" t="str">
        <f t="shared" si="18"/>
        <v>NO</v>
      </c>
      <c r="AI11">
        <f t="shared" si="19"/>
        <v>20</v>
      </c>
      <c r="AJ11" t="str">
        <f t="shared" si="20"/>
        <v/>
      </c>
    </row>
    <row r="12" spans="1:36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</v>
      </c>
      <c r="T12" s="8">
        <f t="shared" si="5"/>
        <v>41815.068043981482</v>
      </c>
      <c r="U12">
        <f t="shared" si="6"/>
        <v>2014</v>
      </c>
      <c r="V12" t="str">
        <f>VLOOKUP(MONTH(S12),REF!$C$4:$D$15,2,FALSE)</f>
        <v>MAY</v>
      </c>
      <c r="W12" t="str">
        <f t="shared" si="7"/>
        <v>NO</v>
      </c>
      <c r="X12" t="str">
        <f t="shared" si="8"/>
        <v>YES</v>
      </c>
      <c r="Y12" t="str">
        <f t="shared" si="9"/>
        <v>NO</v>
      </c>
      <c r="Z12" t="str">
        <f t="shared" si="10"/>
        <v>NO</v>
      </c>
      <c r="AA12" t="str">
        <f t="shared" si="11"/>
        <v>NO</v>
      </c>
      <c r="AB12" t="str">
        <f t="shared" si="12"/>
        <v>NO</v>
      </c>
      <c r="AC12" t="str">
        <f t="shared" si="13"/>
        <v>NO</v>
      </c>
      <c r="AD12" t="str">
        <f t="shared" si="14"/>
        <v>NO</v>
      </c>
      <c r="AE12" t="str">
        <f t="shared" si="15"/>
        <v>NO</v>
      </c>
      <c r="AF12" t="str">
        <f t="shared" si="16"/>
        <v>NO</v>
      </c>
      <c r="AG12" t="str">
        <f t="shared" si="17"/>
        <v>NO</v>
      </c>
      <c r="AH12" t="str">
        <f t="shared" si="18"/>
        <v>NO</v>
      </c>
      <c r="AI12">
        <f t="shared" si="19"/>
        <v>19</v>
      </c>
      <c r="AJ12" t="str">
        <f t="shared" si="20"/>
        <v/>
      </c>
    </row>
    <row r="13" spans="1:36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42573</v>
      </c>
      <c r="T13" s="8">
        <f t="shared" si="5"/>
        <v>42604.125</v>
      </c>
      <c r="U13">
        <f t="shared" si="6"/>
        <v>2016</v>
      </c>
      <c r="V13" t="str">
        <f>VLOOKUP(MONTH(S13),REF!$C$4:$D$15,2,FALSE)</f>
        <v>JUL</v>
      </c>
      <c r="W13" t="str">
        <f t="shared" si="7"/>
        <v>NO</v>
      </c>
      <c r="X13" t="str">
        <f t="shared" si="8"/>
        <v>NO</v>
      </c>
      <c r="Y13" t="str">
        <f t="shared" si="9"/>
        <v>YES</v>
      </c>
      <c r="Z13" t="str">
        <f t="shared" si="10"/>
        <v>NO</v>
      </c>
      <c r="AA13" t="str">
        <f t="shared" si="11"/>
        <v>NO</v>
      </c>
      <c r="AB13" t="str">
        <f t="shared" si="12"/>
        <v>NO</v>
      </c>
      <c r="AC13" t="str">
        <f t="shared" si="13"/>
        <v>NO</v>
      </c>
      <c r="AD13" t="str">
        <f t="shared" si="14"/>
        <v>NO</v>
      </c>
      <c r="AE13" t="str">
        <f t="shared" si="15"/>
        <v>NO</v>
      </c>
      <c r="AF13" t="str">
        <f t="shared" si="16"/>
        <v>NO</v>
      </c>
      <c r="AG13" t="str">
        <f t="shared" si="17"/>
        <v>NO</v>
      </c>
      <c r="AH13" t="str">
        <f t="shared" si="18"/>
        <v>NO</v>
      </c>
      <c r="AI13">
        <f t="shared" si="19"/>
        <v>75</v>
      </c>
      <c r="AJ13" t="str">
        <f t="shared" si="20"/>
        <v/>
      </c>
    </row>
    <row r="14" spans="1:36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41792</v>
      </c>
      <c r="T14" s="8">
        <f t="shared" si="5"/>
        <v>41836.125</v>
      </c>
      <c r="U14">
        <f t="shared" si="6"/>
        <v>2014</v>
      </c>
      <c r="V14" t="str">
        <f>VLOOKUP(MONTH(S14),REF!$C$4:$D$15,2,FALSE)</f>
        <v>JUN</v>
      </c>
      <c r="W14" t="str">
        <f t="shared" si="7"/>
        <v>NO</v>
      </c>
      <c r="X14" t="str">
        <f t="shared" si="8"/>
        <v>NO</v>
      </c>
      <c r="Y14" t="str">
        <f t="shared" si="9"/>
        <v>NO</v>
      </c>
      <c r="Z14" t="str">
        <f t="shared" si="10"/>
        <v>NO</v>
      </c>
      <c r="AA14" t="str">
        <f t="shared" si="11"/>
        <v>NO</v>
      </c>
      <c r="AB14" t="str">
        <f t="shared" si="12"/>
        <v>NO</v>
      </c>
      <c r="AC14" t="str">
        <f t="shared" si="13"/>
        <v>NO</v>
      </c>
      <c r="AD14" t="str">
        <f t="shared" si="14"/>
        <v>YES</v>
      </c>
      <c r="AE14" t="str">
        <f t="shared" si="15"/>
        <v>NO</v>
      </c>
      <c r="AF14" t="str">
        <f t="shared" si="16"/>
        <v>NO</v>
      </c>
      <c r="AG14" t="str">
        <f t="shared" si="17"/>
        <v>NO</v>
      </c>
      <c r="AH14" t="str">
        <f t="shared" si="18"/>
        <v>NO</v>
      </c>
      <c r="AI14">
        <f t="shared" si="19"/>
        <v>827</v>
      </c>
      <c r="AJ14" t="str">
        <f t="shared" si="20"/>
        <v/>
      </c>
    </row>
    <row r="15" spans="1:36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42509</v>
      </c>
      <c r="T15" s="8">
        <f t="shared" si="5"/>
        <v>42544.852083333331</v>
      </c>
      <c r="U15">
        <f t="shared" si="6"/>
        <v>2016</v>
      </c>
      <c r="V15" t="str">
        <f>VLOOKUP(MONTH(S15),REF!$C$4:$D$15,2,FALSE)</f>
        <v>MAY</v>
      </c>
      <c r="W15" t="str">
        <f t="shared" si="7"/>
        <v>NO</v>
      </c>
      <c r="X15" t="str">
        <f t="shared" si="8"/>
        <v>YES</v>
      </c>
      <c r="Y15" t="str">
        <f t="shared" si="9"/>
        <v>NO</v>
      </c>
      <c r="Z15" t="str">
        <f t="shared" si="10"/>
        <v>NO</v>
      </c>
      <c r="AA15" t="str">
        <f t="shared" si="11"/>
        <v>NO</v>
      </c>
      <c r="AB15" t="str">
        <f t="shared" si="12"/>
        <v>NO</v>
      </c>
      <c r="AC15" t="str">
        <f t="shared" si="13"/>
        <v>NO</v>
      </c>
      <c r="AD15" t="str">
        <f t="shared" si="14"/>
        <v>NO</v>
      </c>
      <c r="AE15" t="str">
        <f t="shared" si="15"/>
        <v>NO</v>
      </c>
      <c r="AF15" t="str">
        <f t="shared" si="16"/>
        <v>NO</v>
      </c>
      <c r="AG15" t="str">
        <f t="shared" si="17"/>
        <v>NO</v>
      </c>
      <c r="AH15" t="str">
        <f t="shared" si="18"/>
        <v>NO</v>
      </c>
      <c r="AI15">
        <f t="shared" si="19"/>
        <v>51</v>
      </c>
      <c r="AJ15" t="str">
        <f t="shared" si="20"/>
        <v/>
      </c>
    </row>
    <row r="16" spans="1:36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</v>
      </c>
      <c r="T16" s="8">
        <f t="shared" si="5"/>
        <v>41833.582638888889</v>
      </c>
      <c r="U16">
        <f t="shared" si="6"/>
        <v>2014</v>
      </c>
      <c r="V16" t="str">
        <f>VLOOKUP(MONTH(S16),REF!$C$4:$D$15,2,FALSE)</f>
        <v>JUN</v>
      </c>
      <c r="W16" t="str">
        <f t="shared" si="7"/>
        <v>NO</v>
      </c>
      <c r="X16" t="str">
        <f t="shared" si="8"/>
        <v>NO</v>
      </c>
      <c r="Y16" t="str">
        <f t="shared" si="9"/>
        <v>YES</v>
      </c>
      <c r="Z16" t="str">
        <f t="shared" si="10"/>
        <v>NO</v>
      </c>
      <c r="AA16" t="str">
        <f t="shared" si="11"/>
        <v>NO</v>
      </c>
      <c r="AB16" t="str">
        <f t="shared" si="12"/>
        <v>NO</v>
      </c>
      <c r="AC16" t="str">
        <f t="shared" si="13"/>
        <v>NO</v>
      </c>
      <c r="AD16" t="str">
        <f t="shared" si="14"/>
        <v>NO</v>
      </c>
      <c r="AE16" t="str">
        <f t="shared" si="15"/>
        <v>NO</v>
      </c>
      <c r="AF16" t="str">
        <f t="shared" si="16"/>
        <v>NO</v>
      </c>
      <c r="AG16" t="str">
        <f t="shared" si="17"/>
        <v>NO</v>
      </c>
      <c r="AH16" t="str">
        <f t="shared" si="18"/>
        <v>NO</v>
      </c>
      <c r="AI16">
        <f t="shared" si="19"/>
        <v>41</v>
      </c>
      <c r="AJ16" t="str">
        <f t="shared" si="20"/>
        <v/>
      </c>
    </row>
    <row r="17" spans="1:36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</v>
      </c>
      <c r="T17" s="8">
        <f t="shared" si="5"/>
        <v>42274.843055555553</v>
      </c>
      <c r="U17">
        <f t="shared" si="6"/>
        <v>2015</v>
      </c>
      <c r="V17" t="str">
        <f>VLOOKUP(MONTH(S17),REF!$C$4:$D$15,2,FALSE)</f>
        <v>SEP</v>
      </c>
      <c r="W17" t="str">
        <f t="shared" si="7"/>
        <v>NO</v>
      </c>
      <c r="X17" t="str">
        <f t="shared" si="8"/>
        <v>YES</v>
      </c>
      <c r="Y17" t="str">
        <f t="shared" si="9"/>
        <v>NO</v>
      </c>
      <c r="Z17" t="str">
        <f t="shared" si="10"/>
        <v>NO</v>
      </c>
      <c r="AA17" t="str">
        <f t="shared" si="11"/>
        <v>NO</v>
      </c>
      <c r="AB17" t="str">
        <f t="shared" si="12"/>
        <v>NO</v>
      </c>
      <c r="AC17" t="str">
        <f t="shared" si="13"/>
        <v>NO</v>
      </c>
      <c r="AD17" t="str">
        <f t="shared" si="14"/>
        <v>NO</v>
      </c>
      <c r="AE17" t="str">
        <f t="shared" si="15"/>
        <v>NO</v>
      </c>
      <c r="AF17" t="str">
        <f t="shared" si="16"/>
        <v>NO</v>
      </c>
      <c r="AG17" t="str">
        <f t="shared" si="17"/>
        <v>NO</v>
      </c>
      <c r="AH17" t="str">
        <f t="shared" si="18"/>
        <v>NO</v>
      </c>
      <c r="AI17">
        <f t="shared" si="19"/>
        <v>98</v>
      </c>
      <c r="AJ17" t="str">
        <f t="shared" si="20"/>
        <v/>
      </c>
    </row>
    <row r="18" spans="1:36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41761</v>
      </c>
      <c r="T18" s="8">
        <f t="shared" si="5"/>
        <v>41806.229166666664</v>
      </c>
      <c r="U18">
        <f t="shared" si="6"/>
        <v>2014</v>
      </c>
      <c r="V18" t="str">
        <f>VLOOKUP(MONTH(S18),REF!$C$4:$D$15,2,FALSE)</f>
        <v>MAY</v>
      </c>
      <c r="W18" t="str">
        <f t="shared" si="7"/>
        <v>NO</v>
      </c>
      <c r="X18" t="str">
        <f t="shared" si="8"/>
        <v>NO</v>
      </c>
      <c r="Y18" t="str">
        <f t="shared" si="9"/>
        <v>NO</v>
      </c>
      <c r="Z18" t="str">
        <f t="shared" si="10"/>
        <v>YES</v>
      </c>
      <c r="AA18" t="str">
        <f t="shared" si="11"/>
        <v>NO</v>
      </c>
      <c r="AB18" t="str">
        <f t="shared" si="12"/>
        <v>NO</v>
      </c>
      <c r="AC18" t="str">
        <f t="shared" si="13"/>
        <v>NO</v>
      </c>
      <c r="AD18" t="str">
        <f t="shared" si="14"/>
        <v>NO</v>
      </c>
      <c r="AE18" t="str">
        <f t="shared" si="15"/>
        <v>NO</v>
      </c>
      <c r="AF18" t="str">
        <f t="shared" si="16"/>
        <v>NO</v>
      </c>
      <c r="AG18" t="str">
        <f t="shared" si="17"/>
        <v>NO</v>
      </c>
      <c r="AH18" t="str">
        <f t="shared" si="18"/>
        <v>NO</v>
      </c>
      <c r="AI18">
        <f t="shared" si="19"/>
        <v>70</v>
      </c>
      <c r="AJ18" t="str">
        <f t="shared" si="20"/>
        <v/>
      </c>
    </row>
    <row r="19" spans="1:36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41918</v>
      </c>
      <c r="T19" s="8">
        <f t="shared" si="5"/>
        <v>41947.773402777777</v>
      </c>
      <c r="U19">
        <f t="shared" si="6"/>
        <v>2014</v>
      </c>
      <c r="V19" t="str">
        <f>VLOOKUP(MONTH(S19),REF!$C$4:$D$15,2,FALSE)</f>
        <v>OCT</v>
      </c>
      <c r="W19" t="str">
        <f t="shared" si="7"/>
        <v>NO</v>
      </c>
      <c r="X19" t="str">
        <f t="shared" si="8"/>
        <v>YES</v>
      </c>
      <c r="Y19" t="str">
        <f t="shared" si="9"/>
        <v>NO</v>
      </c>
      <c r="Z19" t="str">
        <f t="shared" si="10"/>
        <v>NO</v>
      </c>
      <c r="AA19" t="str">
        <f t="shared" si="11"/>
        <v>NO</v>
      </c>
      <c r="AB19" t="str">
        <f t="shared" si="12"/>
        <v>NO</v>
      </c>
      <c r="AC19" t="str">
        <f t="shared" si="13"/>
        <v>NO</v>
      </c>
      <c r="AD19" t="str">
        <f t="shared" si="14"/>
        <v>NO</v>
      </c>
      <c r="AE19" t="str">
        <f t="shared" si="15"/>
        <v>NO</v>
      </c>
      <c r="AF19" t="str">
        <f t="shared" si="16"/>
        <v>NO</v>
      </c>
      <c r="AG19" t="str">
        <f t="shared" si="17"/>
        <v>NO</v>
      </c>
      <c r="AH19" t="str">
        <f t="shared" si="18"/>
        <v>NO</v>
      </c>
      <c r="AI19">
        <f t="shared" si="19"/>
        <v>36</v>
      </c>
      <c r="AJ19" t="str">
        <f t="shared" si="20"/>
        <v/>
      </c>
    </row>
    <row r="20" spans="1:36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41870</v>
      </c>
      <c r="T20" s="8">
        <f t="shared" si="5"/>
        <v>41899.542314814811</v>
      </c>
      <c r="U20">
        <f t="shared" si="6"/>
        <v>2014</v>
      </c>
      <c r="V20" t="str">
        <f>VLOOKUP(MONTH(S20),REF!$C$4:$D$15,2,FALSE)</f>
        <v>AUG</v>
      </c>
      <c r="W20" t="str">
        <f t="shared" si="7"/>
        <v>NO</v>
      </c>
      <c r="X20" t="str">
        <f t="shared" si="8"/>
        <v>NO</v>
      </c>
      <c r="Y20" t="str">
        <f t="shared" si="9"/>
        <v>NO</v>
      </c>
      <c r="Z20" t="str">
        <f t="shared" si="10"/>
        <v>NO</v>
      </c>
      <c r="AA20" t="str">
        <f t="shared" si="11"/>
        <v>NO</v>
      </c>
      <c r="AB20" t="str">
        <f t="shared" si="12"/>
        <v>NO</v>
      </c>
      <c r="AC20" t="str">
        <f t="shared" si="13"/>
        <v>NO</v>
      </c>
      <c r="AD20" t="str">
        <f t="shared" si="14"/>
        <v>YES</v>
      </c>
      <c r="AE20" t="str">
        <f t="shared" si="15"/>
        <v>NO</v>
      </c>
      <c r="AF20" t="str">
        <f t="shared" si="16"/>
        <v>NO</v>
      </c>
      <c r="AG20" t="str">
        <f t="shared" si="17"/>
        <v>NO</v>
      </c>
      <c r="AH20" t="str">
        <f t="shared" si="18"/>
        <v>NO</v>
      </c>
      <c r="AI20">
        <f t="shared" si="19"/>
        <v>342</v>
      </c>
      <c r="AJ20" t="str">
        <f t="shared" si="20"/>
        <v/>
      </c>
    </row>
    <row r="21" spans="1:36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42176</v>
      </c>
      <c r="T21" s="8">
        <f t="shared" si="5"/>
        <v>42205.816365740742</v>
      </c>
      <c r="U21">
        <f t="shared" si="6"/>
        <v>2015</v>
      </c>
      <c r="V21" t="str">
        <f>VLOOKUP(MONTH(S21),REF!$C$4:$D$15,2,FALSE)</f>
        <v>JUN</v>
      </c>
      <c r="W21" t="str">
        <f t="shared" si="7"/>
        <v>YES</v>
      </c>
      <c r="X21" t="str">
        <f t="shared" si="8"/>
        <v>NO</v>
      </c>
      <c r="Y21" t="str">
        <f t="shared" si="9"/>
        <v>NO</v>
      </c>
      <c r="Z21" t="str">
        <f t="shared" si="10"/>
        <v>NO</v>
      </c>
      <c r="AA21" t="str">
        <f t="shared" si="11"/>
        <v>NO</v>
      </c>
      <c r="AB21" t="str">
        <f t="shared" si="12"/>
        <v>NO</v>
      </c>
      <c r="AC21" t="str">
        <f t="shared" si="13"/>
        <v>NO</v>
      </c>
      <c r="AD21" t="str">
        <f t="shared" si="14"/>
        <v>NO</v>
      </c>
      <c r="AE21" t="str">
        <f t="shared" si="15"/>
        <v>NO</v>
      </c>
      <c r="AF21" t="str">
        <f t="shared" si="16"/>
        <v>NO</v>
      </c>
      <c r="AG21" t="str">
        <f t="shared" si="17"/>
        <v>NO</v>
      </c>
      <c r="AH21" t="str">
        <f t="shared" si="18"/>
        <v>NO</v>
      </c>
      <c r="AI21">
        <f t="shared" si="19"/>
        <v>22</v>
      </c>
      <c r="AJ21" t="str">
        <f t="shared" si="20"/>
        <v/>
      </c>
    </row>
    <row r="22" spans="1:36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42201</v>
      </c>
      <c r="T22" s="8">
        <f t="shared" si="5"/>
        <v>42260.758240740739</v>
      </c>
      <c r="U22">
        <f t="shared" si="6"/>
        <v>2015</v>
      </c>
      <c r="V22" t="str">
        <f>VLOOKUP(MONTH(S22),REF!$C$4:$D$15,2,FALSE)</f>
        <v>JUL</v>
      </c>
      <c r="W22" t="str">
        <f t="shared" si="7"/>
        <v>NO</v>
      </c>
      <c r="X22" t="str">
        <f t="shared" si="8"/>
        <v>YES</v>
      </c>
      <c r="Y22" t="str">
        <f t="shared" si="9"/>
        <v>NO</v>
      </c>
      <c r="Z22" t="str">
        <f t="shared" si="10"/>
        <v>NO</v>
      </c>
      <c r="AA22" t="str">
        <f t="shared" si="11"/>
        <v>NO</v>
      </c>
      <c r="AB22" t="str">
        <f t="shared" si="12"/>
        <v>NO</v>
      </c>
      <c r="AC22" t="str">
        <f t="shared" si="13"/>
        <v>NO</v>
      </c>
      <c r="AD22" t="str">
        <f t="shared" si="14"/>
        <v>NO</v>
      </c>
      <c r="AE22" t="str">
        <f t="shared" si="15"/>
        <v>NO</v>
      </c>
      <c r="AF22" t="str">
        <f t="shared" si="16"/>
        <v>NO</v>
      </c>
      <c r="AG22" t="str">
        <f t="shared" si="17"/>
        <v>NO</v>
      </c>
      <c r="AH22" t="str">
        <f t="shared" si="18"/>
        <v>NO</v>
      </c>
      <c r="AI22">
        <f t="shared" si="19"/>
        <v>25</v>
      </c>
      <c r="AJ22" t="str">
        <f t="shared" si="20"/>
        <v/>
      </c>
    </row>
    <row r="23" spans="1:36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41879</v>
      </c>
      <c r="T23" s="8">
        <f t="shared" si="5"/>
        <v>41908.627187500002</v>
      </c>
      <c r="U23">
        <f t="shared" si="6"/>
        <v>2014</v>
      </c>
      <c r="V23" t="str">
        <f>VLOOKUP(MONTH(S23),REF!$C$4:$D$15,2,FALSE)</f>
        <v>AUG</v>
      </c>
      <c r="W23" t="str">
        <f t="shared" si="7"/>
        <v>NO</v>
      </c>
      <c r="X23" t="str">
        <f t="shared" si="8"/>
        <v>NO</v>
      </c>
      <c r="Y23" t="str">
        <f t="shared" si="9"/>
        <v>NO</v>
      </c>
      <c r="Z23" t="str">
        <f t="shared" si="10"/>
        <v>NO</v>
      </c>
      <c r="AA23" t="str">
        <f t="shared" si="11"/>
        <v>YES</v>
      </c>
      <c r="AB23" t="str">
        <f t="shared" si="12"/>
        <v>NO</v>
      </c>
      <c r="AC23" t="str">
        <f t="shared" si="13"/>
        <v>NO</v>
      </c>
      <c r="AD23" t="str">
        <f t="shared" si="14"/>
        <v>NO</v>
      </c>
      <c r="AE23" t="str">
        <f t="shared" si="15"/>
        <v>NO</v>
      </c>
      <c r="AF23" t="str">
        <f t="shared" si="16"/>
        <v>NO</v>
      </c>
      <c r="AG23" t="str">
        <f t="shared" si="17"/>
        <v>NO</v>
      </c>
      <c r="AH23" t="str">
        <f t="shared" si="18"/>
        <v>NO</v>
      </c>
      <c r="AI23">
        <f t="shared" si="19"/>
        <v>101</v>
      </c>
      <c r="AJ23" t="str">
        <f t="shared" si="20"/>
        <v/>
      </c>
    </row>
    <row r="24" spans="1:36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41990</v>
      </c>
      <c r="T24" s="8">
        <f t="shared" si="5"/>
        <v>42005.332638888889</v>
      </c>
      <c r="U24">
        <f t="shared" si="6"/>
        <v>2014</v>
      </c>
      <c r="V24" t="str">
        <f>VLOOKUP(MONTH(S24),REF!$C$4:$D$15,2,FALSE)</f>
        <v>DEC</v>
      </c>
      <c r="W24" t="str">
        <f t="shared" si="7"/>
        <v>YES</v>
      </c>
      <c r="X24" t="str">
        <f t="shared" si="8"/>
        <v>NO</v>
      </c>
      <c r="Y24" t="str">
        <f t="shared" si="9"/>
        <v>NO</v>
      </c>
      <c r="Z24" t="str">
        <f t="shared" si="10"/>
        <v>NO</v>
      </c>
      <c r="AA24" t="str">
        <f t="shared" si="11"/>
        <v>NO</v>
      </c>
      <c r="AB24" t="str">
        <f t="shared" si="12"/>
        <v>NO</v>
      </c>
      <c r="AC24" t="str">
        <f t="shared" si="13"/>
        <v>NO</v>
      </c>
      <c r="AD24" t="str">
        <f t="shared" si="14"/>
        <v>NO</v>
      </c>
      <c r="AE24" t="str">
        <f t="shared" si="15"/>
        <v>NO</v>
      </c>
      <c r="AF24" t="str">
        <f t="shared" si="16"/>
        <v>NO</v>
      </c>
      <c r="AG24" t="str">
        <f t="shared" si="17"/>
        <v>NO</v>
      </c>
      <c r="AH24" t="str">
        <f t="shared" si="18"/>
        <v>NO</v>
      </c>
      <c r="AI24">
        <f t="shared" si="19"/>
        <v>8</v>
      </c>
      <c r="AJ24" t="str">
        <f t="shared" si="20"/>
        <v/>
      </c>
    </row>
    <row r="25" spans="1:36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42098</v>
      </c>
      <c r="T25" s="8">
        <f t="shared" si="5"/>
        <v>42124.638888888891</v>
      </c>
      <c r="U25">
        <f t="shared" si="6"/>
        <v>2015</v>
      </c>
      <c r="V25" t="str">
        <f>VLOOKUP(MONTH(S25),REF!$C$4:$D$15,2,FALSE)</f>
        <v>APR</v>
      </c>
      <c r="W25" t="str">
        <f t="shared" si="7"/>
        <v>NO</v>
      </c>
      <c r="X25" t="str">
        <f t="shared" si="8"/>
        <v>YES</v>
      </c>
      <c r="Y25" t="str">
        <f t="shared" si="9"/>
        <v>NO</v>
      </c>
      <c r="Z25" t="str">
        <f t="shared" si="10"/>
        <v>NO</v>
      </c>
      <c r="AA25" t="str">
        <f t="shared" si="11"/>
        <v>NO</v>
      </c>
      <c r="AB25" t="str">
        <f t="shared" si="12"/>
        <v>NO</v>
      </c>
      <c r="AC25" t="str">
        <f t="shared" si="13"/>
        <v>NO</v>
      </c>
      <c r="AD25" t="str">
        <f t="shared" si="14"/>
        <v>NO</v>
      </c>
      <c r="AE25" t="str">
        <f t="shared" si="15"/>
        <v>NO</v>
      </c>
      <c r="AF25" t="str">
        <f t="shared" si="16"/>
        <v>NO</v>
      </c>
      <c r="AG25" t="str">
        <f t="shared" si="17"/>
        <v>NO</v>
      </c>
      <c r="AH25" t="str">
        <f t="shared" si="18"/>
        <v>NO</v>
      </c>
      <c r="AI25">
        <f t="shared" si="19"/>
        <v>23</v>
      </c>
      <c r="AJ25" t="str">
        <f t="shared" si="20"/>
        <v/>
      </c>
    </row>
    <row r="26" spans="1:36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42230</v>
      </c>
      <c r="T26" s="8">
        <f t="shared" si="5"/>
        <v>42262.818749999999</v>
      </c>
      <c r="U26">
        <f t="shared" si="6"/>
        <v>2015</v>
      </c>
      <c r="V26" t="str">
        <f>VLOOKUP(MONTH(S26),REF!$C$4:$D$15,2,FALSE)</f>
        <v>AUG</v>
      </c>
      <c r="W26" t="str">
        <f t="shared" si="7"/>
        <v>NO</v>
      </c>
      <c r="X26" t="str">
        <f t="shared" si="8"/>
        <v>NO</v>
      </c>
      <c r="Y26" t="str">
        <f t="shared" si="9"/>
        <v>NO</v>
      </c>
      <c r="Z26" t="str">
        <f t="shared" si="10"/>
        <v>NO</v>
      </c>
      <c r="AA26" t="str">
        <f t="shared" si="11"/>
        <v>NO</v>
      </c>
      <c r="AB26" t="str">
        <f t="shared" si="12"/>
        <v>NO</v>
      </c>
      <c r="AC26" t="str">
        <f t="shared" si="13"/>
        <v>NO</v>
      </c>
      <c r="AD26" t="str">
        <f t="shared" si="14"/>
        <v>NO</v>
      </c>
      <c r="AE26" t="str">
        <f t="shared" si="15"/>
        <v>YES</v>
      </c>
      <c r="AF26" t="str">
        <f t="shared" si="16"/>
        <v>NO</v>
      </c>
      <c r="AG26" t="str">
        <f t="shared" si="17"/>
        <v>NO</v>
      </c>
      <c r="AH26" t="str">
        <f t="shared" si="18"/>
        <v>NO</v>
      </c>
      <c r="AI26">
        <f t="shared" si="19"/>
        <v>574</v>
      </c>
      <c r="AJ26" t="str">
        <f t="shared" si="20"/>
        <v/>
      </c>
    </row>
    <row r="27" spans="1:36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</v>
      </c>
      <c r="T27" s="8">
        <f t="shared" si="5"/>
        <v>42378.025011574078</v>
      </c>
      <c r="U27">
        <f t="shared" si="6"/>
        <v>2015</v>
      </c>
      <c r="V27" t="str">
        <f>VLOOKUP(MONTH(S27),REF!$C$4:$D$15,2,FALSE)</f>
        <v>NOV</v>
      </c>
      <c r="W27" t="str">
        <f t="shared" si="7"/>
        <v>YES</v>
      </c>
      <c r="X27" t="str">
        <f t="shared" si="8"/>
        <v>NO</v>
      </c>
      <c r="Y27" t="str">
        <f t="shared" si="9"/>
        <v>NO</v>
      </c>
      <c r="Z27" t="str">
        <f t="shared" si="10"/>
        <v>NO</v>
      </c>
      <c r="AA27" t="str">
        <f t="shared" si="11"/>
        <v>NO</v>
      </c>
      <c r="AB27" t="str">
        <f t="shared" si="12"/>
        <v>NO</v>
      </c>
      <c r="AC27" t="str">
        <f t="shared" si="13"/>
        <v>NO</v>
      </c>
      <c r="AD27" t="str">
        <f t="shared" si="14"/>
        <v>NO</v>
      </c>
      <c r="AE27" t="str">
        <f t="shared" si="15"/>
        <v>NO</v>
      </c>
      <c r="AF27" t="str">
        <f t="shared" si="16"/>
        <v>NO</v>
      </c>
      <c r="AG27" t="str">
        <f t="shared" si="17"/>
        <v>NO</v>
      </c>
      <c r="AH27" t="str">
        <f t="shared" si="18"/>
        <v>NO</v>
      </c>
      <c r="AI27">
        <f t="shared" si="19"/>
        <v>14</v>
      </c>
      <c r="AJ27" t="str">
        <f t="shared" si="20"/>
        <v/>
      </c>
    </row>
    <row r="28" spans="1:36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41829</v>
      </c>
      <c r="T28" s="8">
        <f t="shared" si="5"/>
        <v>41868.515555555554</v>
      </c>
      <c r="U28">
        <f t="shared" si="6"/>
        <v>2014</v>
      </c>
      <c r="V28" t="str">
        <f>VLOOKUP(MONTH(S28),REF!$C$4:$D$15,2,FALSE)</f>
        <v>JUL</v>
      </c>
      <c r="W28" t="str">
        <f t="shared" si="7"/>
        <v>NO</v>
      </c>
      <c r="X28" t="str">
        <f t="shared" si="8"/>
        <v>YES</v>
      </c>
      <c r="Y28" t="str">
        <f t="shared" si="9"/>
        <v>NO</v>
      </c>
      <c r="Z28" t="str">
        <f t="shared" si="10"/>
        <v>NO</v>
      </c>
      <c r="AA28" t="str">
        <f t="shared" si="11"/>
        <v>NO</v>
      </c>
      <c r="AB28" t="str">
        <f t="shared" si="12"/>
        <v>NO</v>
      </c>
      <c r="AC28" t="str">
        <f t="shared" si="13"/>
        <v>NO</v>
      </c>
      <c r="AD28" t="str">
        <f t="shared" si="14"/>
        <v>NO</v>
      </c>
      <c r="AE28" t="str">
        <f t="shared" si="15"/>
        <v>NO</v>
      </c>
      <c r="AF28" t="str">
        <f t="shared" si="16"/>
        <v>NO</v>
      </c>
      <c r="AG28" t="str">
        <f t="shared" si="17"/>
        <v>NO</v>
      </c>
      <c r="AH28" t="str">
        <f t="shared" si="18"/>
        <v>NO</v>
      </c>
      <c r="AI28">
        <f t="shared" si="19"/>
        <v>19</v>
      </c>
      <c r="AJ28" t="str">
        <f t="shared" si="20"/>
        <v/>
      </c>
    </row>
    <row r="29" spans="1:36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</v>
      </c>
      <c r="T29" s="8">
        <f t="shared" si="5"/>
        <v>41959.206400462965</v>
      </c>
      <c r="U29">
        <f t="shared" si="6"/>
        <v>2014</v>
      </c>
      <c r="V29" t="str">
        <f>VLOOKUP(MONTH(S29),REF!$C$4:$D$15,2,FALSE)</f>
        <v>OCT</v>
      </c>
      <c r="W29" t="str">
        <f t="shared" si="7"/>
        <v>NO</v>
      </c>
      <c r="X29" t="str">
        <f t="shared" si="8"/>
        <v>NO</v>
      </c>
      <c r="Y29" t="str">
        <f t="shared" si="9"/>
        <v>NO</v>
      </c>
      <c r="Z29" t="str">
        <f t="shared" si="10"/>
        <v>NO</v>
      </c>
      <c r="AA29" t="str">
        <f t="shared" si="11"/>
        <v>NO</v>
      </c>
      <c r="AB29" t="str">
        <f t="shared" si="12"/>
        <v>YES</v>
      </c>
      <c r="AC29" t="str">
        <f t="shared" si="13"/>
        <v>NO</v>
      </c>
      <c r="AD29" t="str">
        <f t="shared" si="14"/>
        <v>NO</v>
      </c>
      <c r="AE29" t="str">
        <f t="shared" si="15"/>
        <v>NO</v>
      </c>
      <c r="AF29" t="str">
        <f t="shared" si="16"/>
        <v>NO</v>
      </c>
      <c r="AG29" t="str">
        <f t="shared" si="17"/>
        <v>NO</v>
      </c>
      <c r="AH29" t="str">
        <f t="shared" si="18"/>
        <v>NO</v>
      </c>
      <c r="AI29">
        <f t="shared" si="19"/>
        <v>150</v>
      </c>
      <c r="AJ29" t="str">
        <f t="shared" si="20"/>
        <v/>
      </c>
    </row>
    <row r="30" spans="1:36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42325</v>
      </c>
      <c r="T30" s="8">
        <f t="shared" si="5"/>
        <v>42354.96393518518</v>
      </c>
      <c r="U30">
        <f t="shared" si="6"/>
        <v>2015</v>
      </c>
      <c r="V30" t="str">
        <f>VLOOKUP(MONTH(S30),REF!$C$4:$D$15,2,FALSE)</f>
        <v>NOV</v>
      </c>
      <c r="W30" t="str">
        <f t="shared" si="7"/>
        <v>NO</v>
      </c>
      <c r="X30" t="str">
        <f t="shared" si="8"/>
        <v>NO</v>
      </c>
      <c r="Y30" t="str">
        <f t="shared" si="9"/>
        <v>NO</v>
      </c>
      <c r="Z30" t="str">
        <f t="shared" si="10"/>
        <v>YES</v>
      </c>
      <c r="AA30" t="str">
        <f t="shared" si="11"/>
        <v>NO</v>
      </c>
      <c r="AB30" t="str">
        <f t="shared" si="12"/>
        <v>NO</v>
      </c>
      <c r="AC30" t="str">
        <f t="shared" si="13"/>
        <v>NO</v>
      </c>
      <c r="AD30" t="str">
        <f t="shared" si="14"/>
        <v>NO</v>
      </c>
      <c r="AE30" t="str">
        <f t="shared" si="15"/>
        <v>NO</v>
      </c>
      <c r="AF30" t="str">
        <f t="shared" si="16"/>
        <v>NO</v>
      </c>
      <c r="AG30" t="str">
        <f t="shared" si="17"/>
        <v>NO</v>
      </c>
      <c r="AH30" t="str">
        <f t="shared" si="18"/>
        <v>NO</v>
      </c>
      <c r="AI30">
        <f t="shared" si="19"/>
        <v>71</v>
      </c>
      <c r="AJ30" t="str">
        <f t="shared" si="20"/>
        <v/>
      </c>
    </row>
    <row r="31" spans="1:36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41813</v>
      </c>
      <c r="T31" s="8">
        <f t="shared" si="5"/>
        <v>41842.67324074074</v>
      </c>
      <c r="U31">
        <f t="shared" si="6"/>
        <v>2014</v>
      </c>
      <c r="V31" t="str">
        <f>VLOOKUP(MONTH(S31),REF!$C$4:$D$15,2,FALSE)</f>
        <v>JUN</v>
      </c>
      <c r="W31" t="str">
        <f t="shared" si="7"/>
        <v>NO</v>
      </c>
      <c r="X31" t="str">
        <f t="shared" si="8"/>
        <v>YES</v>
      </c>
      <c r="Y31" t="str">
        <f t="shared" si="9"/>
        <v>NO</v>
      </c>
      <c r="Z31" t="str">
        <f t="shared" si="10"/>
        <v>NO</v>
      </c>
      <c r="AA31" t="str">
        <f t="shared" si="11"/>
        <v>NO</v>
      </c>
      <c r="AB31" t="str">
        <f t="shared" si="12"/>
        <v>NO</v>
      </c>
      <c r="AC31" t="str">
        <f t="shared" si="13"/>
        <v>NO</v>
      </c>
      <c r="AD31" t="str">
        <f t="shared" si="14"/>
        <v>NO</v>
      </c>
      <c r="AE31" t="str">
        <f t="shared" si="15"/>
        <v>NO</v>
      </c>
      <c r="AF31" t="str">
        <f t="shared" si="16"/>
        <v>NO</v>
      </c>
      <c r="AG31" t="str">
        <f t="shared" si="17"/>
        <v>NO</v>
      </c>
      <c r="AH31" t="str">
        <f t="shared" si="18"/>
        <v>NO</v>
      </c>
      <c r="AI31">
        <f t="shared" si="19"/>
        <v>117</v>
      </c>
      <c r="AJ31" t="str">
        <f t="shared" si="20"/>
        <v/>
      </c>
    </row>
    <row r="32" spans="1:36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</v>
      </c>
      <c r="T32" s="8">
        <f t="shared" si="5"/>
        <v>41872.292997685188</v>
      </c>
      <c r="U32">
        <f t="shared" si="6"/>
        <v>2014</v>
      </c>
      <c r="V32" t="str">
        <f>VLOOKUP(MONTH(S32),REF!$C$4:$D$15,2,FALSE)</f>
        <v>JUL</v>
      </c>
      <c r="W32" t="str">
        <f t="shared" si="7"/>
        <v>NO</v>
      </c>
      <c r="X32" t="str">
        <f t="shared" si="8"/>
        <v>YES</v>
      </c>
      <c r="Y32" t="str">
        <f t="shared" si="9"/>
        <v>NO</v>
      </c>
      <c r="Z32" t="str">
        <f t="shared" si="10"/>
        <v>NO</v>
      </c>
      <c r="AA32" t="str">
        <f t="shared" si="11"/>
        <v>NO</v>
      </c>
      <c r="AB32" t="str">
        <f t="shared" si="12"/>
        <v>NO</v>
      </c>
      <c r="AC32" t="str">
        <f t="shared" si="13"/>
        <v>NO</v>
      </c>
      <c r="AD32" t="str">
        <f t="shared" si="14"/>
        <v>NO</v>
      </c>
      <c r="AE32" t="str">
        <f t="shared" si="15"/>
        <v>NO</v>
      </c>
      <c r="AF32" t="str">
        <f t="shared" si="16"/>
        <v>NO</v>
      </c>
      <c r="AG32" t="str">
        <f t="shared" si="17"/>
        <v>NO</v>
      </c>
      <c r="AH32" t="str">
        <f t="shared" si="18"/>
        <v>NO</v>
      </c>
      <c r="AI32">
        <f t="shared" si="19"/>
        <v>53</v>
      </c>
      <c r="AJ32" t="str">
        <f t="shared" si="20"/>
        <v/>
      </c>
    </row>
    <row r="33" spans="1:36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42377</v>
      </c>
      <c r="T33" s="8">
        <f t="shared" si="5"/>
        <v>42394.79206018518</v>
      </c>
      <c r="U33">
        <f t="shared" si="6"/>
        <v>2016</v>
      </c>
      <c r="V33" t="str">
        <f>VLOOKUP(MONTH(S33),REF!$C$4:$D$15,2,FALSE)</f>
        <v>JAN</v>
      </c>
      <c r="W33" t="str">
        <f t="shared" si="7"/>
        <v>YES</v>
      </c>
      <c r="X33" t="str">
        <f t="shared" si="8"/>
        <v>NO</v>
      </c>
      <c r="Y33" t="str">
        <f t="shared" si="9"/>
        <v>NO</v>
      </c>
      <c r="Z33" t="str">
        <f t="shared" si="10"/>
        <v>NO</v>
      </c>
      <c r="AA33" t="str">
        <f t="shared" si="11"/>
        <v>NO</v>
      </c>
      <c r="AB33" t="str">
        <f t="shared" si="12"/>
        <v>NO</v>
      </c>
      <c r="AC33" t="str">
        <f t="shared" si="13"/>
        <v>NO</v>
      </c>
      <c r="AD33" t="str">
        <f t="shared" si="14"/>
        <v>NO</v>
      </c>
      <c r="AE33" t="str">
        <f t="shared" si="15"/>
        <v>NO</v>
      </c>
      <c r="AF33" t="str">
        <f t="shared" si="16"/>
        <v>NO</v>
      </c>
      <c r="AG33" t="str">
        <f t="shared" si="17"/>
        <v>NO</v>
      </c>
      <c r="AH33" t="str">
        <f t="shared" si="18"/>
        <v>NO</v>
      </c>
      <c r="AI33">
        <f t="shared" si="19"/>
        <v>1</v>
      </c>
      <c r="AJ33" t="str">
        <f t="shared" si="20"/>
        <v/>
      </c>
    </row>
    <row r="34" spans="1:36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42462</v>
      </c>
      <c r="T34" s="8">
        <f t="shared" si="5"/>
        <v>42503.165972222225</v>
      </c>
      <c r="U34">
        <f t="shared" si="6"/>
        <v>2016</v>
      </c>
      <c r="V34" t="str">
        <f>VLOOKUP(MONTH(S34),REF!$C$4:$D$15,2,FALSE)</f>
        <v>APR</v>
      </c>
      <c r="W34" t="str">
        <f t="shared" si="7"/>
        <v>NO</v>
      </c>
      <c r="X34" t="str">
        <f t="shared" si="8"/>
        <v>NO</v>
      </c>
      <c r="Y34" t="str">
        <f t="shared" si="9"/>
        <v>NO</v>
      </c>
      <c r="Z34" t="str">
        <f t="shared" si="10"/>
        <v>NO</v>
      </c>
      <c r="AA34" t="str">
        <f t="shared" si="11"/>
        <v>NO</v>
      </c>
      <c r="AB34" t="str">
        <f t="shared" si="12"/>
        <v>NO</v>
      </c>
      <c r="AC34" t="str">
        <f t="shared" si="13"/>
        <v>YES</v>
      </c>
      <c r="AD34" t="str">
        <f t="shared" si="14"/>
        <v>NO</v>
      </c>
      <c r="AE34" t="str">
        <f t="shared" si="15"/>
        <v>NO</v>
      </c>
      <c r="AF34" t="str">
        <f t="shared" si="16"/>
        <v>NO</v>
      </c>
      <c r="AG34" t="str">
        <f t="shared" si="17"/>
        <v>NO</v>
      </c>
      <c r="AH34" t="str">
        <f t="shared" si="18"/>
        <v>NO</v>
      </c>
      <c r="AI34">
        <f t="shared" si="19"/>
        <v>89</v>
      </c>
      <c r="AJ34" t="str">
        <f t="shared" si="20"/>
        <v/>
      </c>
    </row>
    <row r="35" spans="1:36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42287</v>
      </c>
      <c r="T35" s="8">
        <f t="shared" si="5"/>
        <v>42316.702557870369</v>
      </c>
      <c r="U35">
        <f t="shared" si="6"/>
        <v>2015</v>
      </c>
      <c r="V35" t="str">
        <f>VLOOKUP(MONTH(S35),REF!$C$4:$D$15,2,FALSE)</f>
        <v>OCT</v>
      </c>
      <c r="W35" t="str">
        <f t="shared" si="7"/>
        <v>NO</v>
      </c>
      <c r="X35" t="str">
        <f t="shared" si="8"/>
        <v>NO</v>
      </c>
      <c r="Y35" t="str">
        <f t="shared" si="9"/>
        <v>YES</v>
      </c>
      <c r="Z35" t="str">
        <f t="shared" si="10"/>
        <v>NO</v>
      </c>
      <c r="AA35" t="str">
        <f t="shared" si="11"/>
        <v>NO</v>
      </c>
      <c r="AB35" t="str">
        <f t="shared" si="12"/>
        <v>NO</v>
      </c>
      <c r="AC35" t="str">
        <f t="shared" si="13"/>
        <v>NO</v>
      </c>
      <c r="AD35" t="str">
        <f t="shared" si="14"/>
        <v>NO</v>
      </c>
      <c r="AE35" t="str">
        <f t="shared" si="15"/>
        <v>NO</v>
      </c>
      <c r="AF35" t="str">
        <f t="shared" si="16"/>
        <v>NO</v>
      </c>
      <c r="AG35" t="str">
        <f t="shared" si="17"/>
        <v>NO</v>
      </c>
      <c r="AH35" t="str">
        <f t="shared" si="18"/>
        <v>NO</v>
      </c>
      <c r="AI35">
        <f t="shared" si="19"/>
        <v>64</v>
      </c>
      <c r="AJ35" t="str">
        <f t="shared" si="20"/>
        <v/>
      </c>
    </row>
    <row r="36" spans="1:36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</v>
      </c>
      <c r="T36" s="8">
        <f t="shared" si="5"/>
        <v>41856.321770833332</v>
      </c>
      <c r="U36">
        <f t="shared" si="6"/>
        <v>2014</v>
      </c>
      <c r="V36" t="str">
        <f>VLOOKUP(MONTH(S36),REF!$C$4:$D$15,2,FALSE)</f>
        <v>JUL</v>
      </c>
      <c r="W36" t="str">
        <f t="shared" si="7"/>
        <v>NO</v>
      </c>
      <c r="X36" t="str">
        <f t="shared" si="8"/>
        <v>YES</v>
      </c>
      <c r="Y36" t="str">
        <f t="shared" si="9"/>
        <v>NO</v>
      </c>
      <c r="Z36" t="str">
        <f t="shared" si="10"/>
        <v>NO</v>
      </c>
      <c r="AA36" t="str">
        <f t="shared" si="11"/>
        <v>NO</v>
      </c>
      <c r="AB36" t="str">
        <f t="shared" si="12"/>
        <v>NO</v>
      </c>
      <c r="AC36" t="str">
        <f t="shared" si="13"/>
        <v>NO</v>
      </c>
      <c r="AD36" t="str">
        <f t="shared" si="14"/>
        <v>NO</v>
      </c>
      <c r="AE36" t="str">
        <f t="shared" si="15"/>
        <v>NO</v>
      </c>
      <c r="AF36" t="str">
        <f t="shared" si="16"/>
        <v>NO</v>
      </c>
      <c r="AG36" t="str">
        <f t="shared" si="17"/>
        <v>NO</v>
      </c>
      <c r="AH36" t="str">
        <f t="shared" si="18"/>
        <v>NO</v>
      </c>
      <c r="AI36">
        <f t="shared" si="19"/>
        <v>68</v>
      </c>
      <c r="AJ36" t="str">
        <f t="shared" si="20"/>
        <v/>
      </c>
    </row>
    <row r="37" spans="1:36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</v>
      </c>
      <c r="T37" s="8">
        <f t="shared" si="5"/>
        <v>42122</v>
      </c>
      <c r="U37">
        <f t="shared" si="6"/>
        <v>2015</v>
      </c>
      <c r="V37" t="str">
        <f>VLOOKUP(MONTH(S37),REF!$C$4:$D$15,2,FALSE)</f>
        <v>APR</v>
      </c>
      <c r="W37" t="str">
        <f t="shared" si="7"/>
        <v>NO</v>
      </c>
      <c r="X37" t="str">
        <f t="shared" si="8"/>
        <v>YES</v>
      </c>
      <c r="Y37" t="str">
        <f t="shared" si="9"/>
        <v>NO</v>
      </c>
      <c r="Z37" t="str">
        <f t="shared" si="10"/>
        <v>NO</v>
      </c>
      <c r="AA37" t="str">
        <f t="shared" si="11"/>
        <v>NO</v>
      </c>
      <c r="AB37" t="str">
        <f t="shared" si="12"/>
        <v>NO</v>
      </c>
      <c r="AC37" t="str">
        <f t="shared" si="13"/>
        <v>NO</v>
      </c>
      <c r="AD37" t="str">
        <f t="shared" si="14"/>
        <v>NO</v>
      </c>
      <c r="AE37" t="str">
        <f t="shared" si="15"/>
        <v>NO</v>
      </c>
      <c r="AF37" t="str">
        <f t="shared" si="16"/>
        <v>NO</v>
      </c>
      <c r="AG37" t="str">
        <f t="shared" si="17"/>
        <v>NO</v>
      </c>
      <c r="AH37" t="str">
        <f t="shared" si="18"/>
        <v>NO</v>
      </c>
      <c r="AI37">
        <f t="shared" si="19"/>
        <v>28</v>
      </c>
      <c r="AJ37" t="str">
        <f t="shared" si="20"/>
        <v/>
      </c>
    </row>
    <row r="38" spans="1:36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</v>
      </c>
      <c r="T38" s="8">
        <f t="shared" si="5"/>
        <v>42098.265335648146</v>
      </c>
      <c r="U38">
        <f t="shared" si="6"/>
        <v>2015</v>
      </c>
      <c r="V38" t="str">
        <f>VLOOKUP(MONTH(S38),REF!$C$4:$D$15,2,FALSE)</f>
        <v>MAR</v>
      </c>
      <c r="W38" t="str">
        <f t="shared" si="7"/>
        <v>NO</v>
      </c>
      <c r="X38" t="str">
        <f t="shared" si="8"/>
        <v>NO</v>
      </c>
      <c r="Y38" t="str">
        <f t="shared" si="9"/>
        <v>YES</v>
      </c>
      <c r="Z38" t="str">
        <f t="shared" si="10"/>
        <v>NO</v>
      </c>
      <c r="AA38" t="str">
        <f t="shared" si="11"/>
        <v>NO</v>
      </c>
      <c r="AB38" t="str">
        <f t="shared" si="12"/>
        <v>NO</v>
      </c>
      <c r="AC38" t="str">
        <f t="shared" si="13"/>
        <v>NO</v>
      </c>
      <c r="AD38" t="str">
        <f t="shared" si="14"/>
        <v>NO</v>
      </c>
      <c r="AE38" t="str">
        <f t="shared" si="15"/>
        <v>NO</v>
      </c>
      <c r="AF38" t="str">
        <f t="shared" si="16"/>
        <v>NO</v>
      </c>
      <c r="AG38" t="str">
        <f t="shared" si="17"/>
        <v>NO</v>
      </c>
      <c r="AH38" t="str">
        <f t="shared" si="18"/>
        <v>NO</v>
      </c>
      <c r="AI38">
        <f t="shared" si="19"/>
        <v>44</v>
      </c>
      <c r="AJ38" t="str">
        <f t="shared" si="20"/>
        <v/>
      </c>
    </row>
    <row r="39" spans="1:36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42033</v>
      </c>
      <c r="T39" s="8">
        <f t="shared" si="5"/>
        <v>42062.693043981482</v>
      </c>
      <c r="U39">
        <f t="shared" si="6"/>
        <v>2015</v>
      </c>
      <c r="V39" t="str">
        <f>VLOOKUP(MONTH(S39),REF!$C$4:$D$15,2,FALSE)</f>
        <v>JAN</v>
      </c>
      <c r="W39" t="str">
        <f t="shared" si="7"/>
        <v>NO</v>
      </c>
      <c r="X39" t="str">
        <f t="shared" si="8"/>
        <v>NO</v>
      </c>
      <c r="Y39" t="str">
        <f t="shared" si="9"/>
        <v>NO</v>
      </c>
      <c r="Z39" t="str">
        <f t="shared" si="10"/>
        <v>NO</v>
      </c>
      <c r="AA39" t="str">
        <f t="shared" si="11"/>
        <v>NO</v>
      </c>
      <c r="AB39" t="str">
        <f t="shared" si="12"/>
        <v>YES</v>
      </c>
      <c r="AC39" t="str">
        <f t="shared" si="13"/>
        <v>NO</v>
      </c>
      <c r="AD39" t="str">
        <f t="shared" si="14"/>
        <v>NO</v>
      </c>
      <c r="AE39" t="str">
        <f t="shared" si="15"/>
        <v>NO</v>
      </c>
      <c r="AF39" t="str">
        <f t="shared" si="16"/>
        <v>NO</v>
      </c>
      <c r="AG39" t="str">
        <f t="shared" si="17"/>
        <v>NO</v>
      </c>
      <c r="AH39" t="str">
        <f t="shared" si="18"/>
        <v>NO</v>
      </c>
      <c r="AI39">
        <f t="shared" si="19"/>
        <v>253</v>
      </c>
      <c r="AJ39" t="str">
        <f t="shared" si="20"/>
        <v/>
      </c>
    </row>
    <row r="40" spans="1:36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</v>
      </c>
      <c r="T40" s="8">
        <f t="shared" si="5"/>
        <v>41405.057222222225</v>
      </c>
      <c r="U40">
        <f t="shared" si="6"/>
        <v>2013</v>
      </c>
      <c r="V40" t="str">
        <f>VLOOKUP(MONTH(S40),REF!$C$4:$D$15,2,FALSE)</f>
        <v>APR</v>
      </c>
      <c r="W40" t="str">
        <f t="shared" si="7"/>
        <v>NO</v>
      </c>
      <c r="X40" t="str">
        <f t="shared" si="8"/>
        <v>YES</v>
      </c>
      <c r="Y40" t="str">
        <f t="shared" si="9"/>
        <v>NO</v>
      </c>
      <c r="Z40" t="str">
        <f t="shared" si="10"/>
        <v>NO</v>
      </c>
      <c r="AA40" t="str">
        <f t="shared" si="11"/>
        <v>NO</v>
      </c>
      <c r="AB40" t="str">
        <f t="shared" si="12"/>
        <v>NO</v>
      </c>
      <c r="AC40" t="str">
        <f t="shared" si="13"/>
        <v>NO</v>
      </c>
      <c r="AD40" t="str">
        <f t="shared" si="14"/>
        <v>NO</v>
      </c>
      <c r="AE40" t="str">
        <f t="shared" si="15"/>
        <v>NO</v>
      </c>
      <c r="AF40" t="str">
        <f t="shared" si="16"/>
        <v>NO</v>
      </c>
      <c r="AG40" t="str">
        <f t="shared" si="17"/>
        <v>NO</v>
      </c>
      <c r="AH40" t="str">
        <f t="shared" si="18"/>
        <v>NO</v>
      </c>
      <c r="AI40">
        <f t="shared" si="19"/>
        <v>66</v>
      </c>
      <c r="AJ40" t="str">
        <f t="shared" si="20"/>
        <v/>
      </c>
    </row>
    <row r="41" spans="1:36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</v>
      </c>
      <c r="T41" s="8">
        <f t="shared" si="5"/>
        <v>41784.957638888889</v>
      </c>
      <c r="U41">
        <f t="shared" si="6"/>
        <v>2014</v>
      </c>
      <c r="V41" t="str">
        <f>VLOOKUP(MONTH(S41),REF!$C$4:$D$15,2,FALSE)</f>
        <v>APR</v>
      </c>
      <c r="W41" t="str">
        <f t="shared" si="7"/>
        <v>NO</v>
      </c>
      <c r="X41" t="str">
        <f t="shared" si="8"/>
        <v>NO</v>
      </c>
      <c r="Y41" t="str">
        <f t="shared" si="9"/>
        <v>NO</v>
      </c>
      <c r="Z41" t="str">
        <f t="shared" si="10"/>
        <v>NO</v>
      </c>
      <c r="AA41" t="str">
        <f t="shared" si="11"/>
        <v>NO</v>
      </c>
      <c r="AB41" t="str">
        <f t="shared" si="12"/>
        <v>NO</v>
      </c>
      <c r="AC41" t="str">
        <f t="shared" si="13"/>
        <v>YES</v>
      </c>
      <c r="AD41" t="str">
        <f t="shared" si="14"/>
        <v>NO</v>
      </c>
      <c r="AE41" t="str">
        <f t="shared" si="15"/>
        <v>NO</v>
      </c>
      <c r="AF41" t="str">
        <f t="shared" si="16"/>
        <v>NO</v>
      </c>
      <c r="AG41" t="str">
        <f t="shared" si="17"/>
        <v>NO</v>
      </c>
      <c r="AH41" t="str">
        <f t="shared" si="18"/>
        <v>NO</v>
      </c>
      <c r="AI41">
        <f t="shared" si="19"/>
        <v>217</v>
      </c>
      <c r="AJ41" t="str">
        <f t="shared" si="20"/>
        <v/>
      </c>
    </row>
    <row r="42" spans="1:36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</v>
      </c>
      <c r="T42" s="8">
        <f t="shared" si="5"/>
        <v>41809.166666666664</v>
      </c>
      <c r="U42">
        <f t="shared" si="6"/>
        <v>2014</v>
      </c>
      <c r="V42" t="str">
        <f>VLOOKUP(MONTH(S42),REF!$C$4:$D$15,2,FALSE)</f>
        <v>MAY</v>
      </c>
      <c r="W42" t="str">
        <f t="shared" si="7"/>
        <v>NO</v>
      </c>
      <c r="X42" t="str">
        <f t="shared" si="8"/>
        <v>YES</v>
      </c>
      <c r="Y42" t="str">
        <f t="shared" si="9"/>
        <v>NO</v>
      </c>
      <c r="Z42" t="str">
        <f t="shared" si="10"/>
        <v>NO</v>
      </c>
      <c r="AA42" t="str">
        <f t="shared" si="11"/>
        <v>NO</v>
      </c>
      <c r="AB42" t="str">
        <f t="shared" si="12"/>
        <v>NO</v>
      </c>
      <c r="AC42" t="str">
        <f t="shared" si="13"/>
        <v>NO</v>
      </c>
      <c r="AD42" t="str">
        <f t="shared" si="14"/>
        <v>NO</v>
      </c>
      <c r="AE42" t="str">
        <f t="shared" si="15"/>
        <v>NO</v>
      </c>
      <c r="AF42" t="str">
        <f t="shared" si="16"/>
        <v>NO</v>
      </c>
      <c r="AG42" t="str">
        <f t="shared" si="17"/>
        <v>NO</v>
      </c>
      <c r="AH42" t="str">
        <f t="shared" si="18"/>
        <v>NO</v>
      </c>
      <c r="AI42">
        <f t="shared" si="19"/>
        <v>16</v>
      </c>
      <c r="AJ42" t="str">
        <f t="shared" si="20"/>
        <v/>
      </c>
    </row>
    <row r="43" spans="1:36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41888</v>
      </c>
      <c r="T43" s="8">
        <f t="shared" si="5"/>
        <v>41917.568912037037</v>
      </c>
      <c r="U43">
        <f t="shared" si="6"/>
        <v>2014</v>
      </c>
      <c r="V43" t="str">
        <f>VLOOKUP(MONTH(S43),REF!$C$4:$D$15,2,FALSE)</f>
        <v>SEP</v>
      </c>
      <c r="W43" t="str">
        <f t="shared" si="7"/>
        <v>NO</v>
      </c>
      <c r="X43" t="str">
        <f t="shared" si="8"/>
        <v>YES</v>
      </c>
      <c r="Y43" t="str">
        <f t="shared" si="9"/>
        <v>NO</v>
      </c>
      <c r="Z43" t="str">
        <f t="shared" si="10"/>
        <v>NO</v>
      </c>
      <c r="AA43" t="str">
        <f t="shared" si="11"/>
        <v>NO</v>
      </c>
      <c r="AB43" t="str">
        <f t="shared" si="12"/>
        <v>NO</v>
      </c>
      <c r="AC43" t="str">
        <f t="shared" si="13"/>
        <v>NO</v>
      </c>
      <c r="AD43" t="str">
        <f t="shared" si="14"/>
        <v>NO</v>
      </c>
      <c r="AE43" t="str">
        <f t="shared" si="15"/>
        <v>NO</v>
      </c>
      <c r="AF43" t="str">
        <f t="shared" si="16"/>
        <v>NO</v>
      </c>
      <c r="AG43" t="str">
        <f t="shared" si="17"/>
        <v>NO</v>
      </c>
      <c r="AH43" t="str">
        <f t="shared" si="18"/>
        <v>NO</v>
      </c>
      <c r="AI43">
        <f t="shared" si="19"/>
        <v>19</v>
      </c>
      <c r="AJ43" t="str">
        <f t="shared" si="20"/>
        <v/>
      </c>
    </row>
    <row r="44" spans="1:36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41972</v>
      </c>
      <c r="T44" s="8">
        <f t="shared" si="5"/>
        <v>42001.639189814814</v>
      </c>
      <c r="U44">
        <f t="shared" si="6"/>
        <v>2014</v>
      </c>
      <c r="V44" t="str">
        <f>VLOOKUP(MONTH(S44),REF!$C$4:$D$15,2,FALSE)</f>
        <v>NOV</v>
      </c>
      <c r="W44" t="str">
        <f t="shared" si="7"/>
        <v>NO</v>
      </c>
      <c r="X44" t="str">
        <f t="shared" si="8"/>
        <v>NO</v>
      </c>
      <c r="Y44" t="str">
        <f t="shared" si="9"/>
        <v>NO</v>
      </c>
      <c r="Z44" t="str">
        <f t="shared" si="10"/>
        <v>YES</v>
      </c>
      <c r="AA44" t="str">
        <f t="shared" si="11"/>
        <v>NO</v>
      </c>
      <c r="AB44" t="str">
        <f t="shared" si="12"/>
        <v>NO</v>
      </c>
      <c r="AC44" t="str">
        <f t="shared" si="13"/>
        <v>NO</v>
      </c>
      <c r="AD44" t="str">
        <f t="shared" si="14"/>
        <v>NO</v>
      </c>
      <c r="AE44" t="str">
        <f t="shared" si="15"/>
        <v>NO</v>
      </c>
      <c r="AF44" t="str">
        <f t="shared" si="16"/>
        <v>NO</v>
      </c>
      <c r="AG44" t="str">
        <f t="shared" si="17"/>
        <v>NO</v>
      </c>
      <c r="AH44" t="str">
        <f t="shared" si="18"/>
        <v>NO</v>
      </c>
      <c r="AI44">
        <f t="shared" si="19"/>
        <v>169</v>
      </c>
      <c r="AJ44" t="str">
        <f t="shared" si="20"/>
        <v/>
      </c>
    </row>
    <row r="45" spans="1:36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41803</v>
      </c>
      <c r="T45" s="8">
        <f t="shared" si="5"/>
        <v>41833</v>
      </c>
      <c r="U45">
        <f t="shared" si="6"/>
        <v>2014</v>
      </c>
      <c r="V45" t="str">
        <f>VLOOKUP(MONTH(S45),REF!$C$4:$D$15,2,FALSE)</f>
        <v>JUN</v>
      </c>
      <c r="W45" t="str">
        <f t="shared" si="7"/>
        <v>NO</v>
      </c>
      <c r="X45" t="str">
        <f t="shared" si="8"/>
        <v>NO</v>
      </c>
      <c r="Y45" t="str">
        <f t="shared" si="9"/>
        <v>NO</v>
      </c>
      <c r="Z45" t="str">
        <f t="shared" si="10"/>
        <v>YES</v>
      </c>
      <c r="AA45" t="str">
        <f t="shared" si="11"/>
        <v>NO</v>
      </c>
      <c r="AB45" t="str">
        <f t="shared" si="12"/>
        <v>NO</v>
      </c>
      <c r="AC45" t="str">
        <f t="shared" si="13"/>
        <v>NO</v>
      </c>
      <c r="AD45" t="str">
        <f t="shared" si="14"/>
        <v>NO</v>
      </c>
      <c r="AE45" t="str">
        <f t="shared" si="15"/>
        <v>NO</v>
      </c>
      <c r="AF45" t="str">
        <f t="shared" si="16"/>
        <v>NO</v>
      </c>
      <c r="AG45" t="str">
        <f t="shared" si="17"/>
        <v>NO</v>
      </c>
      <c r="AH45" t="str">
        <f t="shared" si="18"/>
        <v>NO</v>
      </c>
      <c r="AI45">
        <f t="shared" si="19"/>
        <v>263</v>
      </c>
      <c r="AJ45" t="str">
        <f t="shared" si="20"/>
        <v/>
      </c>
    </row>
    <row r="46" spans="1:36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</v>
      </c>
      <c r="T46" s="8">
        <f t="shared" si="5"/>
        <v>41919.098807870367</v>
      </c>
      <c r="U46">
        <f t="shared" si="6"/>
        <v>2014</v>
      </c>
      <c r="V46" t="str">
        <f>VLOOKUP(MONTH(S46),REF!$C$4:$D$15,2,FALSE)</f>
        <v>AUG</v>
      </c>
      <c r="W46" t="str">
        <f t="shared" si="7"/>
        <v>NO</v>
      </c>
      <c r="X46" t="str">
        <f t="shared" si="8"/>
        <v>YES</v>
      </c>
      <c r="Y46" t="str">
        <f t="shared" si="9"/>
        <v>NO</v>
      </c>
      <c r="Z46" t="str">
        <f t="shared" si="10"/>
        <v>NO</v>
      </c>
      <c r="AA46" t="str">
        <f t="shared" si="11"/>
        <v>NO</v>
      </c>
      <c r="AB46" t="str">
        <f t="shared" si="12"/>
        <v>NO</v>
      </c>
      <c r="AC46" t="str">
        <f t="shared" si="13"/>
        <v>NO</v>
      </c>
      <c r="AD46" t="str">
        <f t="shared" si="14"/>
        <v>NO</v>
      </c>
      <c r="AE46" t="str">
        <f t="shared" si="15"/>
        <v>NO</v>
      </c>
      <c r="AF46" t="str">
        <f t="shared" si="16"/>
        <v>NO</v>
      </c>
      <c r="AG46" t="str">
        <f t="shared" si="17"/>
        <v>NO</v>
      </c>
      <c r="AH46" t="str">
        <f t="shared" si="18"/>
        <v>NO</v>
      </c>
      <c r="AI46">
        <f t="shared" si="19"/>
        <v>15</v>
      </c>
      <c r="AJ46" t="str">
        <f t="shared" si="20"/>
        <v/>
      </c>
    </row>
    <row r="47" spans="1:36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42458</v>
      </c>
      <c r="T47" s="8">
        <f t="shared" si="5"/>
        <v>42487.623923611114</v>
      </c>
      <c r="U47">
        <f t="shared" si="6"/>
        <v>2016</v>
      </c>
      <c r="V47" t="str">
        <f>VLOOKUP(MONTH(S47),REF!$C$4:$D$15,2,FALSE)</f>
        <v>MAR</v>
      </c>
      <c r="W47" t="str">
        <f t="shared" si="7"/>
        <v>NO</v>
      </c>
      <c r="X47" t="str">
        <f t="shared" si="8"/>
        <v>NO</v>
      </c>
      <c r="Y47" t="str">
        <f t="shared" si="9"/>
        <v>YES</v>
      </c>
      <c r="Z47" t="str">
        <f t="shared" si="10"/>
        <v>NO</v>
      </c>
      <c r="AA47" t="str">
        <f t="shared" si="11"/>
        <v>NO</v>
      </c>
      <c r="AB47" t="str">
        <f t="shared" si="12"/>
        <v>NO</v>
      </c>
      <c r="AC47" t="str">
        <f t="shared" si="13"/>
        <v>NO</v>
      </c>
      <c r="AD47" t="str">
        <f t="shared" si="14"/>
        <v>NO</v>
      </c>
      <c r="AE47" t="str">
        <f t="shared" si="15"/>
        <v>NO</v>
      </c>
      <c r="AF47" t="str">
        <f t="shared" si="16"/>
        <v>NO</v>
      </c>
      <c r="AG47" t="str">
        <f t="shared" si="17"/>
        <v>NO</v>
      </c>
      <c r="AH47" t="str">
        <f t="shared" si="18"/>
        <v>NO</v>
      </c>
      <c r="AI47">
        <f t="shared" si="19"/>
        <v>61</v>
      </c>
      <c r="AJ47" t="str">
        <f t="shared" si="20"/>
        <v/>
      </c>
    </row>
    <row r="48" spans="1:36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42324</v>
      </c>
      <c r="T48" s="8">
        <f t="shared" si="5"/>
        <v>42353.96497685185</v>
      </c>
      <c r="U48">
        <f t="shared" si="6"/>
        <v>2015</v>
      </c>
      <c r="V48" t="str">
        <f>VLOOKUP(MONTH(S48),REF!$C$4:$D$15,2,FALSE)</f>
        <v>NOV</v>
      </c>
      <c r="W48" t="str">
        <f t="shared" si="7"/>
        <v>NO</v>
      </c>
      <c r="X48" t="str">
        <f t="shared" si="8"/>
        <v>NO</v>
      </c>
      <c r="Y48" t="str">
        <f t="shared" si="9"/>
        <v>YES</v>
      </c>
      <c r="Z48" t="str">
        <f t="shared" si="10"/>
        <v>NO</v>
      </c>
      <c r="AA48" t="str">
        <f t="shared" si="11"/>
        <v>NO</v>
      </c>
      <c r="AB48" t="str">
        <f t="shared" si="12"/>
        <v>NO</v>
      </c>
      <c r="AC48" t="str">
        <f t="shared" si="13"/>
        <v>NO</v>
      </c>
      <c r="AD48" t="str">
        <f t="shared" si="14"/>
        <v>NO</v>
      </c>
      <c r="AE48" t="str">
        <f t="shared" si="15"/>
        <v>NO</v>
      </c>
      <c r="AF48" t="str">
        <f t="shared" si="16"/>
        <v>NO</v>
      </c>
      <c r="AG48" t="str">
        <f t="shared" si="17"/>
        <v>NO</v>
      </c>
      <c r="AH48" t="str">
        <f t="shared" si="18"/>
        <v>NO</v>
      </c>
      <c r="AI48">
        <f t="shared" si="19"/>
        <v>45</v>
      </c>
      <c r="AJ48" t="str">
        <f t="shared" si="20"/>
        <v/>
      </c>
    </row>
    <row r="49" spans="1:36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41933</v>
      </c>
      <c r="T49" s="8">
        <f t="shared" si="5"/>
        <v>41992.861192129625</v>
      </c>
      <c r="U49">
        <f t="shared" si="6"/>
        <v>2014</v>
      </c>
      <c r="V49" t="str">
        <f>VLOOKUP(MONTH(S49),REF!$C$4:$D$15,2,FALSE)</f>
        <v>OCT</v>
      </c>
      <c r="W49" t="str">
        <f t="shared" si="7"/>
        <v>NO</v>
      </c>
      <c r="X49" t="str">
        <f t="shared" si="8"/>
        <v>NO</v>
      </c>
      <c r="Y49" t="str">
        <f t="shared" si="9"/>
        <v>YES</v>
      </c>
      <c r="Z49" t="str">
        <f t="shared" si="10"/>
        <v>NO</v>
      </c>
      <c r="AA49" t="str">
        <f t="shared" si="11"/>
        <v>NO</v>
      </c>
      <c r="AB49" t="str">
        <f t="shared" si="12"/>
        <v>NO</v>
      </c>
      <c r="AC49" t="str">
        <f t="shared" si="13"/>
        <v>NO</v>
      </c>
      <c r="AD49" t="str">
        <f t="shared" si="14"/>
        <v>NO</v>
      </c>
      <c r="AE49" t="str">
        <f t="shared" si="15"/>
        <v>NO</v>
      </c>
      <c r="AF49" t="str">
        <f t="shared" si="16"/>
        <v>NO</v>
      </c>
      <c r="AG49" t="str">
        <f t="shared" si="17"/>
        <v>NO</v>
      </c>
      <c r="AH49" t="str">
        <f t="shared" si="18"/>
        <v>NO</v>
      </c>
      <c r="AI49">
        <f t="shared" si="19"/>
        <v>70</v>
      </c>
      <c r="AJ49" t="str">
        <f t="shared" si="20"/>
        <v/>
      </c>
    </row>
    <row r="50" spans="1:36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42034</v>
      </c>
      <c r="T50" s="8">
        <f t="shared" si="5"/>
        <v>42064.5</v>
      </c>
      <c r="U50">
        <f t="shared" si="6"/>
        <v>2015</v>
      </c>
      <c r="V50" t="str">
        <f>VLOOKUP(MONTH(S50),REF!$C$4:$D$15,2,FALSE)</f>
        <v>JAN</v>
      </c>
      <c r="W50" t="str">
        <f t="shared" si="7"/>
        <v>NO</v>
      </c>
      <c r="X50" t="str">
        <f t="shared" si="8"/>
        <v>YES</v>
      </c>
      <c r="Y50" t="str">
        <f t="shared" si="9"/>
        <v>NO</v>
      </c>
      <c r="Z50" t="str">
        <f t="shared" si="10"/>
        <v>NO</v>
      </c>
      <c r="AA50" t="str">
        <f t="shared" si="11"/>
        <v>NO</v>
      </c>
      <c r="AB50" t="str">
        <f t="shared" si="12"/>
        <v>NO</v>
      </c>
      <c r="AC50" t="str">
        <f t="shared" si="13"/>
        <v>NO</v>
      </c>
      <c r="AD50" t="str">
        <f t="shared" si="14"/>
        <v>NO</v>
      </c>
      <c r="AE50" t="str">
        <f t="shared" si="15"/>
        <v>NO</v>
      </c>
      <c r="AF50" t="str">
        <f t="shared" si="16"/>
        <v>NO</v>
      </c>
      <c r="AG50" t="str">
        <f t="shared" si="17"/>
        <v>NO</v>
      </c>
      <c r="AH50" t="str">
        <f t="shared" si="18"/>
        <v>NO</v>
      </c>
      <c r="AI50">
        <f t="shared" si="19"/>
        <v>38</v>
      </c>
      <c r="AJ50" t="str">
        <f t="shared" si="20"/>
        <v/>
      </c>
    </row>
    <row r="51" spans="1:36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</v>
      </c>
      <c r="T51" s="8">
        <f t="shared" si="5"/>
        <v>42301.176446759258</v>
      </c>
      <c r="U51">
        <f t="shared" si="6"/>
        <v>2015</v>
      </c>
      <c r="V51" t="str">
        <f>VLOOKUP(MONTH(S51),REF!$C$4:$D$15,2,FALSE)</f>
        <v>SEP</v>
      </c>
      <c r="W51" t="str">
        <f t="shared" si="7"/>
        <v>NO</v>
      </c>
      <c r="X51" t="str">
        <f t="shared" si="8"/>
        <v>NO</v>
      </c>
      <c r="Y51" t="str">
        <f t="shared" si="9"/>
        <v>NO</v>
      </c>
      <c r="Z51" t="str">
        <f t="shared" si="10"/>
        <v>YES</v>
      </c>
      <c r="AA51" t="str">
        <f t="shared" si="11"/>
        <v>NO</v>
      </c>
      <c r="AB51" t="str">
        <f t="shared" si="12"/>
        <v>NO</v>
      </c>
      <c r="AC51" t="str">
        <f t="shared" si="13"/>
        <v>NO</v>
      </c>
      <c r="AD51" t="str">
        <f t="shared" si="14"/>
        <v>NO</v>
      </c>
      <c r="AE51" t="str">
        <f t="shared" si="15"/>
        <v>NO</v>
      </c>
      <c r="AF51" t="str">
        <f t="shared" si="16"/>
        <v>NO</v>
      </c>
      <c r="AG51" t="str">
        <f t="shared" si="17"/>
        <v>NO</v>
      </c>
      <c r="AH51" t="str">
        <f t="shared" si="18"/>
        <v>NO</v>
      </c>
      <c r="AI51">
        <f t="shared" si="19"/>
        <v>87</v>
      </c>
      <c r="AJ51" t="str">
        <f t="shared" si="20"/>
        <v/>
      </c>
    </row>
    <row r="52" spans="1:36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41996</v>
      </c>
      <c r="T52" s="8">
        <f t="shared" si="5"/>
        <v>42034.708333333328</v>
      </c>
      <c r="U52">
        <f t="shared" si="6"/>
        <v>2014</v>
      </c>
      <c r="V52" t="str">
        <f>VLOOKUP(MONTH(S52),REF!$C$4:$D$15,2,FALSE)</f>
        <v>DEC</v>
      </c>
      <c r="W52" t="str">
        <f t="shared" si="7"/>
        <v>YES</v>
      </c>
      <c r="X52" t="str">
        <f t="shared" si="8"/>
        <v>NO</v>
      </c>
      <c r="Y52" t="str">
        <f t="shared" si="9"/>
        <v>NO</v>
      </c>
      <c r="Z52" t="str">
        <f t="shared" si="10"/>
        <v>NO</v>
      </c>
      <c r="AA52" t="str">
        <f t="shared" si="11"/>
        <v>NO</v>
      </c>
      <c r="AB52" t="str">
        <f t="shared" si="12"/>
        <v>NO</v>
      </c>
      <c r="AC52" t="str">
        <f t="shared" si="13"/>
        <v>NO</v>
      </c>
      <c r="AD52" t="str">
        <f t="shared" si="14"/>
        <v>NO</v>
      </c>
      <c r="AE52" t="str">
        <f t="shared" si="15"/>
        <v>NO</v>
      </c>
      <c r="AF52" t="str">
        <f t="shared" si="16"/>
        <v>NO</v>
      </c>
      <c r="AG52" t="str">
        <f t="shared" si="17"/>
        <v>NO</v>
      </c>
      <c r="AH52" t="str">
        <f t="shared" si="18"/>
        <v>NO</v>
      </c>
      <c r="AI52">
        <f t="shared" si="19"/>
        <v>22</v>
      </c>
      <c r="AJ52" t="str">
        <f t="shared" si="20"/>
        <v/>
      </c>
    </row>
    <row r="53" spans="1:36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42197</v>
      </c>
      <c r="T53" s="8">
        <f t="shared" si="5"/>
        <v>42226.928668981476</v>
      </c>
      <c r="U53">
        <f t="shared" si="6"/>
        <v>2015</v>
      </c>
      <c r="V53" t="str">
        <f>VLOOKUP(MONTH(S53),REF!$C$4:$D$15,2,FALSE)</f>
        <v>JUL</v>
      </c>
      <c r="W53" t="str">
        <f t="shared" si="7"/>
        <v>NO</v>
      </c>
      <c r="X53" t="str">
        <f t="shared" si="8"/>
        <v>NO</v>
      </c>
      <c r="Y53" t="str">
        <f t="shared" si="9"/>
        <v>NO</v>
      </c>
      <c r="Z53" t="str">
        <f t="shared" si="10"/>
        <v>YES</v>
      </c>
      <c r="AA53" t="str">
        <f t="shared" si="11"/>
        <v>NO</v>
      </c>
      <c r="AB53" t="str">
        <f t="shared" si="12"/>
        <v>NO</v>
      </c>
      <c r="AC53" t="str">
        <f t="shared" si="13"/>
        <v>NO</v>
      </c>
      <c r="AD53" t="str">
        <f t="shared" si="14"/>
        <v>NO</v>
      </c>
      <c r="AE53" t="str">
        <f t="shared" si="15"/>
        <v>NO</v>
      </c>
      <c r="AF53" t="str">
        <f t="shared" si="16"/>
        <v>NO</v>
      </c>
      <c r="AG53" t="str">
        <f t="shared" si="17"/>
        <v>NO</v>
      </c>
      <c r="AH53" t="str">
        <f t="shared" si="18"/>
        <v>NO</v>
      </c>
      <c r="AI53">
        <f t="shared" si="19"/>
        <v>119</v>
      </c>
      <c r="AJ53" t="str">
        <f t="shared" si="20"/>
        <v/>
      </c>
    </row>
    <row r="54" spans="1:36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41808</v>
      </c>
      <c r="T54" s="8">
        <f t="shared" si="5"/>
        <v>41837.701921296299</v>
      </c>
      <c r="U54">
        <f t="shared" si="6"/>
        <v>2014</v>
      </c>
      <c r="V54" t="str">
        <f>VLOOKUP(MONTH(S54),REF!$C$4:$D$15,2,FALSE)</f>
        <v>JUN</v>
      </c>
      <c r="W54" t="str">
        <f t="shared" si="7"/>
        <v>NO</v>
      </c>
      <c r="X54" t="str">
        <f t="shared" si="8"/>
        <v>NO</v>
      </c>
      <c r="Y54" t="str">
        <f t="shared" si="9"/>
        <v>NO</v>
      </c>
      <c r="Z54" t="str">
        <f t="shared" si="10"/>
        <v>YES</v>
      </c>
      <c r="AA54" t="str">
        <f t="shared" si="11"/>
        <v>NO</v>
      </c>
      <c r="AB54" t="str">
        <f t="shared" si="12"/>
        <v>NO</v>
      </c>
      <c r="AC54" t="str">
        <f t="shared" si="13"/>
        <v>NO</v>
      </c>
      <c r="AD54" t="str">
        <f t="shared" si="14"/>
        <v>NO</v>
      </c>
      <c r="AE54" t="str">
        <f t="shared" si="15"/>
        <v>NO</v>
      </c>
      <c r="AF54" t="str">
        <f t="shared" si="16"/>
        <v>NO</v>
      </c>
      <c r="AG54" t="str">
        <f t="shared" si="17"/>
        <v>NO</v>
      </c>
      <c r="AH54" t="str">
        <f t="shared" si="18"/>
        <v>NO</v>
      </c>
      <c r="AI54">
        <f t="shared" si="19"/>
        <v>52</v>
      </c>
      <c r="AJ54" t="str">
        <f t="shared" si="20"/>
        <v/>
      </c>
    </row>
    <row r="55" spans="1:36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41720</v>
      </c>
      <c r="T55" s="8">
        <f t="shared" si="5"/>
        <v>41733.916666666664</v>
      </c>
      <c r="U55">
        <f t="shared" si="6"/>
        <v>2014</v>
      </c>
      <c r="V55" t="str">
        <f>VLOOKUP(MONTH(S55),REF!$C$4:$D$15,2,FALSE)</f>
        <v>MAR</v>
      </c>
      <c r="W55" t="str">
        <f t="shared" si="7"/>
        <v>NO</v>
      </c>
      <c r="X55" t="str">
        <f t="shared" si="8"/>
        <v>YES</v>
      </c>
      <c r="Y55" t="str">
        <f t="shared" si="9"/>
        <v>NO</v>
      </c>
      <c r="Z55" t="str">
        <f t="shared" si="10"/>
        <v>NO</v>
      </c>
      <c r="AA55" t="str">
        <f t="shared" si="11"/>
        <v>NO</v>
      </c>
      <c r="AB55" t="str">
        <f t="shared" si="12"/>
        <v>NO</v>
      </c>
      <c r="AC55" t="str">
        <f t="shared" si="13"/>
        <v>NO</v>
      </c>
      <c r="AD55" t="str">
        <f t="shared" si="14"/>
        <v>NO</v>
      </c>
      <c r="AE55" t="str">
        <f t="shared" si="15"/>
        <v>NO</v>
      </c>
      <c r="AF55" t="str">
        <f t="shared" si="16"/>
        <v>NO</v>
      </c>
      <c r="AG55" t="str">
        <f t="shared" si="17"/>
        <v>NO</v>
      </c>
      <c r="AH55" t="str">
        <f t="shared" si="18"/>
        <v>NO</v>
      </c>
      <c r="AI55">
        <f t="shared" si="19"/>
        <v>117</v>
      </c>
      <c r="AJ55" t="str">
        <f t="shared" si="20"/>
        <v/>
      </c>
    </row>
    <row r="56" spans="1:36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42334</v>
      </c>
      <c r="T56" s="8">
        <f t="shared" si="5"/>
        <v>42363.713206018518</v>
      </c>
      <c r="U56">
        <f t="shared" si="6"/>
        <v>2015</v>
      </c>
      <c r="V56" t="str">
        <f>VLOOKUP(MONTH(S56),REF!$C$4:$D$15,2,FALSE)</f>
        <v>NOV</v>
      </c>
      <c r="W56" t="str">
        <f t="shared" si="7"/>
        <v>NO</v>
      </c>
      <c r="X56" t="str">
        <f t="shared" si="8"/>
        <v>NO</v>
      </c>
      <c r="Y56" t="str">
        <f t="shared" si="9"/>
        <v>NO</v>
      </c>
      <c r="Z56" t="str">
        <f t="shared" si="10"/>
        <v>YES</v>
      </c>
      <c r="AA56" t="str">
        <f t="shared" si="11"/>
        <v>NO</v>
      </c>
      <c r="AB56" t="str">
        <f t="shared" si="12"/>
        <v>NO</v>
      </c>
      <c r="AC56" t="str">
        <f t="shared" si="13"/>
        <v>NO</v>
      </c>
      <c r="AD56" t="str">
        <f t="shared" si="14"/>
        <v>NO</v>
      </c>
      <c r="AE56" t="str">
        <f t="shared" si="15"/>
        <v>NO</v>
      </c>
      <c r="AF56" t="str">
        <f t="shared" si="16"/>
        <v>NO</v>
      </c>
      <c r="AG56" t="str">
        <f t="shared" si="17"/>
        <v>NO</v>
      </c>
      <c r="AH56" t="str">
        <f t="shared" si="18"/>
        <v>NO</v>
      </c>
      <c r="AI56">
        <f t="shared" si="19"/>
        <v>52</v>
      </c>
      <c r="AJ56" t="str">
        <f t="shared" si="20"/>
        <v/>
      </c>
    </row>
    <row r="57" spans="1:36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42497</v>
      </c>
      <c r="T57" s="8">
        <f t="shared" si="5"/>
        <v>42517.968935185185</v>
      </c>
      <c r="U57">
        <f t="shared" si="6"/>
        <v>2016</v>
      </c>
      <c r="V57" t="str">
        <f>VLOOKUP(MONTH(S57),REF!$C$4:$D$15,2,FALSE)</f>
        <v>MAY</v>
      </c>
      <c r="W57" t="str">
        <f t="shared" si="7"/>
        <v>NO</v>
      </c>
      <c r="X57" t="str">
        <f t="shared" si="8"/>
        <v>NO</v>
      </c>
      <c r="Y57" t="str">
        <f t="shared" si="9"/>
        <v>YES</v>
      </c>
      <c r="Z57" t="str">
        <f t="shared" si="10"/>
        <v>NO</v>
      </c>
      <c r="AA57" t="str">
        <f t="shared" si="11"/>
        <v>NO</v>
      </c>
      <c r="AB57" t="str">
        <f t="shared" si="12"/>
        <v>NO</v>
      </c>
      <c r="AC57" t="str">
        <f t="shared" si="13"/>
        <v>NO</v>
      </c>
      <c r="AD57" t="str">
        <f t="shared" si="14"/>
        <v>NO</v>
      </c>
      <c r="AE57" t="str">
        <f t="shared" si="15"/>
        <v>NO</v>
      </c>
      <c r="AF57" t="str">
        <f t="shared" si="16"/>
        <v>NO</v>
      </c>
      <c r="AG57" t="str">
        <f t="shared" si="17"/>
        <v>NO</v>
      </c>
      <c r="AH57" t="str">
        <f t="shared" si="18"/>
        <v>NO</v>
      </c>
      <c r="AI57">
        <f t="shared" si="19"/>
        <v>86</v>
      </c>
      <c r="AJ57" t="str">
        <f t="shared" si="20"/>
        <v/>
      </c>
    </row>
    <row r="58" spans="1:36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42150</v>
      </c>
      <c r="T58" s="8">
        <f t="shared" si="5"/>
        <v>42163.666666666672</v>
      </c>
      <c r="U58">
        <f t="shared" si="6"/>
        <v>2015</v>
      </c>
      <c r="V58" t="str">
        <f>VLOOKUP(MONTH(S58),REF!$C$4:$D$15,2,FALSE)</f>
        <v>MAY</v>
      </c>
      <c r="W58" t="str">
        <f t="shared" si="7"/>
        <v>NO</v>
      </c>
      <c r="X58" t="str">
        <f t="shared" si="8"/>
        <v>NO</v>
      </c>
      <c r="Y58" t="str">
        <f t="shared" si="9"/>
        <v>YES</v>
      </c>
      <c r="Z58" t="str">
        <f t="shared" si="10"/>
        <v>NO</v>
      </c>
      <c r="AA58" t="str">
        <f t="shared" si="11"/>
        <v>NO</v>
      </c>
      <c r="AB58" t="str">
        <f t="shared" si="12"/>
        <v>NO</v>
      </c>
      <c r="AC58" t="str">
        <f t="shared" si="13"/>
        <v>NO</v>
      </c>
      <c r="AD58" t="str">
        <f t="shared" si="14"/>
        <v>NO</v>
      </c>
      <c r="AE58" t="str">
        <f t="shared" si="15"/>
        <v>NO</v>
      </c>
      <c r="AF58" t="str">
        <f t="shared" si="16"/>
        <v>NO</v>
      </c>
      <c r="AG58" t="str">
        <f t="shared" si="17"/>
        <v>NO</v>
      </c>
      <c r="AH58" t="str">
        <f t="shared" si="18"/>
        <v>NO</v>
      </c>
      <c r="AI58">
        <f t="shared" si="19"/>
        <v>174</v>
      </c>
      <c r="AJ58" t="str">
        <f t="shared" si="20"/>
        <v/>
      </c>
    </row>
    <row r="59" spans="1:36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42090</v>
      </c>
      <c r="T59" s="8">
        <f t="shared" si="5"/>
        <v>42119.83289351852</v>
      </c>
      <c r="U59">
        <f t="shared" si="6"/>
        <v>2015</v>
      </c>
      <c r="V59" t="str">
        <f>VLOOKUP(MONTH(S59),REF!$C$4:$D$15,2,FALSE)</f>
        <v>MAR</v>
      </c>
      <c r="W59" t="str">
        <f t="shared" si="7"/>
        <v>NO</v>
      </c>
      <c r="X59" t="str">
        <f t="shared" si="8"/>
        <v>NO</v>
      </c>
      <c r="Y59" t="str">
        <f t="shared" si="9"/>
        <v>NO</v>
      </c>
      <c r="Z59" t="str">
        <f t="shared" si="10"/>
        <v>NO</v>
      </c>
      <c r="AA59" t="str">
        <f t="shared" si="11"/>
        <v>YES</v>
      </c>
      <c r="AB59" t="str">
        <f t="shared" si="12"/>
        <v>NO</v>
      </c>
      <c r="AC59" t="str">
        <f t="shared" si="13"/>
        <v>NO</v>
      </c>
      <c r="AD59" t="str">
        <f t="shared" si="14"/>
        <v>NO</v>
      </c>
      <c r="AE59" t="str">
        <f t="shared" si="15"/>
        <v>NO</v>
      </c>
      <c r="AF59" t="str">
        <f t="shared" si="16"/>
        <v>NO</v>
      </c>
      <c r="AG59" t="str">
        <f t="shared" si="17"/>
        <v>NO</v>
      </c>
      <c r="AH59" t="str">
        <f t="shared" si="18"/>
        <v>NO</v>
      </c>
      <c r="AI59">
        <f t="shared" si="19"/>
        <v>69</v>
      </c>
      <c r="AJ59" t="str">
        <f t="shared" si="20"/>
        <v/>
      </c>
    </row>
    <row r="60" spans="1:36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41933</v>
      </c>
      <c r="T60" s="8">
        <f t="shared" si="5"/>
        <v>41962.786712962959</v>
      </c>
      <c r="U60">
        <f t="shared" si="6"/>
        <v>2014</v>
      </c>
      <c r="V60" t="str">
        <f>VLOOKUP(MONTH(S60),REF!$C$4:$D$15,2,FALSE)</f>
        <v>OCT</v>
      </c>
      <c r="W60" t="str">
        <f t="shared" si="7"/>
        <v>NO</v>
      </c>
      <c r="X60" t="str">
        <f t="shared" si="8"/>
        <v>NO</v>
      </c>
      <c r="Y60" t="str">
        <f t="shared" si="9"/>
        <v>NO</v>
      </c>
      <c r="Z60" t="str">
        <f t="shared" si="10"/>
        <v>YES</v>
      </c>
      <c r="AA60" t="str">
        <f t="shared" si="11"/>
        <v>NO</v>
      </c>
      <c r="AB60" t="str">
        <f t="shared" si="12"/>
        <v>NO</v>
      </c>
      <c r="AC60" t="str">
        <f t="shared" si="13"/>
        <v>NO</v>
      </c>
      <c r="AD60" t="str">
        <f t="shared" si="14"/>
        <v>NO</v>
      </c>
      <c r="AE60" t="str">
        <f t="shared" si="15"/>
        <v>NO</v>
      </c>
      <c r="AF60" t="str">
        <f t="shared" si="16"/>
        <v>NO</v>
      </c>
      <c r="AG60" t="str">
        <f t="shared" si="17"/>
        <v>NO</v>
      </c>
      <c r="AH60" t="str">
        <f t="shared" si="18"/>
        <v>NO</v>
      </c>
      <c r="AI60">
        <f t="shared" si="19"/>
        <v>75</v>
      </c>
      <c r="AJ60" t="str">
        <f t="shared" si="20"/>
        <v/>
      </c>
    </row>
    <row r="61" spans="1:36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</v>
      </c>
      <c r="T61" s="8">
        <f t="shared" si="5"/>
        <v>42261.875</v>
      </c>
      <c r="U61">
        <f t="shared" si="6"/>
        <v>2015</v>
      </c>
      <c r="V61" t="str">
        <f>VLOOKUP(MONTH(S61),REF!$C$4:$D$15,2,FALSE)</f>
        <v>AUG</v>
      </c>
      <c r="W61" t="str">
        <f t="shared" si="7"/>
        <v>NO</v>
      </c>
      <c r="X61" t="str">
        <f t="shared" si="8"/>
        <v>NO</v>
      </c>
      <c r="Y61" t="str">
        <f t="shared" si="9"/>
        <v>NO</v>
      </c>
      <c r="Z61" t="str">
        <f t="shared" si="10"/>
        <v>NO</v>
      </c>
      <c r="AA61" t="str">
        <f t="shared" si="11"/>
        <v>NO</v>
      </c>
      <c r="AB61" t="str">
        <f t="shared" si="12"/>
        <v>YES</v>
      </c>
      <c r="AC61" t="str">
        <f t="shared" si="13"/>
        <v>NO</v>
      </c>
      <c r="AD61" t="str">
        <f t="shared" si="14"/>
        <v>NO</v>
      </c>
      <c r="AE61" t="str">
        <f t="shared" si="15"/>
        <v>NO</v>
      </c>
      <c r="AF61" t="str">
        <f t="shared" si="16"/>
        <v>NO</v>
      </c>
      <c r="AG61" t="str">
        <f t="shared" si="17"/>
        <v>NO</v>
      </c>
      <c r="AH61" t="str">
        <f t="shared" si="18"/>
        <v>NO</v>
      </c>
      <c r="AI61">
        <f t="shared" si="19"/>
        <v>33</v>
      </c>
      <c r="AJ61" t="str">
        <f t="shared" si="20"/>
        <v/>
      </c>
    </row>
    <row r="62" spans="1:36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41702</v>
      </c>
      <c r="T62" s="8">
        <f t="shared" si="5"/>
        <v>41721</v>
      </c>
      <c r="U62">
        <f t="shared" si="6"/>
        <v>2014</v>
      </c>
      <c r="V62" t="str">
        <f>VLOOKUP(MONTH(S62),REF!$C$4:$D$15,2,FALSE)</f>
        <v>MAR</v>
      </c>
      <c r="W62" t="str">
        <f t="shared" si="7"/>
        <v>NO</v>
      </c>
      <c r="X62" t="str">
        <f t="shared" si="8"/>
        <v>YES</v>
      </c>
      <c r="Y62" t="str">
        <f t="shared" si="9"/>
        <v>NO</v>
      </c>
      <c r="Z62" t="str">
        <f t="shared" si="10"/>
        <v>NO</v>
      </c>
      <c r="AA62" t="str">
        <f t="shared" si="11"/>
        <v>NO</v>
      </c>
      <c r="AB62" t="str">
        <f t="shared" si="12"/>
        <v>NO</v>
      </c>
      <c r="AC62" t="str">
        <f t="shared" si="13"/>
        <v>NO</v>
      </c>
      <c r="AD62" t="str">
        <f t="shared" si="14"/>
        <v>NO</v>
      </c>
      <c r="AE62" t="str">
        <f t="shared" si="15"/>
        <v>NO</v>
      </c>
      <c r="AF62" t="str">
        <f t="shared" si="16"/>
        <v>NO</v>
      </c>
      <c r="AG62" t="str">
        <f t="shared" si="17"/>
        <v>NO</v>
      </c>
      <c r="AH62" t="str">
        <f t="shared" si="18"/>
        <v>NO</v>
      </c>
      <c r="AI62">
        <f t="shared" si="19"/>
        <v>108</v>
      </c>
      <c r="AJ62" t="str">
        <f t="shared" si="20"/>
        <v/>
      </c>
    </row>
    <row r="63" spans="1:36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41410</v>
      </c>
      <c r="T63" s="8">
        <f t="shared" si="5"/>
        <v>41431.814317129625</v>
      </c>
      <c r="U63">
        <f t="shared" si="6"/>
        <v>2013</v>
      </c>
      <c r="V63" t="str">
        <f>VLOOKUP(MONTH(S63),REF!$C$4:$D$15,2,FALSE)</f>
        <v>MAY</v>
      </c>
      <c r="W63" t="str">
        <f t="shared" si="7"/>
        <v>NO</v>
      </c>
      <c r="X63" t="str">
        <f t="shared" si="8"/>
        <v>NO</v>
      </c>
      <c r="Y63" t="str">
        <f t="shared" si="9"/>
        <v>YES</v>
      </c>
      <c r="Z63" t="str">
        <f t="shared" si="10"/>
        <v>NO</v>
      </c>
      <c r="AA63" t="str">
        <f t="shared" si="11"/>
        <v>NO</v>
      </c>
      <c r="AB63" t="str">
        <f t="shared" si="12"/>
        <v>NO</v>
      </c>
      <c r="AC63" t="str">
        <f t="shared" si="13"/>
        <v>NO</v>
      </c>
      <c r="AD63" t="str">
        <f t="shared" si="14"/>
        <v>NO</v>
      </c>
      <c r="AE63" t="str">
        <f t="shared" si="15"/>
        <v>NO</v>
      </c>
      <c r="AF63" t="str">
        <f t="shared" si="16"/>
        <v>NO</v>
      </c>
      <c r="AG63" t="str">
        <f t="shared" si="17"/>
        <v>NO</v>
      </c>
      <c r="AH63" t="str">
        <f t="shared" si="18"/>
        <v>NO</v>
      </c>
      <c r="AI63">
        <f t="shared" si="19"/>
        <v>23</v>
      </c>
      <c r="AJ63" t="str">
        <f t="shared" si="20"/>
        <v/>
      </c>
    </row>
    <row r="64" spans="1:36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41312</v>
      </c>
      <c r="T64" s="8">
        <f t="shared" si="5"/>
        <v>41336.799513888887</v>
      </c>
      <c r="U64">
        <f t="shared" si="6"/>
        <v>2013</v>
      </c>
      <c r="V64" t="str">
        <f>VLOOKUP(MONTH(S64),REF!$C$4:$D$15,2,FALSE)</f>
        <v>FEB</v>
      </c>
      <c r="W64" t="str">
        <f t="shared" si="7"/>
        <v>NO</v>
      </c>
      <c r="X64" t="str">
        <f t="shared" si="8"/>
        <v>YES</v>
      </c>
      <c r="Y64" t="str">
        <f t="shared" si="9"/>
        <v>NO</v>
      </c>
      <c r="Z64" t="str">
        <f t="shared" si="10"/>
        <v>NO</v>
      </c>
      <c r="AA64" t="str">
        <f t="shared" si="11"/>
        <v>NO</v>
      </c>
      <c r="AB64" t="str">
        <f t="shared" si="12"/>
        <v>NO</v>
      </c>
      <c r="AC64" t="str">
        <f t="shared" si="13"/>
        <v>NO</v>
      </c>
      <c r="AD64" t="str">
        <f t="shared" si="14"/>
        <v>NO</v>
      </c>
      <c r="AE64" t="str">
        <f t="shared" si="15"/>
        <v>NO</v>
      </c>
      <c r="AF64" t="str">
        <f t="shared" si="16"/>
        <v>NO</v>
      </c>
      <c r="AG64" t="str">
        <f t="shared" si="17"/>
        <v>NO</v>
      </c>
      <c r="AH64" t="str">
        <f t="shared" si="18"/>
        <v>NO</v>
      </c>
      <c r="AI64">
        <f t="shared" si="19"/>
        <v>48</v>
      </c>
      <c r="AJ64" t="str">
        <f t="shared" si="20"/>
        <v/>
      </c>
    </row>
    <row r="65" spans="1:36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41613</v>
      </c>
      <c r="T65" s="8">
        <f t="shared" si="5"/>
        <v>41636.207638888889</v>
      </c>
      <c r="U65">
        <f t="shared" si="6"/>
        <v>2013</v>
      </c>
      <c r="V65" t="str">
        <f>VLOOKUP(MONTH(S65),REF!$C$4:$D$15,2,FALSE)</f>
        <v>DEC</v>
      </c>
      <c r="W65" t="str">
        <f t="shared" si="7"/>
        <v>NO</v>
      </c>
      <c r="X65" t="str">
        <f t="shared" si="8"/>
        <v>YES</v>
      </c>
      <c r="Y65" t="str">
        <f t="shared" si="9"/>
        <v>NO</v>
      </c>
      <c r="Z65" t="str">
        <f t="shared" si="10"/>
        <v>NO</v>
      </c>
      <c r="AA65" t="str">
        <f t="shared" si="11"/>
        <v>NO</v>
      </c>
      <c r="AB65" t="str">
        <f t="shared" si="12"/>
        <v>NO</v>
      </c>
      <c r="AC65" t="str">
        <f t="shared" si="13"/>
        <v>NO</v>
      </c>
      <c r="AD65" t="str">
        <f t="shared" si="14"/>
        <v>NO</v>
      </c>
      <c r="AE65" t="str">
        <f t="shared" si="15"/>
        <v>NO</v>
      </c>
      <c r="AF65" t="str">
        <f t="shared" si="16"/>
        <v>NO</v>
      </c>
      <c r="AG65" t="str">
        <f t="shared" si="17"/>
        <v>NO</v>
      </c>
      <c r="AH65" t="str">
        <f t="shared" si="18"/>
        <v>NO</v>
      </c>
      <c r="AI65">
        <f t="shared" si="19"/>
        <v>64</v>
      </c>
      <c r="AJ65" t="str">
        <f t="shared" si="20"/>
        <v/>
      </c>
    </row>
    <row r="66" spans="1:36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</v>
      </c>
      <c r="T66" s="8">
        <f t="shared" si="5"/>
        <v>41463.01829861111</v>
      </c>
      <c r="U66">
        <f t="shared" si="6"/>
        <v>2013</v>
      </c>
      <c r="V66" t="str">
        <f>VLOOKUP(MONTH(S66),REF!$C$4:$D$15,2,FALSE)</f>
        <v>JUN</v>
      </c>
      <c r="W66" t="str">
        <f t="shared" si="7"/>
        <v>NO</v>
      </c>
      <c r="X66" t="str">
        <f t="shared" si="8"/>
        <v>YES</v>
      </c>
      <c r="Y66" t="str">
        <f t="shared" si="9"/>
        <v>NO</v>
      </c>
      <c r="Z66" t="str">
        <f t="shared" si="10"/>
        <v>NO</v>
      </c>
      <c r="AA66" t="str">
        <f t="shared" si="11"/>
        <v>NO</v>
      </c>
      <c r="AB66" t="str">
        <f t="shared" si="12"/>
        <v>NO</v>
      </c>
      <c r="AC66" t="str">
        <f t="shared" si="13"/>
        <v>NO</v>
      </c>
      <c r="AD66" t="str">
        <f t="shared" si="14"/>
        <v>NO</v>
      </c>
      <c r="AE66" t="str">
        <f t="shared" si="15"/>
        <v>NO</v>
      </c>
      <c r="AF66" t="str">
        <f t="shared" si="16"/>
        <v>NO</v>
      </c>
      <c r="AG66" t="str">
        <f t="shared" si="17"/>
        <v>NO</v>
      </c>
      <c r="AH66" t="str">
        <f t="shared" si="18"/>
        <v>NO</v>
      </c>
      <c r="AI66">
        <f t="shared" si="19"/>
        <v>24</v>
      </c>
      <c r="AJ66" t="str">
        <f t="shared" si="20"/>
        <v/>
      </c>
    </row>
    <row r="67" spans="1:36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1">E67/D67</f>
        <v>1.0752857142857142</v>
      </c>
      <c r="P67" s="6">
        <f t="shared" ref="P67:P130" si="22">E67/L67</f>
        <v>132.05263157894737</v>
      </c>
      <c r="Q67" t="str">
        <f t="shared" ref="Q67:Q130" si="23">LEFT(N67,FIND("/",N67)-1)</f>
        <v>film &amp; video</v>
      </c>
      <c r="R67" t="str">
        <f t="shared" ref="R67:R130" si="24">RIGHT(N67,LEN(N67)-FIND("/",N67))</f>
        <v>shorts</v>
      </c>
      <c r="S67" s="8">
        <f t="shared" ref="S67:S130" si="25">ROUND((J67/86400)+DATE(1970,1,1),0)</f>
        <v>41836</v>
      </c>
      <c r="T67" s="8">
        <f t="shared" ref="T67:T130" si="26">(I67/86400)+DATE(1970,1,1)</f>
        <v>41862.249305555553</v>
      </c>
      <c r="U67">
        <f t="shared" ref="U67:U130" si="27">YEAR(S67)</f>
        <v>2014</v>
      </c>
      <c r="V67" t="str">
        <f>VLOOKUP(MONTH(S67),REF!$C$4:$D$15,2,FALSE)</f>
        <v>JUL</v>
      </c>
      <c r="W67" t="str">
        <f t="shared" ref="W67:W130" si="28">IF(D67&lt;1000,"YES","NO")</f>
        <v>NO</v>
      </c>
      <c r="X67" t="str">
        <f t="shared" ref="X67:X130" si="29">IF(AND($D67&gt;=1000,$D67&lt;=4999),"YES","NO")</f>
        <v>NO</v>
      </c>
      <c r="Y67" t="str">
        <f t="shared" ref="Y67:Y130" si="30">IF(AND($D67&gt;=5000,$D67&lt;=9999),"YES","NO")</f>
        <v>YES</v>
      </c>
      <c r="Z67" t="str">
        <f t="shared" ref="Z67:Z130" si="31">IF(AND($D67&gt;=10000,$D67&lt;=14999),"YES","NO")</f>
        <v>NO</v>
      </c>
      <c r="AA67" t="str">
        <f t="shared" ref="AA67:AA130" si="32">IF(AND($D67&gt;=15000,$D67&lt;=19999),"YES","NO")</f>
        <v>NO</v>
      </c>
      <c r="AB67" t="str">
        <f t="shared" ref="AB67:AB130" si="33">IF(AND($D67&gt;=20000,$D67&lt;=24999),"YES","NO")</f>
        <v>NO</v>
      </c>
      <c r="AC67" t="str">
        <f t="shared" ref="AC67:AC130" si="34">IF(AND($D67&gt;=25000,$D67&lt;=29999),"YES","NO")</f>
        <v>NO</v>
      </c>
      <c r="AD67" t="str">
        <f t="shared" ref="AD67:AD130" si="35">IF(AND($D67&gt;=30000,$D67&lt;=34999),"YES","NO")</f>
        <v>NO</v>
      </c>
      <c r="AE67" t="str">
        <f t="shared" ref="AE67:AE130" si="36">IF(AND($D67&gt;=35000,$D67&lt;=39999),"YES","NO")</f>
        <v>NO</v>
      </c>
      <c r="AF67" t="str">
        <f t="shared" ref="AF67:AF130" si="37">IF(AND($D67&gt;=40000,$D67&lt;=44999),"YES","NO")</f>
        <v>NO</v>
      </c>
      <c r="AG67" t="str">
        <f t="shared" ref="AG67:AG130" si="38">IF(AND($D67&gt;=45000,$D67&lt;=49999),"YES","NO")</f>
        <v>NO</v>
      </c>
      <c r="AH67" t="str">
        <f t="shared" ref="AH67:AH130" si="39">IF($D67&gt;=50000,"YES","NO")</f>
        <v>NO</v>
      </c>
      <c r="AI67">
        <f t="shared" ref="AI67:AI130" si="40">IF(F67="successful",L67,"")</f>
        <v>57</v>
      </c>
      <c r="AJ67" t="str">
        <f t="shared" ref="AJ67:AJ130" si="41">IF(F67="failed",L67,"")</f>
        <v/>
      </c>
    </row>
    <row r="68" spans="1:36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1"/>
        <v>1.1859999999999999</v>
      </c>
      <c r="P68" s="6">
        <f t="shared" si="22"/>
        <v>91.230769230769226</v>
      </c>
      <c r="Q68" t="str">
        <f t="shared" si="23"/>
        <v>film &amp; video</v>
      </c>
      <c r="R68" t="str">
        <f t="shared" si="24"/>
        <v>shorts</v>
      </c>
      <c r="S68" s="8">
        <f t="shared" si="25"/>
        <v>42540</v>
      </c>
      <c r="T68" s="8">
        <f t="shared" si="26"/>
        <v>42569.849768518514</v>
      </c>
      <c r="U68">
        <f t="shared" si="27"/>
        <v>2016</v>
      </c>
      <c r="V68" t="str">
        <f>VLOOKUP(MONTH(S68),REF!$C$4:$D$15,2,FALSE)</f>
        <v>JUN</v>
      </c>
      <c r="W68" t="str">
        <f t="shared" si="28"/>
        <v>NO</v>
      </c>
      <c r="X68" t="str">
        <f t="shared" si="29"/>
        <v>YES</v>
      </c>
      <c r="Y68" t="str">
        <f t="shared" si="30"/>
        <v>NO</v>
      </c>
      <c r="Z68" t="str">
        <f t="shared" si="31"/>
        <v>NO</v>
      </c>
      <c r="AA68" t="str">
        <f t="shared" si="32"/>
        <v>NO</v>
      </c>
      <c r="AB68" t="str">
        <f t="shared" si="33"/>
        <v>NO</v>
      </c>
      <c r="AC68" t="str">
        <f t="shared" si="34"/>
        <v>NO</v>
      </c>
      <c r="AD68" t="str">
        <f t="shared" si="35"/>
        <v>NO</v>
      </c>
      <c r="AE68" t="str">
        <f t="shared" si="36"/>
        <v>NO</v>
      </c>
      <c r="AF68" t="str">
        <f t="shared" si="37"/>
        <v>NO</v>
      </c>
      <c r="AG68" t="str">
        <f t="shared" si="38"/>
        <v>NO</v>
      </c>
      <c r="AH68" t="str">
        <f t="shared" si="39"/>
        <v>NO</v>
      </c>
      <c r="AI68">
        <f t="shared" si="40"/>
        <v>26</v>
      </c>
      <c r="AJ68" t="str">
        <f t="shared" si="41"/>
        <v/>
      </c>
    </row>
    <row r="69" spans="1:36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1"/>
        <v>1.1625000000000001</v>
      </c>
      <c r="P69" s="6">
        <f t="shared" si="22"/>
        <v>116.25</v>
      </c>
      <c r="Q69" t="str">
        <f t="shared" si="23"/>
        <v>film &amp; video</v>
      </c>
      <c r="R69" t="str">
        <f t="shared" si="24"/>
        <v>shorts</v>
      </c>
      <c r="S69" s="8">
        <f t="shared" si="25"/>
        <v>41076</v>
      </c>
      <c r="T69" s="8">
        <f t="shared" si="26"/>
        <v>41105.583379629628</v>
      </c>
      <c r="U69">
        <f t="shared" si="27"/>
        <v>2012</v>
      </c>
      <c r="V69" t="str">
        <f>VLOOKUP(MONTH(S69),REF!$C$4:$D$15,2,FALSE)</f>
        <v>JUN</v>
      </c>
      <c r="W69" t="str">
        <f t="shared" si="28"/>
        <v>NO</v>
      </c>
      <c r="X69" t="str">
        <f t="shared" si="29"/>
        <v>YES</v>
      </c>
      <c r="Y69" t="str">
        <f t="shared" si="30"/>
        <v>NO</v>
      </c>
      <c r="Z69" t="str">
        <f t="shared" si="31"/>
        <v>NO</v>
      </c>
      <c r="AA69" t="str">
        <f t="shared" si="32"/>
        <v>NO</v>
      </c>
      <c r="AB69" t="str">
        <f t="shared" si="33"/>
        <v>NO</v>
      </c>
      <c r="AC69" t="str">
        <f t="shared" si="34"/>
        <v>NO</v>
      </c>
      <c r="AD69" t="str">
        <f t="shared" si="35"/>
        <v>NO</v>
      </c>
      <c r="AE69" t="str">
        <f t="shared" si="36"/>
        <v>NO</v>
      </c>
      <c r="AF69" t="str">
        <f t="shared" si="37"/>
        <v>NO</v>
      </c>
      <c r="AG69" t="str">
        <f t="shared" si="38"/>
        <v>NO</v>
      </c>
      <c r="AH69" t="str">
        <f t="shared" si="39"/>
        <v>NO</v>
      </c>
      <c r="AI69">
        <f t="shared" si="40"/>
        <v>20</v>
      </c>
      <c r="AJ69" t="str">
        <f t="shared" si="41"/>
        <v/>
      </c>
    </row>
    <row r="70" spans="1:36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1"/>
        <v>1.2716666666666667</v>
      </c>
      <c r="P70" s="6">
        <f t="shared" si="22"/>
        <v>21.194444444444443</v>
      </c>
      <c r="Q70" t="str">
        <f t="shared" si="23"/>
        <v>film &amp; video</v>
      </c>
      <c r="R70" t="str">
        <f t="shared" si="24"/>
        <v>shorts</v>
      </c>
      <c r="S70" s="8">
        <f t="shared" si="25"/>
        <v>41664</v>
      </c>
      <c r="T70" s="8">
        <f t="shared" si="26"/>
        <v>41693.569340277776</v>
      </c>
      <c r="U70">
        <f t="shared" si="27"/>
        <v>2014</v>
      </c>
      <c r="V70" t="str">
        <f>VLOOKUP(MONTH(S70),REF!$C$4:$D$15,2,FALSE)</f>
        <v>JAN</v>
      </c>
      <c r="W70" t="str">
        <f t="shared" si="28"/>
        <v>YES</v>
      </c>
      <c r="X70" t="str">
        <f t="shared" si="29"/>
        <v>NO</v>
      </c>
      <c r="Y70" t="str">
        <f t="shared" si="30"/>
        <v>NO</v>
      </c>
      <c r="Z70" t="str">
        <f t="shared" si="31"/>
        <v>NO</v>
      </c>
      <c r="AA70" t="str">
        <f t="shared" si="32"/>
        <v>NO</v>
      </c>
      <c r="AB70" t="str">
        <f t="shared" si="33"/>
        <v>NO</v>
      </c>
      <c r="AC70" t="str">
        <f t="shared" si="34"/>
        <v>NO</v>
      </c>
      <c r="AD70" t="str">
        <f t="shared" si="35"/>
        <v>NO</v>
      </c>
      <c r="AE70" t="str">
        <f t="shared" si="36"/>
        <v>NO</v>
      </c>
      <c r="AF70" t="str">
        <f t="shared" si="37"/>
        <v>NO</v>
      </c>
      <c r="AG70" t="str">
        <f t="shared" si="38"/>
        <v>NO</v>
      </c>
      <c r="AH70" t="str">
        <f t="shared" si="39"/>
        <v>NO</v>
      </c>
      <c r="AI70">
        <f t="shared" si="40"/>
        <v>36</v>
      </c>
      <c r="AJ70" t="str">
        <f t="shared" si="41"/>
        <v/>
      </c>
    </row>
    <row r="71" spans="1:36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1"/>
        <v>1.109423</v>
      </c>
      <c r="P71" s="6">
        <f t="shared" si="22"/>
        <v>62.327134831460668</v>
      </c>
      <c r="Q71" t="str">
        <f t="shared" si="23"/>
        <v>film &amp; video</v>
      </c>
      <c r="R71" t="str">
        <f t="shared" si="24"/>
        <v>shorts</v>
      </c>
      <c r="S71" s="8">
        <f t="shared" si="25"/>
        <v>40786</v>
      </c>
      <c r="T71" s="8">
        <f t="shared" si="26"/>
        <v>40818.290972222225</v>
      </c>
      <c r="U71">
        <f t="shared" si="27"/>
        <v>2011</v>
      </c>
      <c r="V71" t="str">
        <f>VLOOKUP(MONTH(S71),REF!$C$4:$D$15,2,FALSE)</f>
        <v>AUG</v>
      </c>
      <c r="W71" t="str">
        <f t="shared" si="28"/>
        <v>NO</v>
      </c>
      <c r="X71" t="str">
        <f t="shared" si="29"/>
        <v>NO</v>
      </c>
      <c r="Y71" t="str">
        <f t="shared" si="30"/>
        <v>NO</v>
      </c>
      <c r="Z71" t="str">
        <f t="shared" si="31"/>
        <v>YES</v>
      </c>
      <c r="AA71" t="str">
        <f t="shared" si="32"/>
        <v>NO</v>
      </c>
      <c r="AB71" t="str">
        <f t="shared" si="33"/>
        <v>NO</v>
      </c>
      <c r="AC71" t="str">
        <f t="shared" si="34"/>
        <v>NO</v>
      </c>
      <c r="AD71" t="str">
        <f t="shared" si="35"/>
        <v>NO</v>
      </c>
      <c r="AE71" t="str">
        <f t="shared" si="36"/>
        <v>NO</v>
      </c>
      <c r="AF71" t="str">
        <f t="shared" si="37"/>
        <v>NO</v>
      </c>
      <c r="AG71" t="str">
        <f t="shared" si="38"/>
        <v>NO</v>
      </c>
      <c r="AH71" t="str">
        <f t="shared" si="39"/>
        <v>NO</v>
      </c>
      <c r="AI71">
        <f t="shared" si="40"/>
        <v>178</v>
      </c>
      <c r="AJ71" t="str">
        <f t="shared" si="41"/>
        <v/>
      </c>
    </row>
    <row r="72" spans="1:36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1"/>
        <v>1.272</v>
      </c>
      <c r="P72" s="6">
        <f t="shared" si="22"/>
        <v>37.411764705882355</v>
      </c>
      <c r="Q72" t="str">
        <f t="shared" si="23"/>
        <v>film &amp; video</v>
      </c>
      <c r="R72" t="str">
        <f t="shared" si="24"/>
        <v>shorts</v>
      </c>
      <c r="S72" s="8">
        <f t="shared" si="25"/>
        <v>40731</v>
      </c>
      <c r="T72" s="8">
        <f t="shared" si="26"/>
        <v>40790.896354166667</v>
      </c>
      <c r="U72">
        <f t="shared" si="27"/>
        <v>2011</v>
      </c>
      <c r="V72" t="str">
        <f>VLOOKUP(MONTH(S72),REF!$C$4:$D$15,2,FALSE)</f>
        <v>JUL</v>
      </c>
      <c r="W72" t="str">
        <f t="shared" si="28"/>
        <v>YES</v>
      </c>
      <c r="X72" t="str">
        <f t="shared" si="29"/>
        <v>NO</v>
      </c>
      <c r="Y72" t="str">
        <f t="shared" si="30"/>
        <v>NO</v>
      </c>
      <c r="Z72" t="str">
        <f t="shared" si="31"/>
        <v>NO</v>
      </c>
      <c r="AA72" t="str">
        <f t="shared" si="32"/>
        <v>NO</v>
      </c>
      <c r="AB72" t="str">
        <f t="shared" si="33"/>
        <v>NO</v>
      </c>
      <c r="AC72" t="str">
        <f t="shared" si="34"/>
        <v>NO</v>
      </c>
      <c r="AD72" t="str">
        <f t="shared" si="35"/>
        <v>NO</v>
      </c>
      <c r="AE72" t="str">
        <f t="shared" si="36"/>
        <v>NO</v>
      </c>
      <c r="AF72" t="str">
        <f t="shared" si="37"/>
        <v>NO</v>
      </c>
      <c r="AG72" t="str">
        <f t="shared" si="38"/>
        <v>NO</v>
      </c>
      <c r="AH72" t="str">
        <f t="shared" si="39"/>
        <v>NO</v>
      </c>
      <c r="AI72">
        <f t="shared" si="40"/>
        <v>17</v>
      </c>
      <c r="AJ72" t="str">
        <f t="shared" si="41"/>
        <v/>
      </c>
    </row>
    <row r="73" spans="1:36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1"/>
        <v>1.2394444444444443</v>
      </c>
      <c r="P73" s="6">
        <f t="shared" si="22"/>
        <v>69.71875</v>
      </c>
      <c r="Q73" t="str">
        <f t="shared" si="23"/>
        <v>film &amp; video</v>
      </c>
      <c r="R73" t="str">
        <f t="shared" si="24"/>
        <v>shorts</v>
      </c>
      <c r="S73" s="8">
        <f t="shared" si="25"/>
        <v>40997</v>
      </c>
      <c r="T73" s="8">
        <f t="shared" si="26"/>
        <v>41057.271493055552</v>
      </c>
      <c r="U73">
        <f t="shared" si="27"/>
        <v>2012</v>
      </c>
      <c r="V73" t="str">
        <f>VLOOKUP(MONTH(S73),REF!$C$4:$D$15,2,FALSE)</f>
        <v>MAR</v>
      </c>
      <c r="W73" t="str">
        <f t="shared" si="28"/>
        <v>NO</v>
      </c>
      <c r="X73" t="str">
        <f t="shared" si="29"/>
        <v>YES</v>
      </c>
      <c r="Y73" t="str">
        <f t="shared" si="30"/>
        <v>NO</v>
      </c>
      <c r="Z73" t="str">
        <f t="shared" si="31"/>
        <v>NO</v>
      </c>
      <c r="AA73" t="str">
        <f t="shared" si="32"/>
        <v>NO</v>
      </c>
      <c r="AB73" t="str">
        <f t="shared" si="33"/>
        <v>NO</v>
      </c>
      <c r="AC73" t="str">
        <f t="shared" si="34"/>
        <v>NO</v>
      </c>
      <c r="AD73" t="str">
        <f t="shared" si="35"/>
        <v>NO</v>
      </c>
      <c r="AE73" t="str">
        <f t="shared" si="36"/>
        <v>NO</v>
      </c>
      <c r="AF73" t="str">
        <f t="shared" si="37"/>
        <v>NO</v>
      </c>
      <c r="AG73" t="str">
        <f t="shared" si="38"/>
        <v>NO</v>
      </c>
      <c r="AH73" t="str">
        <f t="shared" si="39"/>
        <v>NO</v>
      </c>
      <c r="AI73">
        <f t="shared" si="40"/>
        <v>32</v>
      </c>
      <c r="AJ73" t="str">
        <f t="shared" si="41"/>
        <v/>
      </c>
    </row>
    <row r="74" spans="1:36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1"/>
        <v>1.084090909090909</v>
      </c>
      <c r="P74" s="6">
        <f t="shared" si="22"/>
        <v>58.170731707317074</v>
      </c>
      <c r="Q74" t="str">
        <f t="shared" si="23"/>
        <v>film &amp; video</v>
      </c>
      <c r="R74" t="str">
        <f t="shared" si="24"/>
        <v>shorts</v>
      </c>
      <c r="S74" s="8">
        <f t="shared" si="25"/>
        <v>41208</v>
      </c>
      <c r="T74" s="8">
        <f t="shared" si="26"/>
        <v>41228</v>
      </c>
      <c r="U74">
        <f t="shared" si="27"/>
        <v>2012</v>
      </c>
      <c r="V74" t="str">
        <f>VLOOKUP(MONTH(S74),REF!$C$4:$D$15,2,FALSE)</f>
        <v>OCT</v>
      </c>
      <c r="W74" t="str">
        <f t="shared" si="28"/>
        <v>NO</v>
      </c>
      <c r="X74" t="str">
        <f t="shared" si="29"/>
        <v>YES</v>
      </c>
      <c r="Y74" t="str">
        <f t="shared" si="30"/>
        <v>NO</v>
      </c>
      <c r="Z74" t="str">
        <f t="shared" si="31"/>
        <v>NO</v>
      </c>
      <c r="AA74" t="str">
        <f t="shared" si="32"/>
        <v>NO</v>
      </c>
      <c r="AB74" t="str">
        <f t="shared" si="33"/>
        <v>NO</v>
      </c>
      <c r="AC74" t="str">
        <f t="shared" si="34"/>
        <v>NO</v>
      </c>
      <c r="AD74" t="str">
        <f t="shared" si="35"/>
        <v>NO</v>
      </c>
      <c r="AE74" t="str">
        <f t="shared" si="36"/>
        <v>NO</v>
      </c>
      <c r="AF74" t="str">
        <f t="shared" si="37"/>
        <v>NO</v>
      </c>
      <c r="AG74" t="str">
        <f t="shared" si="38"/>
        <v>NO</v>
      </c>
      <c r="AH74" t="str">
        <f t="shared" si="39"/>
        <v>NO</v>
      </c>
      <c r="AI74">
        <f t="shared" si="40"/>
        <v>41</v>
      </c>
      <c r="AJ74" t="str">
        <f t="shared" si="41"/>
        <v/>
      </c>
    </row>
    <row r="75" spans="1:36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1"/>
        <v>1</v>
      </c>
      <c r="P75" s="6">
        <f t="shared" si="22"/>
        <v>50</v>
      </c>
      <c r="Q75" t="str">
        <f t="shared" si="23"/>
        <v>film &amp; video</v>
      </c>
      <c r="R75" t="str">
        <f t="shared" si="24"/>
        <v>shorts</v>
      </c>
      <c r="S75" s="8">
        <f t="shared" si="25"/>
        <v>40588</v>
      </c>
      <c r="T75" s="8">
        <f t="shared" si="26"/>
        <v>40666.165972222225</v>
      </c>
      <c r="U75">
        <f t="shared" si="27"/>
        <v>2011</v>
      </c>
      <c r="V75" t="str">
        <f>VLOOKUP(MONTH(S75),REF!$C$4:$D$15,2,FALSE)</f>
        <v>FEB</v>
      </c>
      <c r="W75" t="str">
        <f t="shared" si="28"/>
        <v>YES</v>
      </c>
      <c r="X75" t="str">
        <f t="shared" si="29"/>
        <v>NO</v>
      </c>
      <c r="Y75" t="str">
        <f t="shared" si="30"/>
        <v>NO</v>
      </c>
      <c r="Z75" t="str">
        <f t="shared" si="31"/>
        <v>NO</v>
      </c>
      <c r="AA75" t="str">
        <f t="shared" si="32"/>
        <v>NO</v>
      </c>
      <c r="AB75" t="str">
        <f t="shared" si="33"/>
        <v>NO</v>
      </c>
      <c r="AC75" t="str">
        <f t="shared" si="34"/>
        <v>NO</v>
      </c>
      <c r="AD75" t="str">
        <f t="shared" si="35"/>
        <v>NO</v>
      </c>
      <c r="AE75" t="str">
        <f t="shared" si="36"/>
        <v>NO</v>
      </c>
      <c r="AF75" t="str">
        <f t="shared" si="37"/>
        <v>NO</v>
      </c>
      <c r="AG75" t="str">
        <f t="shared" si="38"/>
        <v>NO</v>
      </c>
      <c r="AH75" t="str">
        <f t="shared" si="39"/>
        <v>NO</v>
      </c>
      <c r="AI75">
        <f t="shared" si="40"/>
        <v>18</v>
      </c>
      <c r="AJ75" t="str">
        <f t="shared" si="41"/>
        <v/>
      </c>
    </row>
    <row r="76" spans="1:36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1"/>
        <v>1.1293199999999999</v>
      </c>
      <c r="P76" s="6">
        <f t="shared" si="22"/>
        <v>19.471034482758618</v>
      </c>
      <c r="Q76" t="str">
        <f t="shared" si="23"/>
        <v>film &amp; video</v>
      </c>
      <c r="R76" t="str">
        <f t="shared" si="24"/>
        <v>shorts</v>
      </c>
      <c r="S76" s="8">
        <f t="shared" si="25"/>
        <v>42360</v>
      </c>
      <c r="T76" s="8">
        <f t="shared" si="26"/>
        <v>42390.487210648149</v>
      </c>
      <c r="U76">
        <f t="shared" si="27"/>
        <v>2015</v>
      </c>
      <c r="V76" t="str">
        <f>VLOOKUP(MONTH(S76),REF!$C$4:$D$15,2,FALSE)</f>
        <v>DEC</v>
      </c>
      <c r="W76" t="str">
        <f t="shared" si="28"/>
        <v>YES</v>
      </c>
      <c r="X76" t="str">
        <f t="shared" si="29"/>
        <v>NO</v>
      </c>
      <c r="Y76" t="str">
        <f t="shared" si="30"/>
        <v>NO</v>
      </c>
      <c r="Z76" t="str">
        <f t="shared" si="31"/>
        <v>NO</v>
      </c>
      <c r="AA76" t="str">
        <f t="shared" si="32"/>
        <v>NO</v>
      </c>
      <c r="AB76" t="str">
        <f t="shared" si="33"/>
        <v>NO</v>
      </c>
      <c r="AC76" t="str">
        <f t="shared" si="34"/>
        <v>NO</v>
      </c>
      <c r="AD76" t="str">
        <f t="shared" si="35"/>
        <v>NO</v>
      </c>
      <c r="AE76" t="str">
        <f t="shared" si="36"/>
        <v>NO</v>
      </c>
      <c r="AF76" t="str">
        <f t="shared" si="37"/>
        <v>NO</v>
      </c>
      <c r="AG76" t="str">
        <f t="shared" si="38"/>
        <v>NO</v>
      </c>
      <c r="AH76" t="str">
        <f t="shared" si="39"/>
        <v>NO</v>
      </c>
      <c r="AI76">
        <f t="shared" si="40"/>
        <v>29</v>
      </c>
      <c r="AJ76" t="str">
        <f t="shared" si="41"/>
        <v/>
      </c>
    </row>
    <row r="77" spans="1:36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1"/>
        <v>1.1542857142857144</v>
      </c>
      <c r="P77" s="6">
        <f t="shared" si="22"/>
        <v>85.957446808510639</v>
      </c>
      <c r="Q77" t="str">
        <f t="shared" si="23"/>
        <v>film &amp; video</v>
      </c>
      <c r="R77" t="str">
        <f t="shared" si="24"/>
        <v>shorts</v>
      </c>
      <c r="S77" s="8">
        <f t="shared" si="25"/>
        <v>41357</v>
      </c>
      <c r="T77" s="8">
        <f t="shared" si="26"/>
        <v>41387.209166666667</v>
      </c>
      <c r="U77">
        <f t="shared" si="27"/>
        <v>2013</v>
      </c>
      <c r="V77" t="str">
        <f>VLOOKUP(MONTH(S77),REF!$C$4:$D$15,2,FALSE)</f>
        <v>MAR</v>
      </c>
      <c r="W77" t="str">
        <f t="shared" si="28"/>
        <v>NO</v>
      </c>
      <c r="X77" t="str">
        <f t="shared" si="29"/>
        <v>YES</v>
      </c>
      <c r="Y77" t="str">
        <f t="shared" si="30"/>
        <v>NO</v>
      </c>
      <c r="Z77" t="str">
        <f t="shared" si="31"/>
        <v>NO</v>
      </c>
      <c r="AA77" t="str">
        <f t="shared" si="32"/>
        <v>NO</v>
      </c>
      <c r="AB77" t="str">
        <f t="shared" si="33"/>
        <v>NO</v>
      </c>
      <c r="AC77" t="str">
        <f t="shared" si="34"/>
        <v>NO</v>
      </c>
      <c r="AD77" t="str">
        <f t="shared" si="35"/>
        <v>NO</v>
      </c>
      <c r="AE77" t="str">
        <f t="shared" si="36"/>
        <v>NO</v>
      </c>
      <c r="AF77" t="str">
        <f t="shared" si="37"/>
        <v>NO</v>
      </c>
      <c r="AG77" t="str">
        <f t="shared" si="38"/>
        <v>NO</v>
      </c>
      <c r="AH77" t="str">
        <f t="shared" si="39"/>
        <v>NO</v>
      </c>
      <c r="AI77">
        <f t="shared" si="40"/>
        <v>47</v>
      </c>
      <c r="AJ77" t="str">
        <f t="shared" si="41"/>
        <v/>
      </c>
    </row>
    <row r="78" spans="1:36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1"/>
        <v>1.5333333333333334</v>
      </c>
      <c r="P78" s="6">
        <f t="shared" si="22"/>
        <v>30.666666666666668</v>
      </c>
      <c r="Q78" t="str">
        <f t="shared" si="23"/>
        <v>film &amp; video</v>
      </c>
      <c r="R78" t="str">
        <f t="shared" si="24"/>
        <v>shorts</v>
      </c>
      <c r="S78" s="8">
        <f t="shared" si="25"/>
        <v>40845</v>
      </c>
      <c r="T78" s="8">
        <f t="shared" si="26"/>
        <v>40904.733310185184</v>
      </c>
      <c r="U78">
        <f t="shared" si="27"/>
        <v>2011</v>
      </c>
      <c r="V78" t="str">
        <f>VLOOKUP(MONTH(S78),REF!$C$4:$D$15,2,FALSE)</f>
        <v>OCT</v>
      </c>
      <c r="W78" t="str">
        <f t="shared" si="28"/>
        <v>YES</v>
      </c>
      <c r="X78" t="str">
        <f t="shared" si="29"/>
        <v>NO</v>
      </c>
      <c r="Y78" t="str">
        <f t="shared" si="30"/>
        <v>NO</v>
      </c>
      <c r="Z78" t="str">
        <f t="shared" si="31"/>
        <v>NO</v>
      </c>
      <c r="AA78" t="str">
        <f t="shared" si="32"/>
        <v>NO</v>
      </c>
      <c r="AB78" t="str">
        <f t="shared" si="33"/>
        <v>NO</v>
      </c>
      <c r="AC78" t="str">
        <f t="shared" si="34"/>
        <v>NO</v>
      </c>
      <c r="AD78" t="str">
        <f t="shared" si="35"/>
        <v>NO</v>
      </c>
      <c r="AE78" t="str">
        <f t="shared" si="36"/>
        <v>NO</v>
      </c>
      <c r="AF78" t="str">
        <f t="shared" si="37"/>
        <v>NO</v>
      </c>
      <c r="AG78" t="str">
        <f t="shared" si="38"/>
        <v>NO</v>
      </c>
      <c r="AH78" t="str">
        <f t="shared" si="39"/>
        <v>NO</v>
      </c>
      <c r="AI78">
        <f t="shared" si="40"/>
        <v>15</v>
      </c>
      <c r="AJ78" t="str">
        <f t="shared" si="41"/>
        <v/>
      </c>
    </row>
    <row r="79" spans="1:36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1"/>
        <v>3.9249999999999998</v>
      </c>
      <c r="P79" s="6">
        <f t="shared" si="22"/>
        <v>60.384615384615387</v>
      </c>
      <c r="Q79" t="str">
        <f t="shared" si="23"/>
        <v>film &amp; video</v>
      </c>
      <c r="R79" t="str">
        <f t="shared" si="24"/>
        <v>shorts</v>
      </c>
      <c r="S79" s="8">
        <f t="shared" si="25"/>
        <v>40997</v>
      </c>
      <c r="T79" s="8">
        <f t="shared" si="26"/>
        <v>41050.124305555553</v>
      </c>
      <c r="U79">
        <f t="shared" si="27"/>
        <v>2012</v>
      </c>
      <c r="V79" t="str">
        <f>VLOOKUP(MONTH(S79),REF!$C$4:$D$15,2,FALSE)</f>
        <v>MAR</v>
      </c>
      <c r="W79" t="str">
        <f t="shared" si="28"/>
        <v>YES</v>
      </c>
      <c r="X79" t="str">
        <f t="shared" si="29"/>
        <v>NO</v>
      </c>
      <c r="Y79" t="str">
        <f t="shared" si="30"/>
        <v>NO</v>
      </c>
      <c r="Z79" t="str">
        <f t="shared" si="31"/>
        <v>NO</v>
      </c>
      <c r="AA79" t="str">
        <f t="shared" si="32"/>
        <v>NO</v>
      </c>
      <c r="AB79" t="str">
        <f t="shared" si="33"/>
        <v>NO</v>
      </c>
      <c r="AC79" t="str">
        <f t="shared" si="34"/>
        <v>NO</v>
      </c>
      <c r="AD79" t="str">
        <f t="shared" si="35"/>
        <v>NO</v>
      </c>
      <c r="AE79" t="str">
        <f t="shared" si="36"/>
        <v>NO</v>
      </c>
      <c r="AF79" t="str">
        <f t="shared" si="37"/>
        <v>NO</v>
      </c>
      <c r="AG79" t="str">
        <f t="shared" si="38"/>
        <v>NO</v>
      </c>
      <c r="AH79" t="str">
        <f t="shared" si="39"/>
        <v>NO</v>
      </c>
      <c r="AI79">
        <f t="shared" si="40"/>
        <v>26</v>
      </c>
      <c r="AJ79" t="str">
        <f t="shared" si="41"/>
        <v/>
      </c>
    </row>
    <row r="80" spans="1:36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1"/>
        <v>27.02</v>
      </c>
      <c r="P80" s="6">
        <f t="shared" si="22"/>
        <v>38.6</v>
      </c>
      <c r="Q80" t="str">
        <f t="shared" si="23"/>
        <v>film &amp; video</v>
      </c>
      <c r="R80" t="str">
        <f t="shared" si="24"/>
        <v>shorts</v>
      </c>
      <c r="S80" s="8">
        <f t="shared" si="25"/>
        <v>42605</v>
      </c>
      <c r="T80" s="8">
        <f t="shared" si="26"/>
        <v>42614.730567129634</v>
      </c>
      <c r="U80">
        <f t="shared" si="27"/>
        <v>2016</v>
      </c>
      <c r="V80" t="str">
        <f>VLOOKUP(MONTH(S80),REF!$C$4:$D$15,2,FALSE)</f>
        <v>AUG</v>
      </c>
      <c r="W80" t="str">
        <f t="shared" si="28"/>
        <v>YES</v>
      </c>
      <c r="X80" t="str">
        <f t="shared" si="29"/>
        <v>NO</v>
      </c>
      <c r="Y80" t="str">
        <f t="shared" si="30"/>
        <v>NO</v>
      </c>
      <c r="Z80" t="str">
        <f t="shared" si="31"/>
        <v>NO</v>
      </c>
      <c r="AA80" t="str">
        <f t="shared" si="32"/>
        <v>NO</v>
      </c>
      <c r="AB80" t="str">
        <f t="shared" si="33"/>
        <v>NO</v>
      </c>
      <c r="AC80" t="str">
        <f t="shared" si="34"/>
        <v>NO</v>
      </c>
      <c r="AD80" t="str">
        <f t="shared" si="35"/>
        <v>NO</v>
      </c>
      <c r="AE80" t="str">
        <f t="shared" si="36"/>
        <v>NO</v>
      </c>
      <c r="AF80" t="str">
        <f t="shared" si="37"/>
        <v>NO</v>
      </c>
      <c r="AG80" t="str">
        <f t="shared" si="38"/>
        <v>NO</v>
      </c>
      <c r="AH80" t="str">
        <f t="shared" si="39"/>
        <v>NO</v>
      </c>
      <c r="AI80">
        <f t="shared" si="40"/>
        <v>35</v>
      </c>
      <c r="AJ80" t="str">
        <f t="shared" si="41"/>
        <v/>
      </c>
    </row>
    <row r="81" spans="1:36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1"/>
        <v>1.27</v>
      </c>
      <c r="P81" s="6">
        <f t="shared" si="22"/>
        <v>40.268292682926827</v>
      </c>
      <c r="Q81" t="str">
        <f t="shared" si="23"/>
        <v>film &amp; video</v>
      </c>
      <c r="R81" t="str">
        <f t="shared" si="24"/>
        <v>shorts</v>
      </c>
      <c r="S81" s="8">
        <f t="shared" si="25"/>
        <v>41725</v>
      </c>
      <c r="T81" s="8">
        <f t="shared" si="26"/>
        <v>41754.776539351849</v>
      </c>
      <c r="U81">
        <f t="shared" si="27"/>
        <v>2014</v>
      </c>
      <c r="V81" t="str">
        <f>VLOOKUP(MONTH(S81),REF!$C$4:$D$15,2,FALSE)</f>
        <v>MAR</v>
      </c>
      <c r="W81" t="str">
        <f t="shared" si="28"/>
        <v>NO</v>
      </c>
      <c r="X81" t="str">
        <f t="shared" si="29"/>
        <v>YES</v>
      </c>
      <c r="Y81" t="str">
        <f t="shared" si="30"/>
        <v>NO</v>
      </c>
      <c r="Z81" t="str">
        <f t="shared" si="31"/>
        <v>NO</v>
      </c>
      <c r="AA81" t="str">
        <f t="shared" si="32"/>
        <v>NO</v>
      </c>
      <c r="AB81" t="str">
        <f t="shared" si="33"/>
        <v>NO</v>
      </c>
      <c r="AC81" t="str">
        <f t="shared" si="34"/>
        <v>NO</v>
      </c>
      <c r="AD81" t="str">
        <f t="shared" si="35"/>
        <v>NO</v>
      </c>
      <c r="AE81" t="str">
        <f t="shared" si="36"/>
        <v>NO</v>
      </c>
      <c r="AF81" t="str">
        <f t="shared" si="37"/>
        <v>NO</v>
      </c>
      <c r="AG81" t="str">
        <f t="shared" si="38"/>
        <v>NO</v>
      </c>
      <c r="AH81" t="str">
        <f t="shared" si="39"/>
        <v>NO</v>
      </c>
      <c r="AI81">
        <f t="shared" si="40"/>
        <v>41</v>
      </c>
      <c r="AJ81" t="str">
        <f t="shared" si="41"/>
        <v/>
      </c>
    </row>
    <row r="82" spans="1:36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1"/>
        <v>1.0725</v>
      </c>
      <c r="P82" s="6">
        <f t="shared" si="22"/>
        <v>273.82978723404256</v>
      </c>
      <c r="Q82" t="str">
        <f t="shared" si="23"/>
        <v>film &amp; video</v>
      </c>
      <c r="R82" t="str">
        <f t="shared" si="24"/>
        <v>shorts</v>
      </c>
      <c r="S82" s="8">
        <f t="shared" si="25"/>
        <v>41583</v>
      </c>
      <c r="T82" s="8">
        <f t="shared" si="26"/>
        <v>41618.083981481483</v>
      </c>
      <c r="U82">
        <f t="shared" si="27"/>
        <v>2013</v>
      </c>
      <c r="V82" t="str">
        <f>VLOOKUP(MONTH(S82),REF!$C$4:$D$15,2,FALSE)</f>
        <v>NOV</v>
      </c>
      <c r="W82" t="str">
        <f t="shared" si="28"/>
        <v>NO</v>
      </c>
      <c r="X82" t="str">
        <f t="shared" si="29"/>
        <v>NO</v>
      </c>
      <c r="Y82" t="str">
        <f t="shared" si="30"/>
        <v>NO</v>
      </c>
      <c r="Z82" t="str">
        <f t="shared" si="31"/>
        <v>YES</v>
      </c>
      <c r="AA82" t="str">
        <f t="shared" si="32"/>
        <v>NO</v>
      </c>
      <c r="AB82" t="str">
        <f t="shared" si="33"/>
        <v>NO</v>
      </c>
      <c r="AC82" t="str">
        <f t="shared" si="34"/>
        <v>NO</v>
      </c>
      <c r="AD82" t="str">
        <f t="shared" si="35"/>
        <v>NO</v>
      </c>
      <c r="AE82" t="str">
        <f t="shared" si="36"/>
        <v>NO</v>
      </c>
      <c r="AF82" t="str">
        <f t="shared" si="37"/>
        <v>NO</v>
      </c>
      <c r="AG82" t="str">
        <f t="shared" si="38"/>
        <v>NO</v>
      </c>
      <c r="AH82" t="str">
        <f t="shared" si="39"/>
        <v>NO</v>
      </c>
      <c r="AI82">
        <f t="shared" si="40"/>
        <v>47</v>
      </c>
      <c r="AJ82" t="str">
        <f t="shared" si="41"/>
        <v/>
      </c>
    </row>
    <row r="83" spans="1:36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1"/>
        <v>1.98</v>
      </c>
      <c r="P83" s="6">
        <f t="shared" si="22"/>
        <v>53.035714285714285</v>
      </c>
      <c r="Q83" t="str">
        <f t="shared" si="23"/>
        <v>film &amp; video</v>
      </c>
      <c r="R83" t="str">
        <f t="shared" si="24"/>
        <v>shorts</v>
      </c>
      <c r="S83" s="8">
        <f t="shared" si="25"/>
        <v>41100</v>
      </c>
      <c r="T83" s="8">
        <f t="shared" si="26"/>
        <v>41104.126388888893</v>
      </c>
      <c r="U83">
        <f t="shared" si="27"/>
        <v>2012</v>
      </c>
      <c r="V83" t="str">
        <f>VLOOKUP(MONTH(S83),REF!$C$4:$D$15,2,FALSE)</f>
        <v>JUL</v>
      </c>
      <c r="W83" t="str">
        <f t="shared" si="28"/>
        <v>YES</v>
      </c>
      <c r="X83" t="str">
        <f t="shared" si="29"/>
        <v>NO</v>
      </c>
      <c r="Y83" t="str">
        <f t="shared" si="30"/>
        <v>NO</v>
      </c>
      <c r="Z83" t="str">
        <f t="shared" si="31"/>
        <v>NO</v>
      </c>
      <c r="AA83" t="str">
        <f t="shared" si="32"/>
        <v>NO</v>
      </c>
      <c r="AB83" t="str">
        <f t="shared" si="33"/>
        <v>NO</v>
      </c>
      <c r="AC83" t="str">
        <f t="shared" si="34"/>
        <v>NO</v>
      </c>
      <c r="AD83" t="str">
        <f t="shared" si="35"/>
        <v>NO</v>
      </c>
      <c r="AE83" t="str">
        <f t="shared" si="36"/>
        <v>NO</v>
      </c>
      <c r="AF83" t="str">
        <f t="shared" si="37"/>
        <v>NO</v>
      </c>
      <c r="AG83" t="str">
        <f t="shared" si="38"/>
        <v>NO</v>
      </c>
      <c r="AH83" t="str">
        <f t="shared" si="39"/>
        <v>NO</v>
      </c>
      <c r="AI83">
        <f t="shared" si="40"/>
        <v>28</v>
      </c>
      <c r="AJ83" t="str">
        <f t="shared" si="41"/>
        <v/>
      </c>
    </row>
    <row r="84" spans="1:36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1"/>
        <v>1.0001249999999999</v>
      </c>
      <c r="P84" s="6">
        <f t="shared" si="22"/>
        <v>40.005000000000003</v>
      </c>
      <c r="Q84" t="str">
        <f t="shared" si="23"/>
        <v>film &amp; video</v>
      </c>
      <c r="R84" t="str">
        <f t="shared" si="24"/>
        <v>shorts</v>
      </c>
      <c r="S84" s="8">
        <f t="shared" si="25"/>
        <v>40796</v>
      </c>
      <c r="T84" s="8">
        <f t="shared" si="26"/>
        <v>40825.820150462961</v>
      </c>
      <c r="U84">
        <f t="shared" si="27"/>
        <v>2011</v>
      </c>
      <c r="V84" t="str">
        <f>VLOOKUP(MONTH(S84),REF!$C$4:$D$15,2,FALSE)</f>
        <v>SEP</v>
      </c>
      <c r="W84" t="str">
        <f t="shared" si="28"/>
        <v>NO</v>
      </c>
      <c r="X84" t="str">
        <f t="shared" si="29"/>
        <v>YES</v>
      </c>
      <c r="Y84" t="str">
        <f t="shared" si="30"/>
        <v>NO</v>
      </c>
      <c r="Z84" t="str">
        <f t="shared" si="31"/>
        <v>NO</v>
      </c>
      <c r="AA84" t="str">
        <f t="shared" si="32"/>
        <v>NO</v>
      </c>
      <c r="AB84" t="str">
        <f t="shared" si="33"/>
        <v>NO</v>
      </c>
      <c r="AC84" t="str">
        <f t="shared" si="34"/>
        <v>NO</v>
      </c>
      <c r="AD84" t="str">
        <f t="shared" si="35"/>
        <v>NO</v>
      </c>
      <c r="AE84" t="str">
        <f t="shared" si="36"/>
        <v>NO</v>
      </c>
      <c r="AF84" t="str">
        <f t="shared" si="37"/>
        <v>NO</v>
      </c>
      <c r="AG84" t="str">
        <f t="shared" si="38"/>
        <v>NO</v>
      </c>
      <c r="AH84" t="str">
        <f t="shared" si="39"/>
        <v>NO</v>
      </c>
      <c r="AI84">
        <f t="shared" si="40"/>
        <v>100</v>
      </c>
      <c r="AJ84" t="str">
        <f t="shared" si="41"/>
        <v/>
      </c>
    </row>
    <row r="85" spans="1:36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1"/>
        <v>1.0249999999999999</v>
      </c>
      <c r="P85" s="6">
        <f t="shared" si="22"/>
        <v>15.76923076923077</v>
      </c>
      <c r="Q85" t="str">
        <f t="shared" si="23"/>
        <v>film &amp; video</v>
      </c>
      <c r="R85" t="str">
        <f t="shared" si="24"/>
        <v>shorts</v>
      </c>
      <c r="S85" s="8">
        <f t="shared" si="25"/>
        <v>42043</v>
      </c>
      <c r="T85" s="8">
        <f t="shared" si="26"/>
        <v>42057.479166666672</v>
      </c>
      <c r="U85">
        <f t="shared" si="27"/>
        <v>2015</v>
      </c>
      <c r="V85" t="str">
        <f>VLOOKUP(MONTH(S85),REF!$C$4:$D$15,2,FALSE)</f>
        <v>FEB</v>
      </c>
      <c r="W85" t="str">
        <f t="shared" si="28"/>
        <v>YES</v>
      </c>
      <c r="X85" t="str">
        <f t="shared" si="29"/>
        <v>NO</v>
      </c>
      <c r="Y85" t="str">
        <f t="shared" si="30"/>
        <v>NO</v>
      </c>
      <c r="Z85" t="str">
        <f t="shared" si="31"/>
        <v>NO</v>
      </c>
      <c r="AA85" t="str">
        <f t="shared" si="32"/>
        <v>NO</v>
      </c>
      <c r="AB85" t="str">
        <f t="shared" si="33"/>
        <v>NO</v>
      </c>
      <c r="AC85" t="str">
        <f t="shared" si="34"/>
        <v>NO</v>
      </c>
      <c r="AD85" t="str">
        <f t="shared" si="35"/>
        <v>NO</v>
      </c>
      <c r="AE85" t="str">
        <f t="shared" si="36"/>
        <v>NO</v>
      </c>
      <c r="AF85" t="str">
        <f t="shared" si="37"/>
        <v>NO</v>
      </c>
      <c r="AG85" t="str">
        <f t="shared" si="38"/>
        <v>NO</v>
      </c>
      <c r="AH85" t="str">
        <f t="shared" si="39"/>
        <v>NO</v>
      </c>
      <c r="AI85">
        <f t="shared" si="40"/>
        <v>13</v>
      </c>
      <c r="AJ85" t="str">
        <f t="shared" si="41"/>
        <v/>
      </c>
    </row>
    <row r="86" spans="1:36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1"/>
        <v>1</v>
      </c>
      <c r="P86" s="6">
        <f t="shared" si="22"/>
        <v>71.428571428571431</v>
      </c>
      <c r="Q86" t="str">
        <f t="shared" si="23"/>
        <v>film &amp; video</v>
      </c>
      <c r="R86" t="str">
        <f t="shared" si="24"/>
        <v>shorts</v>
      </c>
      <c r="S86" s="8">
        <f t="shared" si="25"/>
        <v>40649</v>
      </c>
      <c r="T86" s="8">
        <f t="shared" si="26"/>
        <v>40678.757939814815</v>
      </c>
      <c r="U86">
        <f t="shared" si="27"/>
        <v>2011</v>
      </c>
      <c r="V86" t="str">
        <f>VLOOKUP(MONTH(S86),REF!$C$4:$D$15,2,FALSE)</f>
        <v>APR</v>
      </c>
      <c r="W86" t="str">
        <f t="shared" si="28"/>
        <v>YES</v>
      </c>
      <c r="X86" t="str">
        <f t="shared" si="29"/>
        <v>NO</v>
      </c>
      <c r="Y86" t="str">
        <f t="shared" si="30"/>
        <v>NO</v>
      </c>
      <c r="Z86" t="str">
        <f t="shared" si="31"/>
        <v>NO</v>
      </c>
      <c r="AA86" t="str">
        <f t="shared" si="32"/>
        <v>NO</v>
      </c>
      <c r="AB86" t="str">
        <f t="shared" si="33"/>
        <v>NO</v>
      </c>
      <c r="AC86" t="str">
        <f t="shared" si="34"/>
        <v>NO</v>
      </c>
      <c r="AD86" t="str">
        <f t="shared" si="35"/>
        <v>NO</v>
      </c>
      <c r="AE86" t="str">
        <f t="shared" si="36"/>
        <v>NO</v>
      </c>
      <c r="AF86" t="str">
        <f t="shared" si="37"/>
        <v>NO</v>
      </c>
      <c r="AG86" t="str">
        <f t="shared" si="38"/>
        <v>NO</v>
      </c>
      <c r="AH86" t="str">
        <f t="shared" si="39"/>
        <v>NO</v>
      </c>
      <c r="AI86">
        <f t="shared" si="40"/>
        <v>7</v>
      </c>
      <c r="AJ86" t="str">
        <f t="shared" si="41"/>
        <v/>
      </c>
    </row>
    <row r="87" spans="1:36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1"/>
        <v>1.2549999999999999</v>
      </c>
      <c r="P87" s="6">
        <f t="shared" si="22"/>
        <v>71.714285714285708</v>
      </c>
      <c r="Q87" t="str">
        <f t="shared" si="23"/>
        <v>film &amp; video</v>
      </c>
      <c r="R87" t="str">
        <f t="shared" si="24"/>
        <v>shorts</v>
      </c>
      <c r="S87" s="8">
        <f t="shared" si="25"/>
        <v>40779</v>
      </c>
      <c r="T87" s="8">
        <f t="shared" si="26"/>
        <v>40809.125428240739</v>
      </c>
      <c r="U87">
        <f t="shared" si="27"/>
        <v>2011</v>
      </c>
      <c r="V87" t="str">
        <f>VLOOKUP(MONTH(S87),REF!$C$4:$D$15,2,FALSE)</f>
        <v>AUG</v>
      </c>
      <c r="W87" t="str">
        <f t="shared" si="28"/>
        <v>NO</v>
      </c>
      <c r="X87" t="str">
        <f t="shared" si="29"/>
        <v>YES</v>
      </c>
      <c r="Y87" t="str">
        <f t="shared" si="30"/>
        <v>NO</v>
      </c>
      <c r="Z87" t="str">
        <f t="shared" si="31"/>
        <v>NO</v>
      </c>
      <c r="AA87" t="str">
        <f t="shared" si="32"/>
        <v>NO</v>
      </c>
      <c r="AB87" t="str">
        <f t="shared" si="33"/>
        <v>NO</v>
      </c>
      <c r="AC87" t="str">
        <f t="shared" si="34"/>
        <v>NO</v>
      </c>
      <c r="AD87" t="str">
        <f t="shared" si="35"/>
        <v>NO</v>
      </c>
      <c r="AE87" t="str">
        <f t="shared" si="36"/>
        <v>NO</v>
      </c>
      <c r="AF87" t="str">
        <f t="shared" si="37"/>
        <v>NO</v>
      </c>
      <c r="AG87" t="str">
        <f t="shared" si="38"/>
        <v>NO</v>
      </c>
      <c r="AH87" t="str">
        <f t="shared" si="39"/>
        <v>NO</v>
      </c>
      <c r="AI87">
        <f t="shared" si="40"/>
        <v>21</v>
      </c>
      <c r="AJ87" t="str">
        <f t="shared" si="41"/>
        <v/>
      </c>
    </row>
    <row r="88" spans="1:36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1"/>
        <v>1.0646666666666667</v>
      </c>
      <c r="P88" s="6">
        <f t="shared" si="22"/>
        <v>375.76470588235293</v>
      </c>
      <c r="Q88" t="str">
        <f t="shared" si="23"/>
        <v>film &amp; video</v>
      </c>
      <c r="R88" t="str">
        <f t="shared" si="24"/>
        <v>shorts</v>
      </c>
      <c r="S88" s="8">
        <f t="shared" si="25"/>
        <v>42292</v>
      </c>
      <c r="T88" s="8">
        <f t="shared" si="26"/>
        <v>42365.59774305555</v>
      </c>
      <c r="U88">
        <f t="shared" si="27"/>
        <v>2015</v>
      </c>
      <c r="V88" t="str">
        <f>VLOOKUP(MONTH(S88),REF!$C$4:$D$15,2,FALSE)</f>
        <v>OCT</v>
      </c>
      <c r="W88" t="str">
        <f t="shared" si="28"/>
        <v>NO</v>
      </c>
      <c r="X88" t="str">
        <f t="shared" si="29"/>
        <v>NO</v>
      </c>
      <c r="Y88" t="str">
        <f t="shared" si="30"/>
        <v>YES</v>
      </c>
      <c r="Z88" t="str">
        <f t="shared" si="31"/>
        <v>NO</v>
      </c>
      <c r="AA88" t="str">
        <f t="shared" si="32"/>
        <v>NO</v>
      </c>
      <c r="AB88" t="str">
        <f t="shared" si="33"/>
        <v>NO</v>
      </c>
      <c r="AC88" t="str">
        <f t="shared" si="34"/>
        <v>NO</v>
      </c>
      <c r="AD88" t="str">
        <f t="shared" si="35"/>
        <v>NO</v>
      </c>
      <c r="AE88" t="str">
        <f t="shared" si="36"/>
        <v>NO</v>
      </c>
      <c r="AF88" t="str">
        <f t="shared" si="37"/>
        <v>NO</v>
      </c>
      <c r="AG88" t="str">
        <f t="shared" si="38"/>
        <v>NO</v>
      </c>
      <c r="AH88" t="str">
        <f t="shared" si="39"/>
        <v>NO</v>
      </c>
      <c r="AI88">
        <f t="shared" si="40"/>
        <v>17</v>
      </c>
      <c r="AJ88" t="str">
        <f t="shared" si="41"/>
        <v/>
      </c>
    </row>
    <row r="89" spans="1:36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1"/>
        <v>1.046</v>
      </c>
      <c r="P89" s="6">
        <f t="shared" si="22"/>
        <v>104.6</v>
      </c>
      <c r="Q89" t="str">
        <f t="shared" si="23"/>
        <v>film &amp; video</v>
      </c>
      <c r="R89" t="str">
        <f t="shared" si="24"/>
        <v>shorts</v>
      </c>
      <c r="S89" s="8">
        <f t="shared" si="25"/>
        <v>40323</v>
      </c>
      <c r="T89" s="8">
        <f t="shared" si="26"/>
        <v>40332.070138888885</v>
      </c>
      <c r="U89">
        <f t="shared" si="27"/>
        <v>2010</v>
      </c>
      <c r="V89" t="str">
        <f>VLOOKUP(MONTH(S89),REF!$C$4:$D$15,2,FALSE)</f>
        <v>MAY</v>
      </c>
      <c r="W89" t="str">
        <f t="shared" si="28"/>
        <v>NO</v>
      </c>
      <c r="X89" t="str">
        <f t="shared" si="29"/>
        <v>YES</v>
      </c>
      <c r="Y89" t="str">
        <f t="shared" si="30"/>
        <v>NO</v>
      </c>
      <c r="Z89" t="str">
        <f t="shared" si="31"/>
        <v>NO</v>
      </c>
      <c r="AA89" t="str">
        <f t="shared" si="32"/>
        <v>NO</v>
      </c>
      <c r="AB89" t="str">
        <f t="shared" si="33"/>
        <v>NO</v>
      </c>
      <c r="AC89" t="str">
        <f t="shared" si="34"/>
        <v>NO</v>
      </c>
      <c r="AD89" t="str">
        <f t="shared" si="35"/>
        <v>NO</v>
      </c>
      <c r="AE89" t="str">
        <f t="shared" si="36"/>
        <v>NO</v>
      </c>
      <c r="AF89" t="str">
        <f t="shared" si="37"/>
        <v>NO</v>
      </c>
      <c r="AG89" t="str">
        <f t="shared" si="38"/>
        <v>NO</v>
      </c>
      <c r="AH89" t="str">
        <f t="shared" si="39"/>
        <v>NO</v>
      </c>
      <c r="AI89">
        <f t="shared" si="40"/>
        <v>25</v>
      </c>
      <c r="AJ89" t="str">
        <f t="shared" si="41"/>
        <v/>
      </c>
    </row>
    <row r="90" spans="1:36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1"/>
        <v>1.0285714285714285</v>
      </c>
      <c r="P90" s="6">
        <f t="shared" si="22"/>
        <v>60</v>
      </c>
      <c r="Q90" t="str">
        <f t="shared" si="23"/>
        <v>film &amp; video</v>
      </c>
      <c r="R90" t="str">
        <f t="shared" si="24"/>
        <v>shorts</v>
      </c>
      <c r="S90" s="8">
        <f t="shared" si="25"/>
        <v>41787</v>
      </c>
      <c r="T90" s="8">
        <f t="shared" si="26"/>
        <v>41812.65892361111</v>
      </c>
      <c r="U90">
        <f t="shared" si="27"/>
        <v>2014</v>
      </c>
      <c r="V90" t="str">
        <f>VLOOKUP(MONTH(S90),REF!$C$4:$D$15,2,FALSE)</f>
        <v>MAY</v>
      </c>
      <c r="W90" t="str">
        <f t="shared" si="28"/>
        <v>NO</v>
      </c>
      <c r="X90" t="str">
        <f t="shared" si="29"/>
        <v>YES</v>
      </c>
      <c r="Y90" t="str">
        <f t="shared" si="30"/>
        <v>NO</v>
      </c>
      <c r="Z90" t="str">
        <f t="shared" si="31"/>
        <v>NO</v>
      </c>
      <c r="AA90" t="str">
        <f t="shared" si="32"/>
        <v>NO</v>
      </c>
      <c r="AB90" t="str">
        <f t="shared" si="33"/>
        <v>NO</v>
      </c>
      <c r="AC90" t="str">
        <f t="shared" si="34"/>
        <v>NO</v>
      </c>
      <c r="AD90" t="str">
        <f t="shared" si="35"/>
        <v>NO</v>
      </c>
      <c r="AE90" t="str">
        <f t="shared" si="36"/>
        <v>NO</v>
      </c>
      <c r="AF90" t="str">
        <f t="shared" si="37"/>
        <v>NO</v>
      </c>
      <c r="AG90" t="str">
        <f t="shared" si="38"/>
        <v>NO</v>
      </c>
      <c r="AH90" t="str">
        <f t="shared" si="39"/>
        <v>NO</v>
      </c>
      <c r="AI90">
        <f t="shared" si="40"/>
        <v>60</v>
      </c>
      <c r="AJ90" t="str">
        <f t="shared" si="41"/>
        <v/>
      </c>
    </row>
    <row r="91" spans="1:36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1"/>
        <v>1.1506666666666667</v>
      </c>
      <c r="P91" s="6">
        <f t="shared" si="22"/>
        <v>123.28571428571429</v>
      </c>
      <c r="Q91" t="str">
        <f t="shared" si="23"/>
        <v>film &amp; video</v>
      </c>
      <c r="R91" t="str">
        <f t="shared" si="24"/>
        <v>shorts</v>
      </c>
      <c r="S91" s="8">
        <f t="shared" si="25"/>
        <v>41403</v>
      </c>
      <c r="T91" s="8">
        <f t="shared" si="26"/>
        <v>41427.752222222218</v>
      </c>
      <c r="U91">
        <f t="shared" si="27"/>
        <v>2013</v>
      </c>
      <c r="V91" t="str">
        <f>VLOOKUP(MONTH(S91),REF!$C$4:$D$15,2,FALSE)</f>
        <v>MAY</v>
      </c>
      <c r="W91" t="str">
        <f t="shared" si="28"/>
        <v>NO</v>
      </c>
      <c r="X91" t="str">
        <f t="shared" si="29"/>
        <v>NO</v>
      </c>
      <c r="Y91" t="str">
        <f t="shared" si="30"/>
        <v>YES</v>
      </c>
      <c r="Z91" t="str">
        <f t="shared" si="31"/>
        <v>NO</v>
      </c>
      <c r="AA91" t="str">
        <f t="shared" si="32"/>
        <v>NO</v>
      </c>
      <c r="AB91" t="str">
        <f t="shared" si="33"/>
        <v>NO</v>
      </c>
      <c r="AC91" t="str">
        <f t="shared" si="34"/>
        <v>NO</v>
      </c>
      <c r="AD91" t="str">
        <f t="shared" si="35"/>
        <v>NO</v>
      </c>
      <c r="AE91" t="str">
        <f t="shared" si="36"/>
        <v>NO</v>
      </c>
      <c r="AF91" t="str">
        <f t="shared" si="37"/>
        <v>NO</v>
      </c>
      <c r="AG91" t="str">
        <f t="shared" si="38"/>
        <v>NO</v>
      </c>
      <c r="AH91" t="str">
        <f t="shared" si="39"/>
        <v>NO</v>
      </c>
      <c r="AI91">
        <f t="shared" si="40"/>
        <v>56</v>
      </c>
      <c r="AJ91" t="str">
        <f t="shared" si="41"/>
        <v/>
      </c>
    </row>
    <row r="92" spans="1:36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1"/>
        <v>1.004</v>
      </c>
      <c r="P92" s="6">
        <f t="shared" si="22"/>
        <v>31.375</v>
      </c>
      <c r="Q92" t="str">
        <f t="shared" si="23"/>
        <v>film &amp; video</v>
      </c>
      <c r="R92" t="str">
        <f t="shared" si="24"/>
        <v>shorts</v>
      </c>
      <c r="S92" s="8">
        <f t="shared" si="25"/>
        <v>40706</v>
      </c>
      <c r="T92" s="8">
        <f t="shared" si="26"/>
        <v>40736.297442129631</v>
      </c>
      <c r="U92">
        <f t="shared" si="27"/>
        <v>2011</v>
      </c>
      <c r="V92" t="str">
        <f>VLOOKUP(MONTH(S92),REF!$C$4:$D$15,2,FALSE)</f>
        <v>JUN</v>
      </c>
      <c r="W92" t="str">
        <f t="shared" si="28"/>
        <v>YES</v>
      </c>
      <c r="X92" t="str">
        <f t="shared" si="29"/>
        <v>NO</v>
      </c>
      <c r="Y92" t="str">
        <f t="shared" si="30"/>
        <v>NO</v>
      </c>
      <c r="Z92" t="str">
        <f t="shared" si="31"/>
        <v>NO</v>
      </c>
      <c r="AA92" t="str">
        <f t="shared" si="32"/>
        <v>NO</v>
      </c>
      <c r="AB92" t="str">
        <f t="shared" si="33"/>
        <v>NO</v>
      </c>
      <c r="AC92" t="str">
        <f t="shared" si="34"/>
        <v>NO</v>
      </c>
      <c r="AD92" t="str">
        <f t="shared" si="35"/>
        <v>NO</v>
      </c>
      <c r="AE92" t="str">
        <f t="shared" si="36"/>
        <v>NO</v>
      </c>
      <c r="AF92" t="str">
        <f t="shared" si="37"/>
        <v>NO</v>
      </c>
      <c r="AG92" t="str">
        <f t="shared" si="38"/>
        <v>NO</v>
      </c>
      <c r="AH92" t="str">
        <f t="shared" si="39"/>
        <v>NO</v>
      </c>
      <c r="AI92">
        <f t="shared" si="40"/>
        <v>16</v>
      </c>
      <c r="AJ92" t="str">
        <f t="shared" si="41"/>
        <v/>
      </c>
    </row>
    <row r="93" spans="1:36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1"/>
        <v>1.2</v>
      </c>
      <c r="P93" s="6">
        <f t="shared" si="22"/>
        <v>78.260869565217391</v>
      </c>
      <c r="Q93" t="str">
        <f t="shared" si="23"/>
        <v>film &amp; video</v>
      </c>
      <c r="R93" t="str">
        <f t="shared" si="24"/>
        <v>shorts</v>
      </c>
      <c r="S93" s="8">
        <f t="shared" si="25"/>
        <v>40619</v>
      </c>
      <c r="T93" s="8">
        <f t="shared" si="26"/>
        <v>40680.402361111112</v>
      </c>
      <c r="U93">
        <f t="shared" si="27"/>
        <v>2011</v>
      </c>
      <c r="V93" t="str">
        <f>VLOOKUP(MONTH(S93),REF!$C$4:$D$15,2,FALSE)</f>
        <v>MAR</v>
      </c>
      <c r="W93" t="str">
        <f t="shared" si="28"/>
        <v>NO</v>
      </c>
      <c r="X93" t="str">
        <f t="shared" si="29"/>
        <v>YES</v>
      </c>
      <c r="Y93" t="str">
        <f t="shared" si="30"/>
        <v>NO</v>
      </c>
      <c r="Z93" t="str">
        <f t="shared" si="31"/>
        <v>NO</v>
      </c>
      <c r="AA93" t="str">
        <f t="shared" si="32"/>
        <v>NO</v>
      </c>
      <c r="AB93" t="str">
        <f t="shared" si="33"/>
        <v>NO</v>
      </c>
      <c r="AC93" t="str">
        <f t="shared" si="34"/>
        <v>NO</v>
      </c>
      <c r="AD93" t="str">
        <f t="shared" si="35"/>
        <v>NO</v>
      </c>
      <c r="AE93" t="str">
        <f t="shared" si="36"/>
        <v>NO</v>
      </c>
      <c r="AF93" t="str">
        <f t="shared" si="37"/>
        <v>NO</v>
      </c>
      <c r="AG93" t="str">
        <f t="shared" si="38"/>
        <v>NO</v>
      </c>
      <c r="AH93" t="str">
        <f t="shared" si="39"/>
        <v>NO</v>
      </c>
      <c r="AI93">
        <f t="shared" si="40"/>
        <v>46</v>
      </c>
      <c r="AJ93" t="str">
        <f t="shared" si="41"/>
        <v/>
      </c>
    </row>
    <row r="94" spans="1:36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1"/>
        <v>1.052</v>
      </c>
      <c r="P94" s="6">
        <f t="shared" si="22"/>
        <v>122.32558139534883</v>
      </c>
      <c r="Q94" t="str">
        <f t="shared" si="23"/>
        <v>film &amp; video</v>
      </c>
      <c r="R94" t="str">
        <f t="shared" si="24"/>
        <v>shorts</v>
      </c>
      <c r="S94" s="8">
        <f t="shared" si="25"/>
        <v>42721</v>
      </c>
      <c r="T94" s="8">
        <f t="shared" si="26"/>
        <v>42767.333333333328</v>
      </c>
      <c r="U94">
        <f t="shared" si="27"/>
        <v>2016</v>
      </c>
      <c r="V94" t="str">
        <f>VLOOKUP(MONTH(S94),REF!$C$4:$D$15,2,FALSE)</f>
        <v>DEC</v>
      </c>
      <c r="W94" t="str">
        <f t="shared" si="28"/>
        <v>NO</v>
      </c>
      <c r="X94" t="str">
        <f t="shared" si="29"/>
        <v>NO</v>
      </c>
      <c r="Y94" t="str">
        <f t="shared" si="30"/>
        <v>YES</v>
      </c>
      <c r="Z94" t="str">
        <f t="shared" si="31"/>
        <v>NO</v>
      </c>
      <c r="AA94" t="str">
        <f t="shared" si="32"/>
        <v>NO</v>
      </c>
      <c r="AB94" t="str">
        <f t="shared" si="33"/>
        <v>NO</v>
      </c>
      <c r="AC94" t="str">
        <f t="shared" si="34"/>
        <v>NO</v>
      </c>
      <c r="AD94" t="str">
        <f t="shared" si="35"/>
        <v>NO</v>
      </c>
      <c r="AE94" t="str">
        <f t="shared" si="36"/>
        <v>NO</v>
      </c>
      <c r="AF94" t="str">
        <f t="shared" si="37"/>
        <v>NO</v>
      </c>
      <c r="AG94" t="str">
        <f t="shared" si="38"/>
        <v>NO</v>
      </c>
      <c r="AH94" t="str">
        <f t="shared" si="39"/>
        <v>NO</v>
      </c>
      <c r="AI94">
        <f t="shared" si="40"/>
        <v>43</v>
      </c>
      <c r="AJ94" t="str">
        <f t="shared" si="41"/>
        <v/>
      </c>
    </row>
    <row r="95" spans="1:36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1"/>
        <v>1.1060000000000001</v>
      </c>
      <c r="P95" s="6">
        <f t="shared" si="22"/>
        <v>73.733333333333334</v>
      </c>
      <c r="Q95" t="str">
        <f t="shared" si="23"/>
        <v>film &amp; video</v>
      </c>
      <c r="R95" t="str">
        <f t="shared" si="24"/>
        <v>shorts</v>
      </c>
      <c r="S95" s="8">
        <f t="shared" si="25"/>
        <v>41066</v>
      </c>
      <c r="T95" s="8">
        <f t="shared" si="26"/>
        <v>41093.875</v>
      </c>
      <c r="U95">
        <f t="shared" si="27"/>
        <v>2012</v>
      </c>
      <c r="V95" t="str">
        <f>VLOOKUP(MONTH(S95),REF!$C$4:$D$15,2,FALSE)</f>
        <v>JUN</v>
      </c>
      <c r="W95" t="str">
        <f t="shared" si="28"/>
        <v>NO</v>
      </c>
      <c r="X95" t="str">
        <f t="shared" si="29"/>
        <v>YES</v>
      </c>
      <c r="Y95" t="str">
        <f t="shared" si="30"/>
        <v>NO</v>
      </c>
      <c r="Z95" t="str">
        <f t="shared" si="31"/>
        <v>NO</v>
      </c>
      <c r="AA95" t="str">
        <f t="shared" si="32"/>
        <v>NO</v>
      </c>
      <c r="AB95" t="str">
        <f t="shared" si="33"/>
        <v>NO</v>
      </c>
      <c r="AC95" t="str">
        <f t="shared" si="34"/>
        <v>NO</v>
      </c>
      <c r="AD95" t="str">
        <f t="shared" si="35"/>
        <v>NO</v>
      </c>
      <c r="AE95" t="str">
        <f t="shared" si="36"/>
        <v>NO</v>
      </c>
      <c r="AF95" t="str">
        <f t="shared" si="37"/>
        <v>NO</v>
      </c>
      <c r="AG95" t="str">
        <f t="shared" si="38"/>
        <v>NO</v>
      </c>
      <c r="AH95" t="str">
        <f t="shared" si="39"/>
        <v>NO</v>
      </c>
      <c r="AI95">
        <f t="shared" si="40"/>
        <v>15</v>
      </c>
      <c r="AJ95" t="str">
        <f t="shared" si="41"/>
        <v/>
      </c>
    </row>
    <row r="96" spans="1:36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1"/>
        <v>1.04</v>
      </c>
      <c r="P96" s="6">
        <f t="shared" si="22"/>
        <v>21.666666666666668</v>
      </c>
      <c r="Q96" t="str">
        <f t="shared" si="23"/>
        <v>film &amp; video</v>
      </c>
      <c r="R96" t="str">
        <f t="shared" si="24"/>
        <v>shorts</v>
      </c>
      <c r="S96" s="8">
        <f t="shared" si="25"/>
        <v>41717</v>
      </c>
      <c r="T96" s="8">
        <f t="shared" si="26"/>
        <v>41736.717847222222</v>
      </c>
      <c r="U96">
        <f t="shared" si="27"/>
        <v>2014</v>
      </c>
      <c r="V96" t="str">
        <f>VLOOKUP(MONTH(S96),REF!$C$4:$D$15,2,FALSE)</f>
        <v>MAR</v>
      </c>
      <c r="W96" t="str">
        <f t="shared" si="28"/>
        <v>YES</v>
      </c>
      <c r="X96" t="str">
        <f t="shared" si="29"/>
        <v>NO</v>
      </c>
      <c r="Y96" t="str">
        <f t="shared" si="30"/>
        <v>NO</v>
      </c>
      <c r="Z96" t="str">
        <f t="shared" si="31"/>
        <v>NO</v>
      </c>
      <c r="AA96" t="str">
        <f t="shared" si="32"/>
        <v>NO</v>
      </c>
      <c r="AB96" t="str">
        <f t="shared" si="33"/>
        <v>NO</v>
      </c>
      <c r="AC96" t="str">
        <f t="shared" si="34"/>
        <v>NO</v>
      </c>
      <c r="AD96" t="str">
        <f t="shared" si="35"/>
        <v>NO</v>
      </c>
      <c r="AE96" t="str">
        <f t="shared" si="36"/>
        <v>NO</v>
      </c>
      <c r="AF96" t="str">
        <f t="shared" si="37"/>
        <v>NO</v>
      </c>
      <c r="AG96" t="str">
        <f t="shared" si="38"/>
        <v>NO</v>
      </c>
      <c r="AH96" t="str">
        <f t="shared" si="39"/>
        <v>NO</v>
      </c>
      <c r="AI96">
        <f t="shared" si="40"/>
        <v>12</v>
      </c>
      <c r="AJ96" t="str">
        <f t="shared" si="41"/>
        <v/>
      </c>
    </row>
    <row r="97" spans="1:36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1"/>
        <v>1.3142857142857143</v>
      </c>
      <c r="P97" s="6">
        <f t="shared" si="22"/>
        <v>21.904761904761905</v>
      </c>
      <c r="Q97" t="str">
        <f t="shared" si="23"/>
        <v>film &amp; video</v>
      </c>
      <c r="R97" t="str">
        <f t="shared" si="24"/>
        <v>shorts</v>
      </c>
      <c r="S97" s="8">
        <f t="shared" si="25"/>
        <v>40935</v>
      </c>
      <c r="T97" s="8">
        <f t="shared" si="26"/>
        <v>40965.005104166667</v>
      </c>
      <c r="U97">
        <f t="shared" si="27"/>
        <v>2012</v>
      </c>
      <c r="V97" t="str">
        <f>VLOOKUP(MONTH(S97),REF!$C$4:$D$15,2,FALSE)</f>
        <v>JAN</v>
      </c>
      <c r="W97" t="str">
        <f t="shared" si="28"/>
        <v>YES</v>
      </c>
      <c r="X97" t="str">
        <f t="shared" si="29"/>
        <v>NO</v>
      </c>
      <c r="Y97" t="str">
        <f t="shared" si="30"/>
        <v>NO</v>
      </c>
      <c r="Z97" t="str">
        <f t="shared" si="31"/>
        <v>NO</v>
      </c>
      <c r="AA97" t="str">
        <f t="shared" si="32"/>
        <v>NO</v>
      </c>
      <c r="AB97" t="str">
        <f t="shared" si="33"/>
        <v>NO</v>
      </c>
      <c r="AC97" t="str">
        <f t="shared" si="34"/>
        <v>NO</v>
      </c>
      <c r="AD97" t="str">
        <f t="shared" si="35"/>
        <v>NO</v>
      </c>
      <c r="AE97" t="str">
        <f t="shared" si="36"/>
        <v>NO</v>
      </c>
      <c r="AF97" t="str">
        <f t="shared" si="37"/>
        <v>NO</v>
      </c>
      <c r="AG97" t="str">
        <f t="shared" si="38"/>
        <v>NO</v>
      </c>
      <c r="AH97" t="str">
        <f t="shared" si="39"/>
        <v>NO</v>
      </c>
      <c r="AI97">
        <f t="shared" si="40"/>
        <v>21</v>
      </c>
      <c r="AJ97" t="str">
        <f t="shared" si="41"/>
        <v/>
      </c>
    </row>
    <row r="98" spans="1:36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1"/>
        <v>1.1466666666666667</v>
      </c>
      <c r="P98" s="6">
        <f t="shared" si="22"/>
        <v>50.588235294117645</v>
      </c>
      <c r="Q98" t="str">
        <f t="shared" si="23"/>
        <v>film &amp; video</v>
      </c>
      <c r="R98" t="str">
        <f t="shared" si="24"/>
        <v>shorts</v>
      </c>
      <c r="S98" s="8">
        <f t="shared" si="25"/>
        <v>40325</v>
      </c>
      <c r="T98" s="8">
        <f t="shared" si="26"/>
        <v>40391.125</v>
      </c>
      <c r="U98">
        <f t="shared" si="27"/>
        <v>2010</v>
      </c>
      <c r="V98" t="str">
        <f>VLOOKUP(MONTH(S98),REF!$C$4:$D$15,2,FALSE)</f>
        <v>MAY</v>
      </c>
      <c r="W98" t="str">
        <f t="shared" si="28"/>
        <v>NO</v>
      </c>
      <c r="X98" t="str">
        <f t="shared" si="29"/>
        <v>YES</v>
      </c>
      <c r="Y98" t="str">
        <f t="shared" si="30"/>
        <v>NO</v>
      </c>
      <c r="Z98" t="str">
        <f t="shared" si="31"/>
        <v>NO</v>
      </c>
      <c r="AA98" t="str">
        <f t="shared" si="32"/>
        <v>NO</v>
      </c>
      <c r="AB98" t="str">
        <f t="shared" si="33"/>
        <v>NO</v>
      </c>
      <c r="AC98" t="str">
        <f t="shared" si="34"/>
        <v>NO</v>
      </c>
      <c r="AD98" t="str">
        <f t="shared" si="35"/>
        <v>NO</v>
      </c>
      <c r="AE98" t="str">
        <f t="shared" si="36"/>
        <v>NO</v>
      </c>
      <c r="AF98" t="str">
        <f t="shared" si="37"/>
        <v>NO</v>
      </c>
      <c r="AG98" t="str">
        <f t="shared" si="38"/>
        <v>NO</v>
      </c>
      <c r="AH98" t="str">
        <f t="shared" si="39"/>
        <v>NO</v>
      </c>
      <c r="AI98">
        <f t="shared" si="40"/>
        <v>34</v>
      </c>
      <c r="AJ98" t="str">
        <f t="shared" si="41"/>
        <v/>
      </c>
    </row>
    <row r="99" spans="1:36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1"/>
        <v>1.0625</v>
      </c>
      <c r="P99" s="6">
        <f t="shared" si="22"/>
        <v>53.125</v>
      </c>
      <c r="Q99" t="str">
        <f t="shared" si="23"/>
        <v>film &amp; video</v>
      </c>
      <c r="R99" t="str">
        <f t="shared" si="24"/>
        <v>shorts</v>
      </c>
      <c r="S99" s="8">
        <f t="shared" si="25"/>
        <v>40706</v>
      </c>
      <c r="T99" s="8">
        <f t="shared" si="26"/>
        <v>40736.135208333333</v>
      </c>
      <c r="U99">
        <f t="shared" si="27"/>
        <v>2011</v>
      </c>
      <c r="V99" t="str">
        <f>VLOOKUP(MONTH(S99),REF!$C$4:$D$15,2,FALSE)</f>
        <v>JUN</v>
      </c>
      <c r="W99" t="str">
        <f t="shared" si="28"/>
        <v>YES</v>
      </c>
      <c r="X99" t="str">
        <f t="shared" si="29"/>
        <v>NO</v>
      </c>
      <c r="Y99" t="str">
        <f t="shared" si="30"/>
        <v>NO</v>
      </c>
      <c r="Z99" t="str">
        <f t="shared" si="31"/>
        <v>NO</v>
      </c>
      <c r="AA99" t="str">
        <f t="shared" si="32"/>
        <v>NO</v>
      </c>
      <c r="AB99" t="str">
        <f t="shared" si="33"/>
        <v>NO</v>
      </c>
      <c r="AC99" t="str">
        <f t="shared" si="34"/>
        <v>NO</v>
      </c>
      <c r="AD99" t="str">
        <f t="shared" si="35"/>
        <v>NO</v>
      </c>
      <c r="AE99" t="str">
        <f t="shared" si="36"/>
        <v>NO</v>
      </c>
      <c r="AF99" t="str">
        <f t="shared" si="37"/>
        <v>NO</v>
      </c>
      <c r="AG99" t="str">
        <f t="shared" si="38"/>
        <v>NO</v>
      </c>
      <c r="AH99" t="str">
        <f t="shared" si="39"/>
        <v>NO</v>
      </c>
      <c r="AI99">
        <f t="shared" si="40"/>
        <v>8</v>
      </c>
      <c r="AJ99" t="str">
        <f t="shared" si="41"/>
        <v/>
      </c>
    </row>
    <row r="100" spans="1:36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1"/>
        <v>1.0625</v>
      </c>
      <c r="P100" s="6">
        <f t="shared" si="22"/>
        <v>56.666666666666664</v>
      </c>
      <c r="Q100" t="str">
        <f t="shared" si="23"/>
        <v>film &amp; video</v>
      </c>
      <c r="R100" t="str">
        <f t="shared" si="24"/>
        <v>shorts</v>
      </c>
      <c r="S100" s="8">
        <f t="shared" si="25"/>
        <v>41215</v>
      </c>
      <c r="T100" s="8">
        <f t="shared" si="26"/>
        <v>41250.979166666664</v>
      </c>
      <c r="U100">
        <f t="shared" si="27"/>
        <v>2012</v>
      </c>
      <c r="V100" t="str">
        <f>VLOOKUP(MONTH(S100),REF!$C$4:$D$15,2,FALSE)</f>
        <v>NOV</v>
      </c>
      <c r="W100" t="str">
        <f t="shared" si="28"/>
        <v>NO</v>
      </c>
      <c r="X100" t="str">
        <f t="shared" si="29"/>
        <v>YES</v>
      </c>
      <c r="Y100" t="str">
        <f t="shared" si="30"/>
        <v>NO</v>
      </c>
      <c r="Z100" t="str">
        <f t="shared" si="31"/>
        <v>NO</v>
      </c>
      <c r="AA100" t="str">
        <f t="shared" si="32"/>
        <v>NO</v>
      </c>
      <c r="AB100" t="str">
        <f t="shared" si="33"/>
        <v>NO</v>
      </c>
      <c r="AC100" t="str">
        <f t="shared" si="34"/>
        <v>NO</v>
      </c>
      <c r="AD100" t="str">
        <f t="shared" si="35"/>
        <v>NO</v>
      </c>
      <c r="AE100" t="str">
        <f t="shared" si="36"/>
        <v>NO</v>
      </c>
      <c r="AF100" t="str">
        <f t="shared" si="37"/>
        <v>NO</v>
      </c>
      <c r="AG100" t="str">
        <f t="shared" si="38"/>
        <v>NO</v>
      </c>
      <c r="AH100" t="str">
        <f t="shared" si="39"/>
        <v>NO</v>
      </c>
      <c r="AI100">
        <f t="shared" si="40"/>
        <v>60</v>
      </c>
      <c r="AJ100" t="str">
        <f t="shared" si="41"/>
        <v/>
      </c>
    </row>
    <row r="101" spans="1:36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1"/>
        <v>1.0601933333333333</v>
      </c>
      <c r="P101" s="6">
        <f t="shared" si="22"/>
        <v>40.776666666666664</v>
      </c>
      <c r="Q101" t="str">
        <f t="shared" si="23"/>
        <v>film &amp; video</v>
      </c>
      <c r="R101" t="str">
        <f t="shared" si="24"/>
        <v>shorts</v>
      </c>
      <c r="S101" s="8">
        <f t="shared" si="25"/>
        <v>41632</v>
      </c>
      <c r="T101" s="8">
        <f t="shared" si="26"/>
        <v>41661.902766203704</v>
      </c>
      <c r="U101">
        <f t="shared" si="27"/>
        <v>2013</v>
      </c>
      <c r="V101" t="str">
        <f>VLOOKUP(MONTH(S101),REF!$C$4:$D$15,2,FALSE)</f>
        <v>DEC</v>
      </c>
      <c r="W101" t="str">
        <f t="shared" si="28"/>
        <v>NO</v>
      </c>
      <c r="X101" t="str">
        <f t="shared" si="29"/>
        <v>YES</v>
      </c>
      <c r="Y101" t="str">
        <f t="shared" si="30"/>
        <v>NO</v>
      </c>
      <c r="Z101" t="str">
        <f t="shared" si="31"/>
        <v>NO</v>
      </c>
      <c r="AA101" t="str">
        <f t="shared" si="32"/>
        <v>NO</v>
      </c>
      <c r="AB101" t="str">
        <f t="shared" si="33"/>
        <v>NO</v>
      </c>
      <c r="AC101" t="str">
        <f t="shared" si="34"/>
        <v>NO</v>
      </c>
      <c r="AD101" t="str">
        <f t="shared" si="35"/>
        <v>NO</v>
      </c>
      <c r="AE101" t="str">
        <f t="shared" si="36"/>
        <v>NO</v>
      </c>
      <c r="AF101" t="str">
        <f t="shared" si="37"/>
        <v>NO</v>
      </c>
      <c r="AG101" t="str">
        <f t="shared" si="38"/>
        <v>NO</v>
      </c>
      <c r="AH101" t="str">
        <f t="shared" si="39"/>
        <v>NO</v>
      </c>
      <c r="AI101">
        <f t="shared" si="40"/>
        <v>39</v>
      </c>
      <c r="AJ101" t="str">
        <f t="shared" si="41"/>
        <v/>
      </c>
    </row>
    <row r="102" spans="1:36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1"/>
        <v>1</v>
      </c>
      <c r="P102" s="6">
        <f t="shared" si="22"/>
        <v>192.30769230769232</v>
      </c>
      <c r="Q102" t="str">
        <f t="shared" si="23"/>
        <v>film &amp; video</v>
      </c>
      <c r="R102" t="str">
        <f t="shared" si="24"/>
        <v>shorts</v>
      </c>
      <c r="S102" s="8">
        <f t="shared" si="25"/>
        <v>41198</v>
      </c>
      <c r="T102" s="8">
        <f t="shared" si="26"/>
        <v>41217.794976851852</v>
      </c>
      <c r="U102">
        <f t="shared" si="27"/>
        <v>2012</v>
      </c>
      <c r="V102" t="str">
        <f>VLOOKUP(MONTH(S102),REF!$C$4:$D$15,2,FALSE)</f>
        <v>OCT</v>
      </c>
      <c r="W102" t="str">
        <f t="shared" si="28"/>
        <v>NO</v>
      </c>
      <c r="X102" t="str">
        <f t="shared" si="29"/>
        <v>NO</v>
      </c>
      <c r="Y102" t="str">
        <f t="shared" si="30"/>
        <v>YES</v>
      </c>
      <c r="Z102" t="str">
        <f t="shared" si="31"/>
        <v>NO</v>
      </c>
      <c r="AA102" t="str">
        <f t="shared" si="32"/>
        <v>NO</v>
      </c>
      <c r="AB102" t="str">
        <f t="shared" si="33"/>
        <v>NO</v>
      </c>
      <c r="AC102" t="str">
        <f t="shared" si="34"/>
        <v>NO</v>
      </c>
      <c r="AD102" t="str">
        <f t="shared" si="35"/>
        <v>NO</v>
      </c>
      <c r="AE102" t="str">
        <f t="shared" si="36"/>
        <v>NO</v>
      </c>
      <c r="AF102" t="str">
        <f t="shared" si="37"/>
        <v>NO</v>
      </c>
      <c r="AG102" t="str">
        <f t="shared" si="38"/>
        <v>NO</v>
      </c>
      <c r="AH102" t="str">
        <f t="shared" si="39"/>
        <v>NO</v>
      </c>
      <c r="AI102">
        <f t="shared" si="40"/>
        <v>26</v>
      </c>
      <c r="AJ102" t="str">
        <f t="shared" si="41"/>
        <v/>
      </c>
    </row>
    <row r="103" spans="1:36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1"/>
        <v>1</v>
      </c>
      <c r="P103" s="6">
        <f t="shared" si="22"/>
        <v>100</v>
      </c>
      <c r="Q103" t="str">
        <f t="shared" si="23"/>
        <v>film &amp; video</v>
      </c>
      <c r="R103" t="str">
        <f t="shared" si="24"/>
        <v>shorts</v>
      </c>
      <c r="S103" s="8">
        <f t="shared" si="25"/>
        <v>41275</v>
      </c>
      <c r="T103" s="8">
        <f t="shared" si="26"/>
        <v>41298.776736111111</v>
      </c>
      <c r="U103">
        <f t="shared" si="27"/>
        <v>2013</v>
      </c>
      <c r="V103" t="str">
        <f>VLOOKUP(MONTH(S103),REF!$C$4:$D$15,2,FALSE)</f>
        <v>JAN</v>
      </c>
      <c r="W103" t="str">
        <f t="shared" si="28"/>
        <v>NO</v>
      </c>
      <c r="X103" t="str">
        <f t="shared" si="29"/>
        <v>YES</v>
      </c>
      <c r="Y103" t="str">
        <f t="shared" si="30"/>
        <v>NO</v>
      </c>
      <c r="Z103" t="str">
        <f t="shared" si="31"/>
        <v>NO</v>
      </c>
      <c r="AA103" t="str">
        <f t="shared" si="32"/>
        <v>NO</v>
      </c>
      <c r="AB103" t="str">
        <f t="shared" si="33"/>
        <v>NO</v>
      </c>
      <c r="AC103" t="str">
        <f t="shared" si="34"/>
        <v>NO</v>
      </c>
      <c r="AD103" t="str">
        <f t="shared" si="35"/>
        <v>NO</v>
      </c>
      <c r="AE103" t="str">
        <f t="shared" si="36"/>
        <v>NO</v>
      </c>
      <c r="AF103" t="str">
        <f t="shared" si="37"/>
        <v>NO</v>
      </c>
      <c r="AG103" t="str">
        <f t="shared" si="38"/>
        <v>NO</v>
      </c>
      <c r="AH103" t="str">
        <f t="shared" si="39"/>
        <v>NO</v>
      </c>
      <c r="AI103">
        <f t="shared" si="40"/>
        <v>35</v>
      </c>
      <c r="AJ103" t="str">
        <f t="shared" si="41"/>
        <v/>
      </c>
    </row>
    <row r="104" spans="1:36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1"/>
        <v>1.2775000000000001</v>
      </c>
      <c r="P104" s="6">
        <f t="shared" si="22"/>
        <v>117.92307692307692</v>
      </c>
      <c r="Q104" t="str">
        <f t="shared" si="23"/>
        <v>film &amp; video</v>
      </c>
      <c r="R104" t="str">
        <f t="shared" si="24"/>
        <v>shorts</v>
      </c>
      <c r="S104" s="8">
        <f t="shared" si="25"/>
        <v>40505</v>
      </c>
      <c r="T104" s="8">
        <f t="shared" si="26"/>
        <v>40535.131168981483</v>
      </c>
      <c r="U104">
        <f t="shared" si="27"/>
        <v>2010</v>
      </c>
      <c r="V104" t="str">
        <f>VLOOKUP(MONTH(S104),REF!$C$4:$D$15,2,FALSE)</f>
        <v>NOV</v>
      </c>
      <c r="W104" t="str">
        <f t="shared" si="28"/>
        <v>NO</v>
      </c>
      <c r="X104" t="str">
        <f t="shared" si="29"/>
        <v>NO</v>
      </c>
      <c r="Y104" t="str">
        <f t="shared" si="30"/>
        <v>YES</v>
      </c>
      <c r="Z104" t="str">
        <f t="shared" si="31"/>
        <v>NO</v>
      </c>
      <c r="AA104" t="str">
        <f t="shared" si="32"/>
        <v>NO</v>
      </c>
      <c r="AB104" t="str">
        <f t="shared" si="33"/>
        <v>NO</v>
      </c>
      <c r="AC104" t="str">
        <f t="shared" si="34"/>
        <v>NO</v>
      </c>
      <c r="AD104" t="str">
        <f t="shared" si="35"/>
        <v>NO</v>
      </c>
      <c r="AE104" t="str">
        <f t="shared" si="36"/>
        <v>NO</v>
      </c>
      <c r="AF104" t="str">
        <f t="shared" si="37"/>
        <v>NO</v>
      </c>
      <c r="AG104" t="str">
        <f t="shared" si="38"/>
        <v>NO</v>
      </c>
      <c r="AH104" t="str">
        <f t="shared" si="39"/>
        <v>NO</v>
      </c>
      <c r="AI104">
        <f t="shared" si="40"/>
        <v>65</v>
      </c>
      <c r="AJ104" t="str">
        <f t="shared" si="41"/>
        <v/>
      </c>
    </row>
    <row r="105" spans="1:36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1"/>
        <v>1.0515384615384615</v>
      </c>
      <c r="P105" s="6">
        <f t="shared" si="22"/>
        <v>27.897959183673468</v>
      </c>
      <c r="Q105" t="str">
        <f t="shared" si="23"/>
        <v>film &amp; video</v>
      </c>
      <c r="R105" t="str">
        <f t="shared" si="24"/>
        <v>shorts</v>
      </c>
      <c r="S105" s="8">
        <f t="shared" si="25"/>
        <v>41683</v>
      </c>
      <c r="T105" s="8">
        <f t="shared" si="26"/>
        <v>41705.805902777778</v>
      </c>
      <c r="U105">
        <f t="shared" si="27"/>
        <v>2014</v>
      </c>
      <c r="V105" t="str">
        <f>VLOOKUP(MONTH(S105),REF!$C$4:$D$15,2,FALSE)</f>
        <v>FEB</v>
      </c>
      <c r="W105" t="str">
        <f t="shared" si="28"/>
        <v>NO</v>
      </c>
      <c r="X105" t="str">
        <f t="shared" si="29"/>
        <v>YES</v>
      </c>
      <c r="Y105" t="str">
        <f t="shared" si="30"/>
        <v>NO</v>
      </c>
      <c r="Z105" t="str">
        <f t="shared" si="31"/>
        <v>NO</v>
      </c>
      <c r="AA105" t="str">
        <f t="shared" si="32"/>
        <v>NO</v>
      </c>
      <c r="AB105" t="str">
        <f t="shared" si="33"/>
        <v>NO</v>
      </c>
      <c r="AC105" t="str">
        <f t="shared" si="34"/>
        <v>NO</v>
      </c>
      <c r="AD105" t="str">
        <f t="shared" si="35"/>
        <v>NO</v>
      </c>
      <c r="AE105" t="str">
        <f t="shared" si="36"/>
        <v>NO</v>
      </c>
      <c r="AF105" t="str">
        <f t="shared" si="37"/>
        <v>NO</v>
      </c>
      <c r="AG105" t="str">
        <f t="shared" si="38"/>
        <v>NO</v>
      </c>
      <c r="AH105" t="str">
        <f t="shared" si="39"/>
        <v>NO</v>
      </c>
      <c r="AI105">
        <f t="shared" si="40"/>
        <v>49</v>
      </c>
      <c r="AJ105" t="str">
        <f t="shared" si="41"/>
        <v/>
      </c>
    </row>
    <row r="106" spans="1:36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1"/>
        <v>1.2</v>
      </c>
      <c r="P106" s="6">
        <f t="shared" si="22"/>
        <v>60</v>
      </c>
      <c r="Q106" t="str">
        <f t="shared" si="23"/>
        <v>film &amp; video</v>
      </c>
      <c r="R106" t="str">
        <f t="shared" si="24"/>
        <v>shorts</v>
      </c>
      <c r="S106" s="8">
        <f t="shared" si="25"/>
        <v>40613</v>
      </c>
      <c r="T106" s="8">
        <f t="shared" si="26"/>
        <v>40636.041666666664</v>
      </c>
      <c r="U106">
        <f t="shared" si="27"/>
        <v>2011</v>
      </c>
      <c r="V106" t="str">
        <f>VLOOKUP(MONTH(S106),REF!$C$4:$D$15,2,FALSE)</f>
        <v>MAR</v>
      </c>
      <c r="W106" t="str">
        <f t="shared" si="28"/>
        <v>YES</v>
      </c>
      <c r="X106" t="str">
        <f t="shared" si="29"/>
        <v>NO</v>
      </c>
      <c r="Y106" t="str">
        <f t="shared" si="30"/>
        <v>NO</v>
      </c>
      <c r="Z106" t="str">
        <f t="shared" si="31"/>
        <v>NO</v>
      </c>
      <c r="AA106" t="str">
        <f t="shared" si="32"/>
        <v>NO</v>
      </c>
      <c r="AB106" t="str">
        <f t="shared" si="33"/>
        <v>NO</v>
      </c>
      <c r="AC106" t="str">
        <f t="shared" si="34"/>
        <v>NO</v>
      </c>
      <c r="AD106" t="str">
        <f t="shared" si="35"/>
        <v>NO</v>
      </c>
      <c r="AE106" t="str">
        <f t="shared" si="36"/>
        <v>NO</v>
      </c>
      <c r="AF106" t="str">
        <f t="shared" si="37"/>
        <v>NO</v>
      </c>
      <c r="AG106" t="str">
        <f t="shared" si="38"/>
        <v>NO</v>
      </c>
      <c r="AH106" t="str">
        <f t="shared" si="39"/>
        <v>NO</v>
      </c>
      <c r="AI106">
        <f t="shared" si="40"/>
        <v>10</v>
      </c>
      <c r="AJ106" t="str">
        <f t="shared" si="41"/>
        <v/>
      </c>
    </row>
    <row r="107" spans="1:36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1"/>
        <v>1.074090909090909</v>
      </c>
      <c r="P107" s="6">
        <f t="shared" si="22"/>
        <v>39.383333333333333</v>
      </c>
      <c r="Q107" t="str">
        <f t="shared" si="23"/>
        <v>film &amp; video</v>
      </c>
      <c r="R107" t="str">
        <f t="shared" si="24"/>
        <v>shorts</v>
      </c>
      <c r="S107" s="8">
        <f t="shared" si="25"/>
        <v>42486</v>
      </c>
      <c r="T107" s="8">
        <f t="shared" si="26"/>
        <v>42504</v>
      </c>
      <c r="U107">
        <f t="shared" si="27"/>
        <v>2016</v>
      </c>
      <c r="V107" t="str">
        <f>VLOOKUP(MONTH(S107),REF!$C$4:$D$15,2,FALSE)</f>
        <v>APR</v>
      </c>
      <c r="W107" t="str">
        <f t="shared" si="28"/>
        <v>NO</v>
      </c>
      <c r="X107" t="str">
        <f t="shared" si="29"/>
        <v>YES</v>
      </c>
      <c r="Y107" t="str">
        <f t="shared" si="30"/>
        <v>NO</v>
      </c>
      <c r="Z107" t="str">
        <f t="shared" si="31"/>
        <v>NO</v>
      </c>
      <c r="AA107" t="str">
        <f t="shared" si="32"/>
        <v>NO</v>
      </c>
      <c r="AB107" t="str">
        <f t="shared" si="33"/>
        <v>NO</v>
      </c>
      <c r="AC107" t="str">
        <f t="shared" si="34"/>
        <v>NO</v>
      </c>
      <c r="AD107" t="str">
        <f t="shared" si="35"/>
        <v>NO</v>
      </c>
      <c r="AE107" t="str">
        <f t="shared" si="36"/>
        <v>NO</v>
      </c>
      <c r="AF107" t="str">
        <f t="shared" si="37"/>
        <v>NO</v>
      </c>
      <c r="AG107" t="str">
        <f t="shared" si="38"/>
        <v>NO</v>
      </c>
      <c r="AH107" t="str">
        <f t="shared" si="39"/>
        <v>NO</v>
      </c>
      <c r="AI107">
        <f t="shared" si="40"/>
        <v>60</v>
      </c>
      <c r="AJ107" t="str">
        <f t="shared" si="41"/>
        <v/>
      </c>
    </row>
    <row r="108" spans="1:36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1"/>
        <v>1.0049999999999999</v>
      </c>
      <c r="P108" s="6">
        <f t="shared" si="22"/>
        <v>186.11111111111111</v>
      </c>
      <c r="Q108" t="str">
        <f t="shared" si="23"/>
        <v>film &amp; video</v>
      </c>
      <c r="R108" t="str">
        <f t="shared" si="24"/>
        <v>shorts</v>
      </c>
      <c r="S108" s="8">
        <f t="shared" si="25"/>
        <v>40988</v>
      </c>
      <c r="T108" s="8">
        <f t="shared" si="26"/>
        <v>41001.776631944442</v>
      </c>
      <c r="U108">
        <f t="shared" si="27"/>
        <v>2012</v>
      </c>
      <c r="V108" t="str">
        <f>VLOOKUP(MONTH(S108),REF!$C$4:$D$15,2,FALSE)</f>
        <v>MAR</v>
      </c>
      <c r="W108" t="str">
        <f t="shared" si="28"/>
        <v>NO</v>
      </c>
      <c r="X108" t="str">
        <f t="shared" si="29"/>
        <v>NO</v>
      </c>
      <c r="Y108" t="str">
        <f t="shared" si="30"/>
        <v>YES</v>
      </c>
      <c r="Z108" t="str">
        <f t="shared" si="31"/>
        <v>NO</v>
      </c>
      <c r="AA108" t="str">
        <f t="shared" si="32"/>
        <v>NO</v>
      </c>
      <c r="AB108" t="str">
        <f t="shared" si="33"/>
        <v>NO</v>
      </c>
      <c r="AC108" t="str">
        <f t="shared" si="34"/>
        <v>NO</v>
      </c>
      <c r="AD108" t="str">
        <f t="shared" si="35"/>
        <v>NO</v>
      </c>
      <c r="AE108" t="str">
        <f t="shared" si="36"/>
        <v>NO</v>
      </c>
      <c r="AF108" t="str">
        <f t="shared" si="37"/>
        <v>NO</v>
      </c>
      <c r="AG108" t="str">
        <f t="shared" si="38"/>
        <v>NO</v>
      </c>
      <c r="AH108" t="str">
        <f t="shared" si="39"/>
        <v>NO</v>
      </c>
      <c r="AI108">
        <f t="shared" si="40"/>
        <v>27</v>
      </c>
      <c r="AJ108" t="str">
        <f t="shared" si="41"/>
        <v/>
      </c>
    </row>
    <row r="109" spans="1:36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1"/>
        <v>1.0246666666666666</v>
      </c>
      <c r="P109" s="6">
        <f t="shared" si="22"/>
        <v>111.37681159420291</v>
      </c>
      <c r="Q109" t="str">
        <f t="shared" si="23"/>
        <v>film &amp; video</v>
      </c>
      <c r="R109" t="str">
        <f t="shared" si="24"/>
        <v>shorts</v>
      </c>
      <c r="S109" s="8">
        <f t="shared" si="25"/>
        <v>40636</v>
      </c>
      <c r="T109" s="8">
        <f t="shared" si="26"/>
        <v>40657.982488425929</v>
      </c>
      <c r="U109">
        <f t="shared" si="27"/>
        <v>2011</v>
      </c>
      <c r="V109" t="str">
        <f>VLOOKUP(MONTH(S109),REF!$C$4:$D$15,2,FALSE)</f>
        <v>APR</v>
      </c>
      <c r="W109" t="str">
        <f t="shared" si="28"/>
        <v>NO</v>
      </c>
      <c r="X109" t="str">
        <f t="shared" si="29"/>
        <v>NO</v>
      </c>
      <c r="Y109" t="str">
        <f t="shared" si="30"/>
        <v>YES</v>
      </c>
      <c r="Z109" t="str">
        <f t="shared" si="31"/>
        <v>NO</v>
      </c>
      <c r="AA109" t="str">
        <f t="shared" si="32"/>
        <v>NO</v>
      </c>
      <c r="AB109" t="str">
        <f t="shared" si="33"/>
        <v>NO</v>
      </c>
      <c r="AC109" t="str">
        <f t="shared" si="34"/>
        <v>NO</v>
      </c>
      <c r="AD109" t="str">
        <f t="shared" si="35"/>
        <v>NO</v>
      </c>
      <c r="AE109" t="str">
        <f t="shared" si="36"/>
        <v>NO</v>
      </c>
      <c r="AF109" t="str">
        <f t="shared" si="37"/>
        <v>NO</v>
      </c>
      <c r="AG109" t="str">
        <f t="shared" si="38"/>
        <v>NO</v>
      </c>
      <c r="AH109" t="str">
        <f t="shared" si="39"/>
        <v>NO</v>
      </c>
      <c r="AI109">
        <f t="shared" si="40"/>
        <v>69</v>
      </c>
      <c r="AJ109" t="str">
        <f t="shared" si="41"/>
        <v/>
      </c>
    </row>
    <row r="110" spans="1:36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1"/>
        <v>2.4666666666666668</v>
      </c>
      <c r="P110" s="6">
        <f t="shared" si="22"/>
        <v>78.723404255319153</v>
      </c>
      <c r="Q110" t="str">
        <f t="shared" si="23"/>
        <v>film &amp; video</v>
      </c>
      <c r="R110" t="str">
        <f t="shared" si="24"/>
        <v>shorts</v>
      </c>
      <c r="S110" s="8">
        <f t="shared" si="25"/>
        <v>41366</v>
      </c>
      <c r="T110" s="8">
        <f t="shared" si="26"/>
        <v>41425.613078703704</v>
      </c>
      <c r="U110">
        <f t="shared" si="27"/>
        <v>2013</v>
      </c>
      <c r="V110" t="str">
        <f>VLOOKUP(MONTH(S110),REF!$C$4:$D$15,2,FALSE)</f>
        <v>APR</v>
      </c>
      <c r="W110" t="str">
        <f t="shared" si="28"/>
        <v>NO</v>
      </c>
      <c r="X110" t="str">
        <f t="shared" si="29"/>
        <v>YES</v>
      </c>
      <c r="Y110" t="str">
        <f t="shared" si="30"/>
        <v>NO</v>
      </c>
      <c r="Z110" t="str">
        <f t="shared" si="31"/>
        <v>NO</v>
      </c>
      <c r="AA110" t="str">
        <f t="shared" si="32"/>
        <v>NO</v>
      </c>
      <c r="AB110" t="str">
        <f t="shared" si="33"/>
        <v>NO</v>
      </c>
      <c r="AC110" t="str">
        <f t="shared" si="34"/>
        <v>NO</v>
      </c>
      <c r="AD110" t="str">
        <f t="shared" si="35"/>
        <v>NO</v>
      </c>
      <c r="AE110" t="str">
        <f t="shared" si="36"/>
        <v>NO</v>
      </c>
      <c r="AF110" t="str">
        <f t="shared" si="37"/>
        <v>NO</v>
      </c>
      <c r="AG110" t="str">
        <f t="shared" si="38"/>
        <v>NO</v>
      </c>
      <c r="AH110" t="str">
        <f t="shared" si="39"/>
        <v>NO</v>
      </c>
      <c r="AI110">
        <f t="shared" si="40"/>
        <v>47</v>
      </c>
      <c r="AJ110" t="str">
        <f t="shared" si="41"/>
        <v/>
      </c>
    </row>
    <row r="111" spans="1:36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1"/>
        <v>2.1949999999999998</v>
      </c>
      <c r="P111" s="6">
        <f t="shared" si="22"/>
        <v>46.702127659574465</v>
      </c>
      <c r="Q111" t="str">
        <f t="shared" si="23"/>
        <v>film &amp; video</v>
      </c>
      <c r="R111" t="str">
        <f t="shared" si="24"/>
        <v>shorts</v>
      </c>
      <c r="S111" s="8">
        <f t="shared" si="25"/>
        <v>40570</v>
      </c>
      <c r="T111" s="8">
        <f t="shared" si="26"/>
        <v>40600.025810185187</v>
      </c>
      <c r="U111">
        <f t="shared" si="27"/>
        <v>2011</v>
      </c>
      <c r="V111" t="str">
        <f>VLOOKUP(MONTH(S111),REF!$C$4:$D$15,2,FALSE)</f>
        <v>JAN</v>
      </c>
      <c r="W111" t="str">
        <f t="shared" si="28"/>
        <v>NO</v>
      </c>
      <c r="X111" t="str">
        <f t="shared" si="29"/>
        <v>YES</v>
      </c>
      <c r="Y111" t="str">
        <f t="shared" si="30"/>
        <v>NO</v>
      </c>
      <c r="Z111" t="str">
        <f t="shared" si="31"/>
        <v>NO</v>
      </c>
      <c r="AA111" t="str">
        <f t="shared" si="32"/>
        <v>NO</v>
      </c>
      <c r="AB111" t="str">
        <f t="shared" si="33"/>
        <v>NO</v>
      </c>
      <c r="AC111" t="str">
        <f t="shared" si="34"/>
        <v>NO</v>
      </c>
      <c r="AD111" t="str">
        <f t="shared" si="35"/>
        <v>NO</v>
      </c>
      <c r="AE111" t="str">
        <f t="shared" si="36"/>
        <v>NO</v>
      </c>
      <c r="AF111" t="str">
        <f t="shared" si="37"/>
        <v>NO</v>
      </c>
      <c r="AG111" t="str">
        <f t="shared" si="38"/>
        <v>NO</v>
      </c>
      <c r="AH111" t="str">
        <f t="shared" si="39"/>
        <v>NO</v>
      </c>
      <c r="AI111">
        <f t="shared" si="40"/>
        <v>47</v>
      </c>
      <c r="AJ111" t="str">
        <f t="shared" si="41"/>
        <v/>
      </c>
    </row>
    <row r="112" spans="1:36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1"/>
        <v>1.3076923076923077</v>
      </c>
      <c r="P112" s="6">
        <f t="shared" si="22"/>
        <v>65.384615384615387</v>
      </c>
      <c r="Q112" t="str">
        <f t="shared" si="23"/>
        <v>film &amp; video</v>
      </c>
      <c r="R112" t="str">
        <f t="shared" si="24"/>
        <v>shorts</v>
      </c>
      <c r="S112" s="8">
        <f t="shared" si="25"/>
        <v>41558</v>
      </c>
      <c r="T112" s="8">
        <f t="shared" si="26"/>
        <v>41592.249305555553</v>
      </c>
      <c r="U112">
        <f t="shared" si="27"/>
        <v>2013</v>
      </c>
      <c r="V112" t="str">
        <f>VLOOKUP(MONTH(S112),REF!$C$4:$D$15,2,FALSE)</f>
        <v>OCT</v>
      </c>
      <c r="W112" t="str">
        <f t="shared" si="28"/>
        <v>NO</v>
      </c>
      <c r="X112" t="str">
        <f t="shared" si="29"/>
        <v>YES</v>
      </c>
      <c r="Y112" t="str">
        <f t="shared" si="30"/>
        <v>NO</v>
      </c>
      <c r="Z112" t="str">
        <f t="shared" si="31"/>
        <v>NO</v>
      </c>
      <c r="AA112" t="str">
        <f t="shared" si="32"/>
        <v>NO</v>
      </c>
      <c r="AB112" t="str">
        <f t="shared" si="33"/>
        <v>NO</v>
      </c>
      <c r="AC112" t="str">
        <f t="shared" si="34"/>
        <v>NO</v>
      </c>
      <c r="AD112" t="str">
        <f t="shared" si="35"/>
        <v>NO</v>
      </c>
      <c r="AE112" t="str">
        <f t="shared" si="36"/>
        <v>NO</v>
      </c>
      <c r="AF112" t="str">
        <f t="shared" si="37"/>
        <v>NO</v>
      </c>
      <c r="AG112" t="str">
        <f t="shared" si="38"/>
        <v>NO</v>
      </c>
      <c r="AH112" t="str">
        <f t="shared" si="39"/>
        <v>NO</v>
      </c>
      <c r="AI112">
        <f t="shared" si="40"/>
        <v>26</v>
      </c>
      <c r="AJ112" t="str">
        <f t="shared" si="41"/>
        <v/>
      </c>
    </row>
    <row r="113" spans="1:36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1"/>
        <v>1.5457142857142858</v>
      </c>
      <c r="P113" s="6">
        <f t="shared" si="22"/>
        <v>102.0754716981132</v>
      </c>
      <c r="Q113" t="str">
        <f t="shared" si="23"/>
        <v>film &amp; video</v>
      </c>
      <c r="R113" t="str">
        <f t="shared" si="24"/>
        <v>shorts</v>
      </c>
      <c r="S113" s="8">
        <f t="shared" si="25"/>
        <v>42125</v>
      </c>
      <c r="T113" s="8">
        <f t="shared" si="26"/>
        <v>42155.333182870367</v>
      </c>
      <c r="U113">
        <f t="shared" si="27"/>
        <v>2015</v>
      </c>
      <c r="V113" t="str">
        <f>VLOOKUP(MONTH(S113),REF!$C$4:$D$15,2,FALSE)</f>
        <v>MAY</v>
      </c>
      <c r="W113" t="str">
        <f t="shared" si="28"/>
        <v>NO</v>
      </c>
      <c r="X113" t="str">
        <f t="shared" si="29"/>
        <v>YES</v>
      </c>
      <c r="Y113" t="str">
        <f t="shared" si="30"/>
        <v>NO</v>
      </c>
      <c r="Z113" t="str">
        <f t="shared" si="31"/>
        <v>NO</v>
      </c>
      <c r="AA113" t="str">
        <f t="shared" si="32"/>
        <v>NO</v>
      </c>
      <c r="AB113" t="str">
        <f t="shared" si="33"/>
        <v>NO</v>
      </c>
      <c r="AC113" t="str">
        <f t="shared" si="34"/>
        <v>NO</v>
      </c>
      <c r="AD113" t="str">
        <f t="shared" si="35"/>
        <v>NO</v>
      </c>
      <c r="AE113" t="str">
        <f t="shared" si="36"/>
        <v>NO</v>
      </c>
      <c r="AF113" t="str">
        <f t="shared" si="37"/>
        <v>NO</v>
      </c>
      <c r="AG113" t="str">
        <f t="shared" si="38"/>
        <v>NO</v>
      </c>
      <c r="AH113" t="str">
        <f t="shared" si="39"/>
        <v>NO</v>
      </c>
      <c r="AI113">
        <f t="shared" si="40"/>
        <v>53</v>
      </c>
      <c r="AJ113" t="str">
        <f t="shared" si="41"/>
        <v/>
      </c>
    </row>
    <row r="114" spans="1:36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1"/>
        <v>1.04</v>
      </c>
      <c r="P114" s="6">
        <f t="shared" si="22"/>
        <v>64.197530864197532</v>
      </c>
      <c r="Q114" t="str">
        <f t="shared" si="23"/>
        <v>film &amp; video</v>
      </c>
      <c r="R114" t="str">
        <f t="shared" si="24"/>
        <v>shorts</v>
      </c>
      <c r="S114" s="8">
        <f t="shared" si="25"/>
        <v>41718</v>
      </c>
      <c r="T114" s="8">
        <f t="shared" si="26"/>
        <v>41742.083333333336</v>
      </c>
      <c r="U114">
        <f t="shared" si="27"/>
        <v>2014</v>
      </c>
      <c r="V114" t="str">
        <f>VLOOKUP(MONTH(S114),REF!$C$4:$D$15,2,FALSE)</f>
        <v>MAR</v>
      </c>
      <c r="W114" t="str">
        <f t="shared" si="28"/>
        <v>NO</v>
      </c>
      <c r="X114" t="str">
        <f t="shared" si="29"/>
        <v>NO</v>
      </c>
      <c r="Y114" t="str">
        <f t="shared" si="30"/>
        <v>YES</v>
      </c>
      <c r="Z114" t="str">
        <f t="shared" si="31"/>
        <v>NO</v>
      </c>
      <c r="AA114" t="str">
        <f t="shared" si="32"/>
        <v>NO</v>
      </c>
      <c r="AB114" t="str">
        <f t="shared" si="33"/>
        <v>NO</v>
      </c>
      <c r="AC114" t="str">
        <f t="shared" si="34"/>
        <v>NO</v>
      </c>
      <c r="AD114" t="str">
        <f t="shared" si="35"/>
        <v>NO</v>
      </c>
      <c r="AE114" t="str">
        <f t="shared" si="36"/>
        <v>NO</v>
      </c>
      <c r="AF114" t="str">
        <f t="shared" si="37"/>
        <v>NO</v>
      </c>
      <c r="AG114" t="str">
        <f t="shared" si="38"/>
        <v>NO</v>
      </c>
      <c r="AH114" t="str">
        <f t="shared" si="39"/>
        <v>NO</v>
      </c>
      <c r="AI114">
        <f t="shared" si="40"/>
        <v>81</v>
      </c>
      <c r="AJ114" t="str">
        <f t="shared" si="41"/>
        <v/>
      </c>
    </row>
    <row r="115" spans="1:36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1"/>
        <v>1.41</v>
      </c>
      <c r="P115" s="6">
        <f t="shared" si="22"/>
        <v>90.384615384615387</v>
      </c>
      <c r="Q115" t="str">
        <f t="shared" si="23"/>
        <v>film &amp; video</v>
      </c>
      <c r="R115" t="str">
        <f t="shared" si="24"/>
        <v>shorts</v>
      </c>
      <c r="S115" s="8">
        <f t="shared" si="25"/>
        <v>40754</v>
      </c>
      <c r="T115" s="8">
        <f t="shared" si="26"/>
        <v>40761.625</v>
      </c>
      <c r="U115">
        <f t="shared" si="27"/>
        <v>2011</v>
      </c>
      <c r="V115" t="str">
        <f>VLOOKUP(MONTH(S115),REF!$C$4:$D$15,2,FALSE)</f>
        <v>JUL</v>
      </c>
      <c r="W115" t="str">
        <f t="shared" si="28"/>
        <v>NO</v>
      </c>
      <c r="X115" t="str">
        <f t="shared" si="29"/>
        <v>NO</v>
      </c>
      <c r="Y115" t="str">
        <f t="shared" si="30"/>
        <v>YES</v>
      </c>
      <c r="Z115" t="str">
        <f t="shared" si="31"/>
        <v>NO</v>
      </c>
      <c r="AA115" t="str">
        <f t="shared" si="32"/>
        <v>NO</v>
      </c>
      <c r="AB115" t="str">
        <f t="shared" si="33"/>
        <v>NO</v>
      </c>
      <c r="AC115" t="str">
        <f t="shared" si="34"/>
        <v>NO</v>
      </c>
      <c r="AD115" t="str">
        <f t="shared" si="35"/>
        <v>NO</v>
      </c>
      <c r="AE115" t="str">
        <f t="shared" si="36"/>
        <v>NO</v>
      </c>
      <c r="AF115" t="str">
        <f t="shared" si="37"/>
        <v>NO</v>
      </c>
      <c r="AG115" t="str">
        <f t="shared" si="38"/>
        <v>NO</v>
      </c>
      <c r="AH115" t="str">
        <f t="shared" si="39"/>
        <v>NO</v>
      </c>
      <c r="AI115">
        <f t="shared" si="40"/>
        <v>78</v>
      </c>
      <c r="AJ115" t="str">
        <f t="shared" si="41"/>
        <v/>
      </c>
    </row>
    <row r="116" spans="1:36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1"/>
        <v>1.0333333333333334</v>
      </c>
      <c r="P116" s="6">
        <f t="shared" si="22"/>
        <v>88.571428571428569</v>
      </c>
      <c r="Q116" t="str">
        <f t="shared" si="23"/>
        <v>film &amp; video</v>
      </c>
      <c r="R116" t="str">
        <f t="shared" si="24"/>
        <v>shorts</v>
      </c>
      <c r="S116" s="8">
        <f t="shared" si="25"/>
        <v>40861</v>
      </c>
      <c r="T116" s="8">
        <f t="shared" si="26"/>
        <v>40921.27416666667</v>
      </c>
      <c r="U116">
        <f t="shared" si="27"/>
        <v>2011</v>
      </c>
      <c r="V116" t="str">
        <f>VLOOKUP(MONTH(S116),REF!$C$4:$D$15,2,FALSE)</f>
        <v>NOV</v>
      </c>
      <c r="W116" t="str">
        <f t="shared" si="28"/>
        <v>NO</v>
      </c>
      <c r="X116" t="str">
        <f t="shared" si="29"/>
        <v>YES</v>
      </c>
      <c r="Y116" t="str">
        <f t="shared" si="30"/>
        <v>NO</v>
      </c>
      <c r="Z116" t="str">
        <f t="shared" si="31"/>
        <v>NO</v>
      </c>
      <c r="AA116" t="str">
        <f t="shared" si="32"/>
        <v>NO</v>
      </c>
      <c r="AB116" t="str">
        <f t="shared" si="33"/>
        <v>NO</v>
      </c>
      <c r="AC116" t="str">
        <f t="shared" si="34"/>
        <v>NO</v>
      </c>
      <c r="AD116" t="str">
        <f t="shared" si="35"/>
        <v>NO</v>
      </c>
      <c r="AE116" t="str">
        <f t="shared" si="36"/>
        <v>NO</v>
      </c>
      <c r="AF116" t="str">
        <f t="shared" si="37"/>
        <v>NO</v>
      </c>
      <c r="AG116" t="str">
        <f t="shared" si="38"/>
        <v>NO</v>
      </c>
      <c r="AH116" t="str">
        <f t="shared" si="39"/>
        <v>NO</v>
      </c>
      <c r="AI116">
        <f t="shared" si="40"/>
        <v>35</v>
      </c>
      <c r="AJ116" t="str">
        <f t="shared" si="41"/>
        <v/>
      </c>
    </row>
    <row r="117" spans="1:36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1"/>
        <v>1.4044444444444444</v>
      </c>
      <c r="P117" s="6">
        <f t="shared" si="22"/>
        <v>28.727272727272727</v>
      </c>
      <c r="Q117" t="str">
        <f t="shared" si="23"/>
        <v>film &amp; video</v>
      </c>
      <c r="R117" t="str">
        <f t="shared" si="24"/>
        <v>shorts</v>
      </c>
      <c r="S117" s="8">
        <f t="shared" si="25"/>
        <v>40919</v>
      </c>
      <c r="T117" s="8">
        <f t="shared" si="26"/>
        <v>40943.738935185189</v>
      </c>
      <c r="U117">
        <f t="shared" si="27"/>
        <v>2012</v>
      </c>
      <c r="V117" t="str">
        <f>VLOOKUP(MONTH(S117),REF!$C$4:$D$15,2,FALSE)</f>
        <v>JAN</v>
      </c>
      <c r="W117" t="str">
        <f t="shared" si="28"/>
        <v>YES</v>
      </c>
      <c r="X117" t="str">
        <f t="shared" si="29"/>
        <v>NO</v>
      </c>
      <c r="Y117" t="str">
        <f t="shared" si="30"/>
        <v>NO</v>
      </c>
      <c r="Z117" t="str">
        <f t="shared" si="31"/>
        <v>NO</v>
      </c>
      <c r="AA117" t="str">
        <f t="shared" si="32"/>
        <v>NO</v>
      </c>
      <c r="AB117" t="str">
        <f t="shared" si="33"/>
        <v>NO</v>
      </c>
      <c r="AC117" t="str">
        <f t="shared" si="34"/>
        <v>NO</v>
      </c>
      <c r="AD117" t="str">
        <f t="shared" si="35"/>
        <v>NO</v>
      </c>
      <c r="AE117" t="str">
        <f t="shared" si="36"/>
        <v>NO</v>
      </c>
      <c r="AF117" t="str">
        <f t="shared" si="37"/>
        <v>NO</v>
      </c>
      <c r="AG117" t="str">
        <f t="shared" si="38"/>
        <v>NO</v>
      </c>
      <c r="AH117" t="str">
        <f t="shared" si="39"/>
        <v>NO</v>
      </c>
      <c r="AI117">
        <f t="shared" si="40"/>
        <v>22</v>
      </c>
      <c r="AJ117" t="str">
        <f t="shared" si="41"/>
        <v/>
      </c>
    </row>
    <row r="118" spans="1:36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1"/>
        <v>1.1365714285714286</v>
      </c>
      <c r="P118" s="6">
        <f t="shared" si="22"/>
        <v>69.78947368421052</v>
      </c>
      <c r="Q118" t="str">
        <f t="shared" si="23"/>
        <v>film &amp; video</v>
      </c>
      <c r="R118" t="str">
        <f t="shared" si="24"/>
        <v>shorts</v>
      </c>
      <c r="S118" s="8">
        <f t="shared" si="25"/>
        <v>40595</v>
      </c>
      <c r="T118" s="8">
        <f t="shared" si="26"/>
        <v>40641.455497685187</v>
      </c>
      <c r="U118">
        <f t="shared" si="27"/>
        <v>2011</v>
      </c>
      <c r="V118" t="str">
        <f>VLOOKUP(MONTH(S118),REF!$C$4:$D$15,2,FALSE)</f>
        <v>FEB</v>
      </c>
      <c r="W118" t="str">
        <f t="shared" si="28"/>
        <v>NO</v>
      </c>
      <c r="X118" t="str">
        <f t="shared" si="29"/>
        <v>YES</v>
      </c>
      <c r="Y118" t="str">
        <f t="shared" si="30"/>
        <v>NO</v>
      </c>
      <c r="Z118" t="str">
        <f t="shared" si="31"/>
        <v>NO</v>
      </c>
      <c r="AA118" t="str">
        <f t="shared" si="32"/>
        <v>NO</v>
      </c>
      <c r="AB118" t="str">
        <f t="shared" si="33"/>
        <v>NO</v>
      </c>
      <c r="AC118" t="str">
        <f t="shared" si="34"/>
        <v>NO</v>
      </c>
      <c r="AD118" t="str">
        <f t="shared" si="35"/>
        <v>NO</v>
      </c>
      <c r="AE118" t="str">
        <f t="shared" si="36"/>
        <v>NO</v>
      </c>
      <c r="AF118" t="str">
        <f t="shared" si="37"/>
        <v>NO</v>
      </c>
      <c r="AG118" t="str">
        <f t="shared" si="38"/>
        <v>NO</v>
      </c>
      <c r="AH118" t="str">
        <f t="shared" si="39"/>
        <v>NO</v>
      </c>
      <c r="AI118">
        <f t="shared" si="40"/>
        <v>57</v>
      </c>
      <c r="AJ118" t="str">
        <f t="shared" si="41"/>
        <v/>
      </c>
    </row>
    <row r="119" spans="1:36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1"/>
        <v>1.0049377777777779</v>
      </c>
      <c r="P119" s="6">
        <f t="shared" si="22"/>
        <v>167.48962962962963</v>
      </c>
      <c r="Q119" t="str">
        <f t="shared" si="23"/>
        <v>film &amp; video</v>
      </c>
      <c r="R119" t="str">
        <f t="shared" si="24"/>
        <v>shorts</v>
      </c>
      <c r="S119" s="8">
        <f t="shared" si="25"/>
        <v>40249</v>
      </c>
      <c r="T119" s="8">
        <f t="shared" si="26"/>
        <v>40338.791666666664</v>
      </c>
      <c r="U119">
        <f t="shared" si="27"/>
        <v>2010</v>
      </c>
      <c r="V119" t="str">
        <f>VLOOKUP(MONTH(S119),REF!$C$4:$D$15,2,FALSE)</f>
        <v>MAR</v>
      </c>
      <c r="W119" t="str">
        <f t="shared" si="28"/>
        <v>NO</v>
      </c>
      <c r="X119" t="str">
        <f t="shared" si="29"/>
        <v>YES</v>
      </c>
      <c r="Y119" t="str">
        <f t="shared" si="30"/>
        <v>NO</v>
      </c>
      <c r="Z119" t="str">
        <f t="shared" si="31"/>
        <v>NO</v>
      </c>
      <c r="AA119" t="str">
        <f t="shared" si="32"/>
        <v>NO</v>
      </c>
      <c r="AB119" t="str">
        <f t="shared" si="33"/>
        <v>NO</v>
      </c>
      <c r="AC119" t="str">
        <f t="shared" si="34"/>
        <v>NO</v>
      </c>
      <c r="AD119" t="str">
        <f t="shared" si="35"/>
        <v>NO</v>
      </c>
      <c r="AE119" t="str">
        <f t="shared" si="36"/>
        <v>NO</v>
      </c>
      <c r="AF119" t="str">
        <f t="shared" si="37"/>
        <v>NO</v>
      </c>
      <c r="AG119" t="str">
        <f t="shared" si="38"/>
        <v>NO</v>
      </c>
      <c r="AH119" t="str">
        <f t="shared" si="39"/>
        <v>NO</v>
      </c>
      <c r="AI119">
        <f t="shared" si="40"/>
        <v>27</v>
      </c>
      <c r="AJ119" t="str">
        <f t="shared" si="41"/>
        <v/>
      </c>
    </row>
    <row r="120" spans="1:36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1"/>
        <v>1.1303159999999999</v>
      </c>
      <c r="P120" s="6">
        <f t="shared" si="22"/>
        <v>144.91230769230768</v>
      </c>
      <c r="Q120" t="str">
        <f t="shared" si="23"/>
        <v>film &amp; video</v>
      </c>
      <c r="R120" t="str">
        <f t="shared" si="24"/>
        <v>shorts</v>
      </c>
      <c r="S120" s="8">
        <f t="shared" si="25"/>
        <v>40723</v>
      </c>
      <c r="T120" s="8">
        <f t="shared" si="26"/>
        <v>40753.053657407407</v>
      </c>
      <c r="U120">
        <f t="shared" si="27"/>
        <v>2011</v>
      </c>
      <c r="V120" t="str">
        <f>VLOOKUP(MONTH(S120),REF!$C$4:$D$15,2,FALSE)</f>
        <v>JUN</v>
      </c>
      <c r="W120" t="str">
        <f t="shared" si="28"/>
        <v>NO</v>
      </c>
      <c r="X120" t="str">
        <f t="shared" si="29"/>
        <v>NO</v>
      </c>
      <c r="Y120" t="str">
        <f t="shared" si="30"/>
        <v>YES</v>
      </c>
      <c r="Z120" t="str">
        <f t="shared" si="31"/>
        <v>NO</v>
      </c>
      <c r="AA120" t="str">
        <f t="shared" si="32"/>
        <v>NO</v>
      </c>
      <c r="AB120" t="str">
        <f t="shared" si="33"/>
        <v>NO</v>
      </c>
      <c r="AC120" t="str">
        <f t="shared" si="34"/>
        <v>NO</v>
      </c>
      <c r="AD120" t="str">
        <f t="shared" si="35"/>
        <v>NO</v>
      </c>
      <c r="AE120" t="str">
        <f t="shared" si="36"/>
        <v>NO</v>
      </c>
      <c r="AF120" t="str">
        <f t="shared" si="37"/>
        <v>NO</v>
      </c>
      <c r="AG120" t="str">
        <f t="shared" si="38"/>
        <v>NO</v>
      </c>
      <c r="AH120" t="str">
        <f t="shared" si="39"/>
        <v>NO</v>
      </c>
      <c r="AI120">
        <f t="shared" si="40"/>
        <v>39</v>
      </c>
      <c r="AJ120" t="str">
        <f t="shared" si="41"/>
        <v/>
      </c>
    </row>
    <row r="121" spans="1:36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1"/>
        <v>1.0455692307692308</v>
      </c>
      <c r="P121" s="6">
        <f t="shared" si="22"/>
        <v>91.840540540540545</v>
      </c>
      <c r="Q121" t="str">
        <f t="shared" si="23"/>
        <v>film &amp; video</v>
      </c>
      <c r="R121" t="str">
        <f t="shared" si="24"/>
        <v>shorts</v>
      </c>
      <c r="S121" s="8">
        <f t="shared" si="25"/>
        <v>40739</v>
      </c>
      <c r="T121" s="8">
        <f t="shared" si="26"/>
        <v>40768.958333333336</v>
      </c>
      <c r="U121">
        <f t="shared" si="27"/>
        <v>2011</v>
      </c>
      <c r="V121" t="str">
        <f>VLOOKUP(MONTH(S121),REF!$C$4:$D$15,2,FALSE)</f>
        <v>JUL</v>
      </c>
      <c r="W121" t="str">
        <f t="shared" si="28"/>
        <v>NO</v>
      </c>
      <c r="X121" t="str">
        <f t="shared" si="29"/>
        <v>YES</v>
      </c>
      <c r="Y121" t="str">
        <f t="shared" si="30"/>
        <v>NO</v>
      </c>
      <c r="Z121" t="str">
        <f t="shared" si="31"/>
        <v>NO</v>
      </c>
      <c r="AA121" t="str">
        <f t="shared" si="32"/>
        <v>NO</v>
      </c>
      <c r="AB121" t="str">
        <f t="shared" si="33"/>
        <v>NO</v>
      </c>
      <c r="AC121" t="str">
        <f t="shared" si="34"/>
        <v>NO</v>
      </c>
      <c r="AD121" t="str">
        <f t="shared" si="35"/>
        <v>NO</v>
      </c>
      <c r="AE121" t="str">
        <f t="shared" si="36"/>
        <v>NO</v>
      </c>
      <c r="AF121" t="str">
        <f t="shared" si="37"/>
        <v>NO</v>
      </c>
      <c r="AG121" t="str">
        <f t="shared" si="38"/>
        <v>NO</v>
      </c>
      <c r="AH121" t="str">
        <f t="shared" si="39"/>
        <v>NO</v>
      </c>
      <c r="AI121">
        <f t="shared" si="40"/>
        <v>37</v>
      </c>
      <c r="AJ121" t="str">
        <f t="shared" si="41"/>
        <v/>
      </c>
    </row>
    <row r="122" spans="1:36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1"/>
        <v>1.4285714285714287E-4</v>
      </c>
      <c r="P122" s="6">
        <f t="shared" si="22"/>
        <v>10</v>
      </c>
      <c r="Q122" t="str">
        <f t="shared" si="23"/>
        <v>film &amp; video</v>
      </c>
      <c r="R122" t="str">
        <f t="shared" si="24"/>
        <v>science fiction</v>
      </c>
      <c r="S122" s="8">
        <f t="shared" si="25"/>
        <v>42616</v>
      </c>
      <c r="T122" s="8">
        <f t="shared" si="26"/>
        <v>42646.049849537041</v>
      </c>
      <c r="U122">
        <f t="shared" si="27"/>
        <v>2016</v>
      </c>
      <c r="V122" t="str">
        <f>VLOOKUP(MONTH(S122),REF!$C$4:$D$15,2,FALSE)</f>
        <v>SEP</v>
      </c>
      <c r="W122" t="str">
        <f t="shared" si="28"/>
        <v>NO</v>
      </c>
      <c r="X122" t="str">
        <f t="shared" si="29"/>
        <v>NO</v>
      </c>
      <c r="Y122" t="str">
        <f t="shared" si="30"/>
        <v>NO</v>
      </c>
      <c r="Z122" t="str">
        <f t="shared" si="31"/>
        <v>NO</v>
      </c>
      <c r="AA122" t="str">
        <f t="shared" si="32"/>
        <v>NO</v>
      </c>
      <c r="AB122" t="str">
        <f t="shared" si="33"/>
        <v>NO</v>
      </c>
      <c r="AC122" t="str">
        <f t="shared" si="34"/>
        <v>NO</v>
      </c>
      <c r="AD122" t="str">
        <f t="shared" si="35"/>
        <v>NO</v>
      </c>
      <c r="AE122" t="str">
        <f t="shared" si="36"/>
        <v>NO</v>
      </c>
      <c r="AF122" t="str">
        <f t="shared" si="37"/>
        <v>NO</v>
      </c>
      <c r="AG122" t="str">
        <f t="shared" si="38"/>
        <v>NO</v>
      </c>
      <c r="AH122" t="str">
        <f t="shared" si="39"/>
        <v>YES</v>
      </c>
      <c r="AI122" t="str">
        <f t="shared" si="40"/>
        <v/>
      </c>
      <c r="AJ122" t="str">
        <f t="shared" si="41"/>
        <v/>
      </c>
    </row>
    <row r="123" spans="1:36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1"/>
        <v>3.3333333333333332E-4</v>
      </c>
      <c r="P123" s="6">
        <f t="shared" si="22"/>
        <v>1</v>
      </c>
      <c r="Q123" t="str">
        <f t="shared" si="23"/>
        <v>film &amp; video</v>
      </c>
      <c r="R123" t="str">
        <f t="shared" si="24"/>
        <v>science fiction</v>
      </c>
      <c r="S123" s="8">
        <f t="shared" si="25"/>
        <v>42097</v>
      </c>
      <c r="T123" s="8">
        <f t="shared" si="26"/>
        <v>42112.427777777775</v>
      </c>
      <c r="U123">
        <f t="shared" si="27"/>
        <v>2015</v>
      </c>
      <c r="V123" t="str">
        <f>VLOOKUP(MONTH(S123),REF!$C$4:$D$15,2,FALSE)</f>
        <v>APR</v>
      </c>
      <c r="W123" t="str">
        <f t="shared" si="28"/>
        <v>NO</v>
      </c>
      <c r="X123" t="str">
        <f t="shared" si="29"/>
        <v>YES</v>
      </c>
      <c r="Y123" t="str">
        <f t="shared" si="30"/>
        <v>NO</v>
      </c>
      <c r="Z123" t="str">
        <f t="shared" si="31"/>
        <v>NO</v>
      </c>
      <c r="AA123" t="str">
        <f t="shared" si="32"/>
        <v>NO</v>
      </c>
      <c r="AB123" t="str">
        <f t="shared" si="33"/>
        <v>NO</v>
      </c>
      <c r="AC123" t="str">
        <f t="shared" si="34"/>
        <v>NO</v>
      </c>
      <c r="AD123" t="str">
        <f t="shared" si="35"/>
        <v>NO</v>
      </c>
      <c r="AE123" t="str">
        <f t="shared" si="36"/>
        <v>NO</v>
      </c>
      <c r="AF123" t="str">
        <f t="shared" si="37"/>
        <v>NO</v>
      </c>
      <c r="AG123" t="str">
        <f t="shared" si="38"/>
        <v>NO</v>
      </c>
      <c r="AH123" t="str">
        <f t="shared" si="39"/>
        <v>NO</v>
      </c>
      <c r="AI123" t="str">
        <f t="shared" si="40"/>
        <v/>
      </c>
      <c r="AJ123" t="str">
        <f t="shared" si="41"/>
        <v/>
      </c>
    </row>
    <row r="124" spans="1:36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1"/>
        <v>0</v>
      </c>
      <c r="P124" s="6" t="e">
        <f t="shared" si="22"/>
        <v>#DIV/0!</v>
      </c>
      <c r="Q124" t="str">
        <f t="shared" si="23"/>
        <v>film &amp; video</v>
      </c>
      <c r="R124" t="str">
        <f t="shared" si="24"/>
        <v>science fiction</v>
      </c>
      <c r="S124" s="8">
        <f t="shared" si="25"/>
        <v>42593</v>
      </c>
      <c r="T124" s="8">
        <f t="shared" si="26"/>
        <v>42653.431793981479</v>
      </c>
      <c r="U124">
        <f t="shared" si="27"/>
        <v>2016</v>
      </c>
      <c r="V124" t="str">
        <f>VLOOKUP(MONTH(S124),REF!$C$4:$D$15,2,FALSE)</f>
        <v>AUG</v>
      </c>
      <c r="W124" t="str">
        <f t="shared" si="28"/>
        <v>NO</v>
      </c>
      <c r="X124" t="str">
        <f t="shared" si="29"/>
        <v>NO</v>
      </c>
      <c r="Y124" t="str">
        <f t="shared" si="30"/>
        <v>NO</v>
      </c>
      <c r="Z124" t="str">
        <f t="shared" si="31"/>
        <v>NO</v>
      </c>
      <c r="AA124" t="str">
        <f t="shared" si="32"/>
        <v>NO</v>
      </c>
      <c r="AB124" t="str">
        <f t="shared" si="33"/>
        <v>NO</v>
      </c>
      <c r="AC124" t="str">
        <f t="shared" si="34"/>
        <v>NO</v>
      </c>
      <c r="AD124" t="str">
        <f t="shared" si="35"/>
        <v>NO</v>
      </c>
      <c r="AE124" t="str">
        <f t="shared" si="36"/>
        <v>NO</v>
      </c>
      <c r="AF124" t="str">
        <f t="shared" si="37"/>
        <v>NO</v>
      </c>
      <c r="AG124" t="str">
        <f t="shared" si="38"/>
        <v>NO</v>
      </c>
      <c r="AH124" t="str">
        <f t="shared" si="39"/>
        <v>YES</v>
      </c>
      <c r="AI124" t="str">
        <f t="shared" si="40"/>
        <v/>
      </c>
      <c r="AJ124" t="str">
        <f t="shared" si="41"/>
        <v/>
      </c>
    </row>
    <row r="125" spans="1:36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1"/>
        <v>2.7454545454545453E-3</v>
      </c>
      <c r="P125" s="6">
        <f t="shared" si="22"/>
        <v>25.166666666666668</v>
      </c>
      <c r="Q125" t="str">
        <f t="shared" si="23"/>
        <v>film &amp; video</v>
      </c>
      <c r="R125" t="str">
        <f t="shared" si="24"/>
        <v>science fiction</v>
      </c>
      <c r="S125" s="8">
        <f t="shared" si="25"/>
        <v>41905</v>
      </c>
      <c r="T125" s="8">
        <f t="shared" si="26"/>
        <v>41940.916666666664</v>
      </c>
      <c r="U125">
        <f t="shared" si="27"/>
        <v>2014</v>
      </c>
      <c r="V125" t="str">
        <f>VLOOKUP(MONTH(S125),REF!$C$4:$D$15,2,FALSE)</f>
        <v>SEP</v>
      </c>
      <c r="W125" t="str">
        <f t="shared" si="28"/>
        <v>NO</v>
      </c>
      <c r="X125" t="str">
        <f t="shared" si="29"/>
        <v>NO</v>
      </c>
      <c r="Y125" t="str">
        <f t="shared" si="30"/>
        <v>NO</v>
      </c>
      <c r="Z125" t="str">
        <f t="shared" si="31"/>
        <v>NO</v>
      </c>
      <c r="AA125" t="str">
        <f t="shared" si="32"/>
        <v>NO</v>
      </c>
      <c r="AB125" t="str">
        <f t="shared" si="33"/>
        <v>NO</v>
      </c>
      <c r="AC125" t="str">
        <f t="shared" si="34"/>
        <v>NO</v>
      </c>
      <c r="AD125" t="str">
        <f t="shared" si="35"/>
        <v>NO</v>
      </c>
      <c r="AE125" t="str">
        <f t="shared" si="36"/>
        <v>NO</v>
      </c>
      <c r="AF125" t="str">
        <f t="shared" si="37"/>
        <v>NO</v>
      </c>
      <c r="AG125" t="str">
        <f t="shared" si="38"/>
        <v>NO</v>
      </c>
      <c r="AH125" t="str">
        <f t="shared" si="39"/>
        <v>YES</v>
      </c>
      <c r="AI125" t="str">
        <f t="shared" si="40"/>
        <v/>
      </c>
      <c r="AJ125" t="str">
        <f t="shared" si="41"/>
        <v/>
      </c>
    </row>
    <row r="126" spans="1:36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1"/>
        <v>0</v>
      </c>
      <c r="P126" s="6" t="e">
        <f t="shared" si="22"/>
        <v>#DIV/0!</v>
      </c>
      <c r="Q126" t="str">
        <f t="shared" si="23"/>
        <v>film &amp; video</v>
      </c>
      <c r="R126" t="str">
        <f t="shared" si="24"/>
        <v>science fiction</v>
      </c>
      <c r="S126" s="8">
        <f t="shared" si="25"/>
        <v>42115</v>
      </c>
      <c r="T126" s="8">
        <f t="shared" si="26"/>
        <v>42139.928726851853</v>
      </c>
      <c r="U126">
        <f t="shared" si="27"/>
        <v>2015</v>
      </c>
      <c r="V126" t="str">
        <f>VLOOKUP(MONTH(S126),REF!$C$4:$D$15,2,FALSE)</f>
        <v>APR</v>
      </c>
      <c r="W126" t="str">
        <f t="shared" si="28"/>
        <v>NO</v>
      </c>
      <c r="X126" t="str">
        <f t="shared" si="29"/>
        <v>YES</v>
      </c>
      <c r="Y126" t="str">
        <f t="shared" si="30"/>
        <v>NO</v>
      </c>
      <c r="Z126" t="str">
        <f t="shared" si="31"/>
        <v>NO</v>
      </c>
      <c r="AA126" t="str">
        <f t="shared" si="32"/>
        <v>NO</v>
      </c>
      <c r="AB126" t="str">
        <f t="shared" si="33"/>
        <v>NO</v>
      </c>
      <c r="AC126" t="str">
        <f t="shared" si="34"/>
        <v>NO</v>
      </c>
      <c r="AD126" t="str">
        <f t="shared" si="35"/>
        <v>NO</v>
      </c>
      <c r="AE126" t="str">
        <f t="shared" si="36"/>
        <v>NO</v>
      </c>
      <c r="AF126" t="str">
        <f t="shared" si="37"/>
        <v>NO</v>
      </c>
      <c r="AG126" t="str">
        <f t="shared" si="38"/>
        <v>NO</v>
      </c>
      <c r="AH126" t="str">
        <f t="shared" si="39"/>
        <v>NO</v>
      </c>
      <c r="AI126" t="str">
        <f t="shared" si="40"/>
        <v/>
      </c>
      <c r="AJ126" t="str">
        <f t="shared" si="41"/>
        <v/>
      </c>
    </row>
    <row r="127" spans="1:36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1"/>
        <v>0.14000000000000001</v>
      </c>
      <c r="P127" s="6">
        <f t="shared" si="22"/>
        <v>11.666666666666666</v>
      </c>
      <c r="Q127" t="str">
        <f t="shared" si="23"/>
        <v>film &amp; video</v>
      </c>
      <c r="R127" t="str">
        <f t="shared" si="24"/>
        <v>science fiction</v>
      </c>
      <c r="S127" s="8">
        <f t="shared" si="25"/>
        <v>42710</v>
      </c>
      <c r="T127" s="8">
        <f t="shared" si="26"/>
        <v>42769.993981481486</v>
      </c>
      <c r="U127">
        <f t="shared" si="27"/>
        <v>2016</v>
      </c>
      <c r="V127" t="str">
        <f>VLOOKUP(MONTH(S127),REF!$C$4:$D$15,2,FALSE)</f>
        <v>DEC</v>
      </c>
      <c r="W127" t="str">
        <f t="shared" si="28"/>
        <v>YES</v>
      </c>
      <c r="X127" t="str">
        <f t="shared" si="29"/>
        <v>NO</v>
      </c>
      <c r="Y127" t="str">
        <f t="shared" si="30"/>
        <v>NO</v>
      </c>
      <c r="Z127" t="str">
        <f t="shared" si="31"/>
        <v>NO</v>
      </c>
      <c r="AA127" t="str">
        <f t="shared" si="32"/>
        <v>NO</v>
      </c>
      <c r="AB127" t="str">
        <f t="shared" si="33"/>
        <v>NO</v>
      </c>
      <c r="AC127" t="str">
        <f t="shared" si="34"/>
        <v>NO</v>
      </c>
      <c r="AD127" t="str">
        <f t="shared" si="35"/>
        <v>NO</v>
      </c>
      <c r="AE127" t="str">
        <f t="shared" si="36"/>
        <v>NO</v>
      </c>
      <c r="AF127" t="str">
        <f t="shared" si="37"/>
        <v>NO</v>
      </c>
      <c r="AG127" t="str">
        <f t="shared" si="38"/>
        <v>NO</v>
      </c>
      <c r="AH127" t="str">
        <f t="shared" si="39"/>
        <v>NO</v>
      </c>
      <c r="AI127" t="str">
        <f t="shared" si="40"/>
        <v/>
      </c>
      <c r="AJ127" t="str">
        <f t="shared" si="41"/>
        <v/>
      </c>
    </row>
    <row r="128" spans="1:36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1"/>
        <v>5.5480000000000002E-2</v>
      </c>
      <c r="P128" s="6">
        <f t="shared" si="22"/>
        <v>106.69230769230769</v>
      </c>
      <c r="Q128" t="str">
        <f t="shared" si="23"/>
        <v>film &amp; video</v>
      </c>
      <c r="R128" t="str">
        <f t="shared" si="24"/>
        <v>science fiction</v>
      </c>
      <c r="S128" s="8">
        <f t="shared" si="25"/>
        <v>42136</v>
      </c>
      <c r="T128" s="8">
        <f t="shared" si="26"/>
        <v>42166.083333333328</v>
      </c>
      <c r="U128">
        <f t="shared" si="27"/>
        <v>2015</v>
      </c>
      <c r="V128" t="str">
        <f>VLOOKUP(MONTH(S128),REF!$C$4:$D$15,2,FALSE)</f>
        <v>MAY</v>
      </c>
      <c r="W128" t="str">
        <f t="shared" si="28"/>
        <v>NO</v>
      </c>
      <c r="X128" t="str">
        <f t="shared" si="29"/>
        <v>NO</v>
      </c>
      <c r="Y128" t="str">
        <f t="shared" si="30"/>
        <v>NO</v>
      </c>
      <c r="Z128" t="str">
        <f t="shared" si="31"/>
        <v>NO</v>
      </c>
      <c r="AA128" t="str">
        <f t="shared" si="32"/>
        <v>NO</v>
      </c>
      <c r="AB128" t="str">
        <f t="shared" si="33"/>
        <v>NO</v>
      </c>
      <c r="AC128" t="str">
        <f t="shared" si="34"/>
        <v>YES</v>
      </c>
      <c r="AD128" t="str">
        <f t="shared" si="35"/>
        <v>NO</v>
      </c>
      <c r="AE128" t="str">
        <f t="shared" si="36"/>
        <v>NO</v>
      </c>
      <c r="AF128" t="str">
        <f t="shared" si="37"/>
        <v>NO</v>
      </c>
      <c r="AG128" t="str">
        <f t="shared" si="38"/>
        <v>NO</v>
      </c>
      <c r="AH128" t="str">
        <f t="shared" si="39"/>
        <v>NO</v>
      </c>
      <c r="AI128" t="str">
        <f t="shared" si="40"/>
        <v/>
      </c>
      <c r="AJ128" t="str">
        <f t="shared" si="41"/>
        <v/>
      </c>
    </row>
    <row r="129" spans="1:36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1"/>
        <v>2.375E-2</v>
      </c>
      <c r="P129" s="6">
        <f t="shared" si="22"/>
        <v>47.5</v>
      </c>
      <c r="Q129" t="str">
        <f t="shared" si="23"/>
        <v>film &amp; video</v>
      </c>
      <c r="R129" t="str">
        <f t="shared" si="24"/>
        <v>science fiction</v>
      </c>
      <c r="S129" s="8">
        <f t="shared" si="25"/>
        <v>42068</v>
      </c>
      <c r="T129" s="8">
        <f t="shared" si="26"/>
        <v>42097.582650462966</v>
      </c>
      <c r="U129">
        <f t="shared" si="27"/>
        <v>2015</v>
      </c>
      <c r="V129" t="str">
        <f>VLOOKUP(MONTH(S129),REF!$C$4:$D$15,2,FALSE)</f>
        <v>MAR</v>
      </c>
      <c r="W129" t="str">
        <f t="shared" si="28"/>
        <v>NO</v>
      </c>
      <c r="X129" t="str">
        <f t="shared" si="29"/>
        <v>NO</v>
      </c>
      <c r="Y129" t="str">
        <f t="shared" si="30"/>
        <v>YES</v>
      </c>
      <c r="Z129" t="str">
        <f t="shared" si="31"/>
        <v>NO</v>
      </c>
      <c r="AA129" t="str">
        <f t="shared" si="32"/>
        <v>NO</v>
      </c>
      <c r="AB129" t="str">
        <f t="shared" si="33"/>
        <v>NO</v>
      </c>
      <c r="AC129" t="str">
        <f t="shared" si="34"/>
        <v>NO</v>
      </c>
      <c r="AD129" t="str">
        <f t="shared" si="35"/>
        <v>NO</v>
      </c>
      <c r="AE129" t="str">
        <f t="shared" si="36"/>
        <v>NO</v>
      </c>
      <c r="AF129" t="str">
        <f t="shared" si="37"/>
        <v>NO</v>
      </c>
      <c r="AG129" t="str">
        <f t="shared" si="38"/>
        <v>NO</v>
      </c>
      <c r="AH129" t="str">
        <f t="shared" si="39"/>
        <v>NO</v>
      </c>
      <c r="AI129" t="str">
        <f t="shared" si="40"/>
        <v/>
      </c>
      <c r="AJ129" t="str">
        <f t="shared" si="41"/>
        <v/>
      </c>
    </row>
    <row r="130" spans="1:36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1"/>
        <v>1.8669999999999999E-2</v>
      </c>
      <c r="P130" s="6">
        <f t="shared" si="22"/>
        <v>311.16666666666669</v>
      </c>
      <c r="Q130" t="str">
        <f t="shared" si="23"/>
        <v>film &amp; video</v>
      </c>
      <c r="R130" t="str">
        <f t="shared" si="24"/>
        <v>science fiction</v>
      </c>
      <c r="S130" s="8">
        <f t="shared" si="25"/>
        <v>42628</v>
      </c>
      <c r="T130" s="8">
        <f t="shared" si="26"/>
        <v>42663.22792824074</v>
      </c>
      <c r="U130">
        <f t="shared" si="27"/>
        <v>2016</v>
      </c>
      <c r="V130" t="str">
        <f>VLOOKUP(MONTH(S130),REF!$C$4:$D$15,2,FALSE)</f>
        <v>SEP</v>
      </c>
      <c r="W130" t="str">
        <f t="shared" si="28"/>
        <v>NO</v>
      </c>
      <c r="X130" t="str">
        <f t="shared" si="29"/>
        <v>NO</v>
      </c>
      <c r="Y130" t="str">
        <f t="shared" si="30"/>
        <v>NO</v>
      </c>
      <c r="Z130" t="str">
        <f t="shared" si="31"/>
        <v>NO</v>
      </c>
      <c r="AA130" t="str">
        <f t="shared" si="32"/>
        <v>NO</v>
      </c>
      <c r="AB130" t="str">
        <f t="shared" si="33"/>
        <v>NO</v>
      </c>
      <c r="AC130" t="str">
        <f t="shared" si="34"/>
        <v>NO</v>
      </c>
      <c r="AD130" t="str">
        <f t="shared" si="35"/>
        <v>NO</v>
      </c>
      <c r="AE130" t="str">
        <f t="shared" si="36"/>
        <v>NO</v>
      </c>
      <c r="AF130" t="str">
        <f t="shared" si="37"/>
        <v>NO</v>
      </c>
      <c r="AG130" t="str">
        <f t="shared" si="38"/>
        <v>NO</v>
      </c>
      <c r="AH130" t="str">
        <f t="shared" si="39"/>
        <v>YES</v>
      </c>
      <c r="AI130" t="str">
        <f t="shared" si="40"/>
        <v/>
      </c>
      <c r="AJ130" t="str">
        <f t="shared" si="41"/>
        <v/>
      </c>
    </row>
    <row r="131" spans="1:36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2">E131/D131</f>
        <v>0</v>
      </c>
      <c r="P131" s="6" t="e">
        <f t="shared" ref="P131:P194" si="43">E131/L131</f>
        <v>#DIV/0!</v>
      </c>
      <c r="Q131" t="str">
        <f t="shared" ref="Q131:Q194" si="44">LEFT(N131,FIND("/",N131)-1)</f>
        <v>film &amp; video</v>
      </c>
      <c r="R131" t="str">
        <f t="shared" ref="R131:R194" si="45">RIGHT(N131,LEN(N131)-FIND("/",N131))</f>
        <v>science fiction</v>
      </c>
      <c r="S131" s="8">
        <f t="shared" ref="S131:S194" si="46">ROUND((J131/86400)+DATE(1970,1,1),0)</f>
        <v>41883</v>
      </c>
      <c r="T131" s="8">
        <f t="shared" ref="T131:T194" si="47">(I131/86400)+DATE(1970,1,1)</f>
        <v>41942.937303240738</v>
      </c>
      <c r="U131">
        <f t="shared" ref="U131:U194" si="48">YEAR(S131)</f>
        <v>2014</v>
      </c>
      <c r="V131" t="str">
        <f>VLOOKUP(MONTH(S131),REF!$C$4:$D$15,2,FALSE)</f>
        <v>SEP</v>
      </c>
      <c r="W131" t="str">
        <f t="shared" ref="W131:W194" si="49">IF(D131&lt;1000,"YES","NO")</f>
        <v>NO</v>
      </c>
      <c r="X131" t="str">
        <f t="shared" ref="X131:X194" si="50">IF(AND($D131&gt;=1000,$D131&lt;=4999),"YES","NO")</f>
        <v>NO</v>
      </c>
      <c r="Y131" t="str">
        <f t="shared" ref="Y131:Y194" si="51">IF(AND($D131&gt;=5000,$D131&lt;=9999),"YES","NO")</f>
        <v>NO</v>
      </c>
      <c r="Z131" t="str">
        <f t="shared" ref="Z131:Z194" si="52">IF(AND($D131&gt;=10000,$D131&lt;=14999),"YES","NO")</f>
        <v>NO</v>
      </c>
      <c r="AA131" t="str">
        <f t="shared" ref="AA131:AA194" si="53">IF(AND($D131&gt;=15000,$D131&lt;=19999),"YES","NO")</f>
        <v>NO</v>
      </c>
      <c r="AB131" t="str">
        <f t="shared" ref="AB131:AB194" si="54">IF(AND($D131&gt;=20000,$D131&lt;=24999),"YES","NO")</f>
        <v>YES</v>
      </c>
      <c r="AC131" t="str">
        <f t="shared" ref="AC131:AC194" si="55">IF(AND($D131&gt;=25000,$D131&lt;=29999),"YES","NO")</f>
        <v>NO</v>
      </c>
      <c r="AD131" t="str">
        <f t="shared" ref="AD131:AD194" si="56">IF(AND($D131&gt;=30000,$D131&lt;=34999),"YES","NO")</f>
        <v>NO</v>
      </c>
      <c r="AE131" t="str">
        <f t="shared" ref="AE131:AE194" si="57">IF(AND($D131&gt;=35000,$D131&lt;=39999),"YES","NO")</f>
        <v>NO</v>
      </c>
      <c r="AF131" t="str">
        <f t="shared" ref="AF131:AF194" si="58">IF(AND($D131&gt;=40000,$D131&lt;=44999),"YES","NO")</f>
        <v>NO</v>
      </c>
      <c r="AG131" t="str">
        <f t="shared" ref="AG131:AG194" si="59">IF(AND($D131&gt;=45000,$D131&lt;=49999),"YES","NO")</f>
        <v>NO</v>
      </c>
      <c r="AH131" t="str">
        <f t="shared" ref="AH131:AH194" si="60">IF($D131&gt;=50000,"YES","NO")</f>
        <v>NO</v>
      </c>
      <c r="AI131" t="str">
        <f t="shared" ref="AI131:AI194" si="61">IF(F131="successful",L131,"")</f>
        <v/>
      </c>
      <c r="AJ131" t="str">
        <f t="shared" ref="AJ131:AJ194" si="62">IF(F131="failed",L131,"")</f>
        <v/>
      </c>
    </row>
    <row r="132" spans="1:36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2"/>
        <v>0</v>
      </c>
      <c r="P132" s="6" t="e">
        <f t="shared" si="43"/>
        <v>#DIV/0!</v>
      </c>
      <c r="Q132" t="str">
        <f t="shared" si="44"/>
        <v>film &amp; video</v>
      </c>
      <c r="R132" t="str">
        <f t="shared" si="45"/>
        <v>science fiction</v>
      </c>
      <c r="S132" s="8">
        <f t="shared" si="46"/>
        <v>41779</v>
      </c>
      <c r="T132" s="8">
        <f t="shared" si="47"/>
        <v>41806.844444444447</v>
      </c>
      <c r="U132">
        <f t="shared" si="48"/>
        <v>2014</v>
      </c>
      <c r="V132" t="str">
        <f>VLOOKUP(MONTH(S132),REF!$C$4:$D$15,2,FALSE)</f>
        <v>MAY</v>
      </c>
      <c r="W132" t="str">
        <f t="shared" si="49"/>
        <v>YES</v>
      </c>
      <c r="X132" t="str">
        <f t="shared" si="50"/>
        <v>NO</v>
      </c>
      <c r="Y132" t="str">
        <f t="shared" si="51"/>
        <v>NO</v>
      </c>
      <c r="Z132" t="str">
        <f t="shared" si="52"/>
        <v>NO</v>
      </c>
      <c r="AA132" t="str">
        <f t="shared" si="53"/>
        <v>NO</v>
      </c>
      <c r="AB132" t="str">
        <f t="shared" si="54"/>
        <v>NO</v>
      </c>
      <c r="AC132" t="str">
        <f t="shared" si="55"/>
        <v>NO</v>
      </c>
      <c r="AD132" t="str">
        <f t="shared" si="56"/>
        <v>NO</v>
      </c>
      <c r="AE132" t="str">
        <f t="shared" si="57"/>
        <v>NO</v>
      </c>
      <c r="AF132" t="str">
        <f t="shared" si="58"/>
        <v>NO</v>
      </c>
      <c r="AG132" t="str">
        <f t="shared" si="59"/>
        <v>NO</v>
      </c>
      <c r="AH132" t="str">
        <f t="shared" si="60"/>
        <v>NO</v>
      </c>
      <c r="AI132" t="str">
        <f t="shared" si="61"/>
        <v/>
      </c>
      <c r="AJ132" t="str">
        <f t="shared" si="62"/>
        <v/>
      </c>
    </row>
    <row r="133" spans="1:36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2"/>
        <v>0</v>
      </c>
      <c r="P133" s="6" t="e">
        <f t="shared" si="43"/>
        <v>#DIV/0!</v>
      </c>
      <c r="Q133" t="str">
        <f t="shared" si="44"/>
        <v>film &amp; video</v>
      </c>
      <c r="R133" t="str">
        <f t="shared" si="45"/>
        <v>science fiction</v>
      </c>
      <c r="S133" s="8">
        <f t="shared" si="46"/>
        <v>42542</v>
      </c>
      <c r="T133" s="8">
        <f t="shared" si="47"/>
        <v>42557</v>
      </c>
      <c r="U133">
        <f t="shared" si="48"/>
        <v>2016</v>
      </c>
      <c r="V133" t="str">
        <f>VLOOKUP(MONTH(S133),REF!$C$4:$D$15,2,FALSE)</f>
        <v>JUN</v>
      </c>
      <c r="W133" t="str">
        <f t="shared" si="49"/>
        <v>NO</v>
      </c>
      <c r="X133" t="str">
        <f t="shared" si="50"/>
        <v>YES</v>
      </c>
      <c r="Y133" t="str">
        <f t="shared" si="51"/>
        <v>NO</v>
      </c>
      <c r="Z133" t="str">
        <f t="shared" si="52"/>
        <v>NO</v>
      </c>
      <c r="AA133" t="str">
        <f t="shared" si="53"/>
        <v>NO</v>
      </c>
      <c r="AB133" t="str">
        <f t="shared" si="54"/>
        <v>NO</v>
      </c>
      <c r="AC133" t="str">
        <f t="shared" si="55"/>
        <v>NO</v>
      </c>
      <c r="AD133" t="str">
        <f t="shared" si="56"/>
        <v>NO</v>
      </c>
      <c r="AE133" t="str">
        <f t="shared" si="57"/>
        <v>NO</v>
      </c>
      <c r="AF133" t="str">
        <f t="shared" si="58"/>
        <v>NO</v>
      </c>
      <c r="AG133" t="str">
        <f t="shared" si="59"/>
        <v>NO</v>
      </c>
      <c r="AH133" t="str">
        <f t="shared" si="60"/>
        <v>NO</v>
      </c>
      <c r="AI133" t="str">
        <f t="shared" si="61"/>
        <v/>
      </c>
      <c r="AJ133" t="str">
        <f t="shared" si="62"/>
        <v/>
      </c>
    </row>
    <row r="134" spans="1:36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2"/>
        <v>9.5687499999999995E-2</v>
      </c>
      <c r="P134" s="6">
        <f t="shared" si="43"/>
        <v>94.506172839506178</v>
      </c>
      <c r="Q134" t="str">
        <f t="shared" si="44"/>
        <v>film &amp; video</v>
      </c>
      <c r="R134" t="str">
        <f t="shared" si="45"/>
        <v>science fiction</v>
      </c>
      <c r="S134" s="8">
        <f t="shared" si="46"/>
        <v>41906</v>
      </c>
      <c r="T134" s="8">
        <f t="shared" si="47"/>
        <v>41950.854247685187</v>
      </c>
      <c r="U134">
        <f t="shared" si="48"/>
        <v>2014</v>
      </c>
      <c r="V134" t="str">
        <f>VLOOKUP(MONTH(S134),REF!$C$4:$D$15,2,FALSE)</f>
        <v>SEP</v>
      </c>
      <c r="W134" t="str">
        <f t="shared" si="49"/>
        <v>NO</v>
      </c>
      <c r="X134" t="str">
        <f t="shared" si="50"/>
        <v>NO</v>
      </c>
      <c r="Y134" t="str">
        <f t="shared" si="51"/>
        <v>NO</v>
      </c>
      <c r="Z134" t="str">
        <f t="shared" si="52"/>
        <v>NO</v>
      </c>
      <c r="AA134" t="str">
        <f t="shared" si="53"/>
        <v>NO</v>
      </c>
      <c r="AB134" t="str">
        <f t="shared" si="54"/>
        <v>NO</v>
      </c>
      <c r="AC134" t="str">
        <f t="shared" si="55"/>
        <v>NO</v>
      </c>
      <c r="AD134" t="str">
        <f t="shared" si="56"/>
        <v>NO</v>
      </c>
      <c r="AE134" t="str">
        <f t="shared" si="57"/>
        <v>NO</v>
      </c>
      <c r="AF134" t="str">
        <f t="shared" si="58"/>
        <v>NO</v>
      </c>
      <c r="AG134" t="str">
        <f t="shared" si="59"/>
        <v>NO</v>
      </c>
      <c r="AH134" t="str">
        <f t="shared" si="60"/>
        <v>YES</v>
      </c>
      <c r="AI134" t="str">
        <f t="shared" si="61"/>
        <v/>
      </c>
      <c r="AJ134" t="str">
        <f t="shared" si="62"/>
        <v/>
      </c>
    </row>
    <row r="135" spans="1:36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2"/>
        <v>0</v>
      </c>
      <c r="P135" s="6" t="e">
        <f t="shared" si="43"/>
        <v>#DIV/0!</v>
      </c>
      <c r="Q135" t="str">
        <f t="shared" si="44"/>
        <v>film &amp; video</v>
      </c>
      <c r="R135" t="str">
        <f t="shared" si="45"/>
        <v>science fiction</v>
      </c>
      <c r="S135" s="8">
        <f t="shared" si="46"/>
        <v>42492</v>
      </c>
      <c r="T135" s="8">
        <f t="shared" si="47"/>
        <v>42521.729861111111</v>
      </c>
      <c r="U135">
        <f t="shared" si="48"/>
        <v>2016</v>
      </c>
      <c r="V135" t="str">
        <f>VLOOKUP(MONTH(S135),REF!$C$4:$D$15,2,FALSE)</f>
        <v>MAY</v>
      </c>
      <c r="W135" t="str">
        <f t="shared" si="49"/>
        <v>NO</v>
      </c>
      <c r="X135" t="str">
        <f t="shared" si="50"/>
        <v>NO</v>
      </c>
      <c r="Y135" t="str">
        <f t="shared" si="51"/>
        <v>NO</v>
      </c>
      <c r="Z135" t="str">
        <f t="shared" si="52"/>
        <v>NO</v>
      </c>
      <c r="AA135" t="str">
        <f t="shared" si="53"/>
        <v>NO</v>
      </c>
      <c r="AB135" t="str">
        <f t="shared" si="54"/>
        <v>NO</v>
      </c>
      <c r="AC135" t="str">
        <f t="shared" si="55"/>
        <v>NO</v>
      </c>
      <c r="AD135" t="str">
        <f t="shared" si="56"/>
        <v>NO</v>
      </c>
      <c r="AE135" t="str">
        <f t="shared" si="57"/>
        <v>NO</v>
      </c>
      <c r="AF135" t="str">
        <f t="shared" si="58"/>
        <v>NO</v>
      </c>
      <c r="AG135" t="str">
        <f t="shared" si="59"/>
        <v>NO</v>
      </c>
      <c r="AH135" t="str">
        <f t="shared" si="60"/>
        <v>YES</v>
      </c>
      <c r="AI135" t="str">
        <f t="shared" si="61"/>
        <v/>
      </c>
      <c r="AJ135" t="str">
        <f t="shared" si="62"/>
        <v/>
      </c>
    </row>
    <row r="136" spans="1:36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2"/>
        <v>0</v>
      </c>
      <c r="P136" s="6" t="e">
        <f t="shared" si="43"/>
        <v>#DIV/0!</v>
      </c>
      <c r="Q136" t="str">
        <f t="shared" si="44"/>
        <v>film &amp; video</v>
      </c>
      <c r="R136" t="str">
        <f t="shared" si="45"/>
        <v>science fiction</v>
      </c>
      <c r="S136" s="8">
        <f t="shared" si="46"/>
        <v>42222</v>
      </c>
      <c r="T136" s="8">
        <f t="shared" si="47"/>
        <v>42251.708333333328</v>
      </c>
      <c r="U136">
        <f t="shared" si="48"/>
        <v>2015</v>
      </c>
      <c r="V136" t="str">
        <f>VLOOKUP(MONTH(S136),REF!$C$4:$D$15,2,FALSE)</f>
        <v>AUG</v>
      </c>
      <c r="W136" t="str">
        <f t="shared" si="49"/>
        <v>NO</v>
      </c>
      <c r="X136" t="str">
        <f t="shared" si="50"/>
        <v>NO</v>
      </c>
      <c r="Y136" t="str">
        <f t="shared" si="51"/>
        <v>YES</v>
      </c>
      <c r="Z136" t="str">
        <f t="shared" si="52"/>
        <v>NO</v>
      </c>
      <c r="AA136" t="str">
        <f t="shared" si="53"/>
        <v>NO</v>
      </c>
      <c r="AB136" t="str">
        <f t="shared" si="54"/>
        <v>NO</v>
      </c>
      <c r="AC136" t="str">
        <f t="shared" si="55"/>
        <v>NO</v>
      </c>
      <c r="AD136" t="str">
        <f t="shared" si="56"/>
        <v>NO</v>
      </c>
      <c r="AE136" t="str">
        <f t="shared" si="57"/>
        <v>NO</v>
      </c>
      <c r="AF136" t="str">
        <f t="shared" si="58"/>
        <v>NO</v>
      </c>
      <c r="AG136" t="str">
        <f t="shared" si="59"/>
        <v>NO</v>
      </c>
      <c r="AH136" t="str">
        <f t="shared" si="60"/>
        <v>NO</v>
      </c>
      <c r="AI136" t="str">
        <f t="shared" si="61"/>
        <v/>
      </c>
      <c r="AJ136" t="str">
        <f t="shared" si="62"/>
        <v/>
      </c>
    </row>
    <row r="137" spans="1:36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2"/>
        <v>0.13433333333333333</v>
      </c>
      <c r="P137" s="6">
        <f t="shared" si="43"/>
        <v>80.599999999999994</v>
      </c>
      <c r="Q137" t="str">
        <f t="shared" si="44"/>
        <v>film &amp; video</v>
      </c>
      <c r="R137" t="str">
        <f t="shared" si="45"/>
        <v>science fiction</v>
      </c>
      <c r="S137" s="8">
        <f t="shared" si="46"/>
        <v>41788</v>
      </c>
      <c r="T137" s="8">
        <f t="shared" si="47"/>
        <v>41821.791666666664</v>
      </c>
      <c r="U137">
        <f t="shared" si="48"/>
        <v>2014</v>
      </c>
      <c r="V137" t="str">
        <f>VLOOKUP(MONTH(S137),REF!$C$4:$D$15,2,FALSE)</f>
        <v>MAY</v>
      </c>
      <c r="W137" t="str">
        <f t="shared" si="49"/>
        <v>NO</v>
      </c>
      <c r="X137" t="str">
        <f t="shared" si="50"/>
        <v>YES</v>
      </c>
      <c r="Y137" t="str">
        <f t="shared" si="51"/>
        <v>NO</v>
      </c>
      <c r="Z137" t="str">
        <f t="shared" si="52"/>
        <v>NO</v>
      </c>
      <c r="AA137" t="str">
        <f t="shared" si="53"/>
        <v>NO</v>
      </c>
      <c r="AB137" t="str">
        <f t="shared" si="54"/>
        <v>NO</v>
      </c>
      <c r="AC137" t="str">
        <f t="shared" si="55"/>
        <v>NO</v>
      </c>
      <c r="AD137" t="str">
        <f t="shared" si="56"/>
        <v>NO</v>
      </c>
      <c r="AE137" t="str">
        <f t="shared" si="57"/>
        <v>NO</v>
      </c>
      <c r="AF137" t="str">
        <f t="shared" si="58"/>
        <v>NO</v>
      </c>
      <c r="AG137" t="str">
        <f t="shared" si="59"/>
        <v>NO</v>
      </c>
      <c r="AH137" t="str">
        <f t="shared" si="60"/>
        <v>NO</v>
      </c>
      <c r="AI137" t="str">
        <f t="shared" si="61"/>
        <v/>
      </c>
      <c r="AJ137" t="str">
        <f t="shared" si="62"/>
        <v/>
      </c>
    </row>
    <row r="138" spans="1:36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2"/>
        <v>0</v>
      </c>
      <c r="P138" s="6" t="e">
        <f t="shared" si="43"/>
        <v>#DIV/0!</v>
      </c>
      <c r="Q138" t="str">
        <f t="shared" si="44"/>
        <v>film &amp; video</v>
      </c>
      <c r="R138" t="str">
        <f t="shared" si="45"/>
        <v>science fiction</v>
      </c>
      <c r="S138" s="8">
        <f t="shared" si="46"/>
        <v>42096</v>
      </c>
      <c r="T138" s="8">
        <f t="shared" si="47"/>
        <v>42140.427777777775</v>
      </c>
      <c r="U138">
        <f t="shared" si="48"/>
        <v>2015</v>
      </c>
      <c r="V138" t="str">
        <f>VLOOKUP(MONTH(S138),REF!$C$4:$D$15,2,FALSE)</f>
        <v>APR</v>
      </c>
      <c r="W138" t="str">
        <f t="shared" si="49"/>
        <v>NO</v>
      </c>
      <c r="X138" t="str">
        <f t="shared" si="50"/>
        <v>YES</v>
      </c>
      <c r="Y138" t="str">
        <f t="shared" si="51"/>
        <v>NO</v>
      </c>
      <c r="Z138" t="str">
        <f t="shared" si="52"/>
        <v>NO</v>
      </c>
      <c r="AA138" t="str">
        <f t="shared" si="53"/>
        <v>NO</v>
      </c>
      <c r="AB138" t="str">
        <f t="shared" si="54"/>
        <v>NO</v>
      </c>
      <c r="AC138" t="str">
        <f t="shared" si="55"/>
        <v>NO</v>
      </c>
      <c r="AD138" t="str">
        <f t="shared" si="56"/>
        <v>NO</v>
      </c>
      <c r="AE138" t="str">
        <f t="shared" si="57"/>
        <v>NO</v>
      </c>
      <c r="AF138" t="str">
        <f t="shared" si="58"/>
        <v>NO</v>
      </c>
      <c r="AG138" t="str">
        <f t="shared" si="59"/>
        <v>NO</v>
      </c>
      <c r="AH138" t="str">
        <f t="shared" si="60"/>
        <v>NO</v>
      </c>
      <c r="AI138" t="str">
        <f t="shared" si="61"/>
        <v/>
      </c>
      <c r="AJ138" t="str">
        <f t="shared" si="62"/>
        <v/>
      </c>
    </row>
    <row r="139" spans="1:36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2"/>
        <v>0</v>
      </c>
      <c r="P139" s="6" t="e">
        <f t="shared" si="43"/>
        <v>#DIV/0!</v>
      </c>
      <c r="Q139" t="str">
        <f t="shared" si="44"/>
        <v>film &amp; video</v>
      </c>
      <c r="R139" t="str">
        <f t="shared" si="45"/>
        <v>science fiction</v>
      </c>
      <c r="S139" s="8">
        <f t="shared" si="46"/>
        <v>42240</v>
      </c>
      <c r="T139" s="8">
        <f t="shared" si="47"/>
        <v>42289.573993055557</v>
      </c>
      <c r="U139">
        <f t="shared" si="48"/>
        <v>2015</v>
      </c>
      <c r="V139" t="str">
        <f>VLOOKUP(MONTH(S139),REF!$C$4:$D$15,2,FALSE)</f>
        <v>AUG</v>
      </c>
      <c r="W139" t="str">
        <f t="shared" si="49"/>
        <v>NO</v>
      </c>
      <c r="X139" t="str">
        <f t="shared" si="50"/>
        <v>NO</v>
      </c>
      <c r="Y139" t="str">
        <f t="shared" si="51"/>
        <v>NO</v>
      </c>
      <c r="Z139" t="str">
        <f t="shared" si="52"/>
        <v>NO</v>
      </c>
      <c r="AA139" t="str">
        <f t="shared" si="53"/>
        <v>NO</v>
      </c>
      <c r="AB139" t="str">
        <f t="shared" si="54"/>
        <v>NO</v>
      </c>
      <c r="AC139" t="str">
        <f t="shared" si="55"/>
        <v>NO</v>
      </c>
      <c r="AD139" t="str">
        <f t="shared" si="56"/>
        <v>NO</v>
      </c>
      <c r="AE139" t="str">
        <f t="shared" si="57"/>
        <v>NO</v>
      </c>
      <c r="AF139" t="str">
        <f t="shared" si="58"/>
        <v>NO</v>
      </c>
      <c r="AG139" t="str">
        <f t="shared" si="59"/>
        <v>NO</v>
      </c>
      <c r="AH139" t="str">
        <f t="shared" si="60"/>
        <v>YES</v>
      </c>
      <c r="AI139" t="str">
        <f t="shared" si="61"/>
        <v/>
      </c>
      <c r="AJ139" t="str">
        <f t="shared" si="62"/>
        <v/>
      </c>
    </row>
    <row r="140" spans="1:36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2"/>
        <v>3.1413333333333335E-2</v>
      </c>
      <c r="P140" s="6">
        <f t="shared" si="43"/>
        <v>81.241379310344826</v>
      </c>
      <c r="Q140" t="str">
        <f t="shared" si="44"/>
        <v>film &amp; video</v>
      </c>
      <c r="R140" t="str">
        <f t="shared" si="45"/>
        <v>science fiction</v>
      </c>
      <c r="S140" s="8">
        <f t="shared" si="46"/>
        <v>42186</v>
      </c>
      <c r="T140" s="8">
        <f t="shared" si="47"/>
        <v>42217.207638888889</v>
      </c>
      <c r="U140">
        <f t="shared" si="48"/>
        <v>2015</v>
      </c>
      <c r="V140" t="str">
        <f>VLOOKUP(MONTH(S140),REF!$C$4:$D$15,2,FALSE)</f>
        <v>JUL</v>
      </c>
      <c r="W140" t="str">
        <f t="shared" si="49"/>
        <v>NO</v>
      </c>
      <c r="X140" t="str">
        <f t="shared" si="50"/>
        <v>NO</v>
      </c>
      <c r="Y140" t="str">
        <f t="shared" si="51"/>
        <v>NO</v>
      </c>
      <c r="Z140" t="str">
        <f t="shared" si="52"/>
        <v>NO</v>
      </c>
      <c r="AA140" t="str">
        <f t="shared" si="53"/>
        <v>NO</v>
      </c>
      <c r="AB140" t="str">
        <f t="shared" si="54"/>
        <v>NO</v>
      </c>
      <c r="AC140" t="str">
        <f t="shared" si="55"/>
        <v>NO</v>
      </c>
      <c r="AD140" t="str">
        <f t="shared" si="56"/>
        <v>NO</v>
      </c>
      <c r="AE140" t="str">
        <f t="shared" si="57"/>
        <v>NO</v>
      </c>
      <c r="AF140" t="str">
        <f t="shared" si="58"/>
        <v>NO</v>
      </c>
      <c r="AG140" t="str">
        <f t="shared" si="59"/>
        <v>NO</v>
      </c>
      <c r="AH140" t="str">
        <f t="shared" si="60"/>
        <v>YES</v>
      </c>
      <c r="AI140" t="str">
        <f t="shared" si="61"/>
        <v/>
      </c>
      <c r="AJ140" t="str">
        <f t="shared" si="62"/>
        <v/>
      </c>
    </row>
    <row r="141" spans="1:36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2"/>
        <v>1</v>
      </c>
      <c r="P141" s="6">
        <f t="shared" si="43"/>
        <v>500</v>
      </c>
      <c r="Q141" t="str">
        <f t="shared" si="44"/>
        <v>film &amp; video</v>
      </c>
      <c r="R141" t="str">
        <f t="shared" si="45"/>
        <v>science fiction</v>
      </c>
      <c r="S141" s="8">
        <f t="shared" si="46"/>
        <v>42188</v>
      </c>
      <c r="T141" s="8">
        <f t="shared" si="47"/>
        <v>42197.920972222222</v>
      </c>
      <c r="U141">
        <f t="shared" si="48"/>
        <v>2015</v>
      </c>
      <c r="V141" t="str">
        <f>VLOOKUP(MONTH(S141),REF!$C$4:$D$15,2,FALSE)</f>
        <v>JUL</v>
      </c>
      <c r="W141" t="str">
        <f t="shared" si="49"/>
        <v>YES</v>
      </c>
      <c r="X141" t="str">
        <f t="shared" si="50"/>
        <v>NO</v>
      </c>
      <c r="Y141" t="str">
        <f t="shared" si="51"/>
        <v>NO</v>
      </c>
      <c r="Z141" t="str">
        <f t="shared" si="52"/>
        <v>NO</v>
      </c>
      <c r="AA141" t="str">
        <f t="shared" si="53"/>
        <v>NO</v>
      </c>
      <c r="AB141" t="str">
        <f t="shared" si="54"/>
        <v>NO</v>
      </c>
      <c r="AC141" t="str">
        <f t="shared" si="55"/>
        <v>NO</v>
      </c>
      <c r="AD141" t="str">
        <f t="shared" si="56"/>
        <v>NO</v>
      </c>
      <c r="AE141" t="str">
        <f t="shared" si="57"/>
        <v>NO</v>
      </c>
      <c r="AF141" t="str">
        <f t="shared" si="58"/>
        <v>NO</v>
      </c>
      <c r="AG141" t="str">
        <f t="shared" si="59"/>
        <v>NO</v>
      </c>
      <c r="AH141" t="str">
        <f t="shared" si="60"/>
        <v>NO</v>
      </c>
      <c r="AI141" t="str">
        <f t="shared" si="61"/>
        <v/>
      </c>
      <c r="AJ141" t="str">
        <f t="shared" si="62"/>
        <v/>
      </c>
    </row>
    <row r="142" spans="1:36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2"/>
        <v>0</v>
      </c>
      <c r="P142" s="6" t="e">
        <f t="shared" si="43"/>
        <v>#DIV/0!</v>
      </c>
      <c r="Q142" t="str">
        <f t="shared" si="44"/>
        <v>film &amp; video</v>
      </c>
      <c r="R142" t="str">
        <f t="shared" si="45"/>
        <v>science fiction</v>
      </c>
      <c r="S142" s="8">
        <f t="shared" si="46"/>
        <v>42053</v>
      </c>
      <c r="T142" s="8">
        <f t="shared" si="47"/>
        <v>42083.15662037037</v>
      </c>
      <c r="U142">
        <f t="shared" si="48"/>
        <v>2015</v>
      </c>
      <c r="V142" t="str">
        <f>VLOOKUP(MONTH(S142),REF!$C$4:$D$15,2,FALSE)</f>
        <v>FEB</v>
      </c>
      <c r="W142" t="str">
        <f t="shared" si="49"/>
        <v>NO</v>
      </c>
      <c r="X142" t="str">
        <f t="shared" si="50"/>
        <v>NO</v>
      </c>
      <c r="Y142" t="str">
        <f t="shared" si="51"/>
        <v>NO</v>
      </c>
      <c r="Z142" t="str">
        <f t="shared" si="52"/>
        <v>NO</v>
      </c>
      <c r="AA142" t="str">
        <f t="shared" si="53"/>
        <v>NO</v>
      </c>
      <c r="AB142" t="str">
        <f t="shared" si="54"/>
        <v>NO</v>
      </c>
      <c r="AC142" t="str">
        <f t="shared" si="55"/>
        <v>NO</v>
      </c>
      <c r="AD142" t="str">
        <f t="shared" si="56"/>
        <v>NO</v>
      </c>
      <c r="AE142" t="str">
        <f t="shared" si="57"/>
        <v>NO</v>
      </c>
      <c r="AF142" t="str">
        <f t="shared" si="58"/>
        <v>NO</v>
      </c>
      <c r="AG142" t="str">
        <f t="shared" si="59"/>
        <v>NO</v>
      </c>
      <c r="AH142" t="str">
        <f t="shared" si="60"/>
        <v>YES</v>
      </c>
      <c r="AI142" t="str">
        <f t="shared" si="61"/>
        <v/>
      </c>
      <c r="AJ142" t="str">
        <f t="shared" si="62"/>
        <v/>
      </c>
    </row>
    <row r="143" spans="1:36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2"/>
        <v>0.10775</v>
      </c>
      <c r="P143" s="6">
        <f t="shared" si="43"/>
        <v>46.178571428571431</v>
      </c>
      <c r="Q143" t="str">
        <f t="shared" si="44"/>
        <v>film &amp; video</v>
      </c>
      <c r="R143" t="str">
        <f t="shared" si="45"/>
        <v>science fiction</v>
      </c>
      <c r="S143" s="8">
        <f t="shared" si="46"/>
        <v>42110</v>
      </c>
      <c r="T143" s="8">
        <f t="shared" si="47"/>
        <v>42155.153043981481</v>
      </c>
      <c r="U143">
        <f t="shared" si="48"/>
        <v>2015</v>
      </c>
      <c r="V143" t="str">
        <f>VLOOKUP(MONTH(S143),REF!$C$4:$D$15,2,FALSE)</f>
        <v>APR</v>
      </c>
      <c r="W143" t="str">
        <f t="shared" si="49"/>
        <v>NO</v>
      </c>
      <c r="X143" t="str">
        <f t="shared" si="50"/>
        <v>NO</v>
      </c>
      <c r="Y143" t="str">
        <f t="shared" si="51"/>
        <v>NO</v>
      </c>
      <c r="Z143" t="str">
        <f t="shared" si="52"/>
        <v>YES</v>
      </c>
      <c r="AA143" t="str">
        <f t="shared" si="53"/>
        <v>NO</v>
      </c>
      <c r="AB143" t="str">
        <f t="shared" si="54"/>
        <v>NO</v>
      </c>
      <c r="AC143" t="str">
        <f t="shared" si="55"/>
        <v>NO</v>
      </c>
      <c r="AD143" t="str">
        <f t="shared" si="56"/>
        <v>NO</v>
      </c>
      <c r="AE143" t="str">
        <f t="shared" si="57"/>
        <v>NO</v>
      </c>
      <c r="AF143" t="str">
        <f t="shared" si="58"/>
        <v>NO</v>
      </c>
      <c r="AG143" t="str">
        <f t="shared" si="59"/>
        <v>NO</v>
      </c>
      <c r="AH143" t="str">
        <f t="shared" si="60"/>
        <v>NO</v>
      </c>
      <c r="AI143" t="str">
        <f t="shared" si="61"/>
        <v/>
      </c>
      <c r="AJ143" t="str">
        <f t="shared" si="62"/>
        <v/>
      </c>
    </row>
    <row r="144" spans="1:36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2"/>
        <v>3.3333333333333335E-3</v>
      </c>
      <c r="P144" s="6">
        <f t="shared" si="43"/>
        <v>10</v>
      </c>
      <c r="Q144" t="str">
        <f t="shared" si="44"/>
        <v>film &amp; video</v>
      </c>
      <c r="R144" t="str">
        <f t="shared" si="45"/>
        <v>science fiction</v>
      </c>
      <c r="S144" s="8">
        <f t="shared" si="46"/>
        <v>41939</v>
      </c>
      <c r="T144" s="8">
        <f t="shared" si="47"/>
        <v>41959.934930555552</v>
      </c>
      <c r="U144">
        <f t="shared" si="48"/>
        <v>2014</v>
      </c>
      <c r="V144" t="str">
        <f>VLOOKUP(MONTH(S144),REF!$C$4:$D$15,2,FALSE)</f>
        <v>OCT</v>
      </c>
      <c r="W144" t="str">
        <f t="shared" si="49"/>
        <v>NO</v>
      </c>
      <c r="X144" t="str">
        <f t="shared" si="50"/>
        <v>YES</v>
      </c>
      <c r="Y144" t="str">
        <f t="shared" si="51"/>
        <v>NO</v>
      </c>
      <c r="Z144" t="str">
        <f t="shared" si="52"/>
        <v>NO</v>
      </c>
      <c r="AA144" t="str">
        <f t="shared" si="53"/>
        <v>NO</v>
      </c>
      <c r="AB144" t="str">
        <f t="shared" si="54"/>
        <v>NO</v>
      </c>
      <c r="AC144" t="str">
        <f t="shared" si="55"/>
        <v>NO</v>
      </c>
      <c r="AD144" t="str">
        <f t="shared" si="56"/>
        <v>NO</v>
      </c>
      <c r="AE144" t="str">
        <f t="shared" si="57"/>
        <v>NO</v>
      </c>
      <c r="AF144" t="str">
        <f t="shared" si="58"/>
        <v>NO</v>
      </c>
      <c r="AG144" t="str">
        <f t="shared" si="59"/>
        <v>NO</v>
      </c>
      <c r="AH144" t="str">
        <f t="shared" si="60"/>
        <v>NO</v>
      </c>
      <c r="AI144" t="str">
        <f t="shared" si="61"/>
        <v/>
      </c>
      <c r="AJ144" t="str">
        <f t="shared" si="62"/>
        <v/>
      </c>
    </row>
    <row r="145" spans="1:36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2"/>
        <v>0</v>
      </c>
      <c r="P145" s="6" t="e">
        <f t="shared" si="43"/>
        <v>#DIV/0!</v>
      </c>
      <c r="Q145" t="str">
        <f t="shared" si="44"/>
        <v>film &amp; video</v>
      </c>
      <c r="R145" t="str">
        <f t="shared" si="45"/>
        <v>science fiction</v>
      </c>
      <c r="S145" s="8">
        <f t="shared" si="46"/>
        <v>42559</v>
      </c>
      <c r="T145" s="8">
        <f t="shared" si="47"/>
        <v>42616.246527777781</v>
      </c>
      <c r="U145">
        <f t="shared" si="48"/>
        <v>2016</v>
      </c>
      <c r="V145" t="str">
        <f>VLOOKUP(MONTH(S145),REF!$C$4:$D$15,2,FALSE)</f>
        <v>JUL</v>
      </c>
      <c r="W145" t="str">
        <f t="shared" si="49"/>
        <v>NO</v>
      </c>
      <c r="X145" t="str">
        <f t="shared" si="50"/>
        <v>NO</v>
      </c>
      <c r="Y145" t="str">
        <f t="shared" si="51"/>
        <v>YES</v>
      </c>
      <c r="Z145" t="str">
        <f t="shared" si="52"/>
        <v>NO</v>
      </c>
      <c r="AA145" t="str">
        <f t="shared" si="53"/>
        <v>NO</v>
      </c>
      <c r="AB145" t="str">
        <f t="shared" si="54"/>
        <v>NO</v>
      </c>
      <c r="AC145" t="str">
        <f t="shared" si="55"/>
        <v>NO</v>
      </c>
      <c r="AD145" t="str">
        <f t="shared" si="56"/>
        <v>NO</v>
      </c>
      <c r="AE145" t="str">
        <f t="shared" si="57"/>
        <v>NO</v>
      </c>
      <c r="AF145" t="str">
        <f t="shared" si="58"/>
        <v>NO</v>
      </c>
      <c r="AG145" t="str">
        <f t="shared" si="59"/>
        <v>NO</v>
      </c>
      <c r="AH145" t="str">
        <f t="shared" si="60"/>
        <v>NO</v>
      </c>
      <c r="AI145" t="str">
        <f t="shared" si="61"/>
        <v/>
      </c>
      <c r="AJ145" t="str">
        <f t="shared" si="62"/>
        <v/>
      </c>
    </row>
    <row r="146" spans="1:36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2"/>
        <v>0.27600000000000002</v>
      </c>
      <c r="P146" s="6">
        <f t="shared" si="43"/>
        <v>55.945945945945944</v>
      </c>
      <c r="Q146" t="str">
        <f t="shared" si="44"/>
        <v>film &amp; video</v>
      </c>
      <c r="R146" t="str">
        <f t="shared" si="45"/>
        <v>science fiction</v>
      </c>
      <c r="S146" s="8">
        <f t="shared" si="46"/>
        <v>42048</v>
      </c>
      <c r="T146" s="8">
        <f t="shared" si="47"/>
        <v>42107.72074074074</v>
      </c>
      <c r="U146">
        <f t="shared" si="48"/>
        <v>2015</v>
      </c>
      <c r="V146" t="str">
        <f>VLOOKUP(MONTH(S146),REF!$C$4:$D$15,2,FALSE)</f>
        <v>FEB</v>
      </c>
      <c r="W146" t="str">
        <f t="shared" si="49"/>
        <v>NO</v>
      </c>
      <c r="X146" t="str">
        <f t="shared" si="50"/>
        <v>NO</v>
      </c>
      <c r="Y146" t="str">
        <f t="shared" si="51"/>
        <v>YES</v>
      </c>
      <c r="Z146" t="str">
        <f t="shared" si="52"/>
        <v>NO</v>
      </c>
      <c r="AA146" t="str">
        <f t="shared" si="53"/>
        <v>NO</v>
      </c>
      <c r="AB146" t="str">
        <f t="shared" si="54"/>
        <v>NO</v>
      </c>
      <c r="AC146" t="str">
        <f t="shared" si="55"/>
        <v>NO</v>
      </c>
      <c r="AD146" t="str">
        <f t="shared" si="56"/>
        <v>NO</v>
      </c>
      <c r="AE146" t="str">
        <f t="shared" si="57"/>
        <v>NO</v>
      </c>
      <c r="AF146" t="str">
        <f t="shared" si="58"/>
        <v>NO</v>
      </c>
      <c r="AG146" t="str">
        <f t="shared" si="59"/>
        <v>NO</v>
      </c>
      <c r="AH146" t="str">
        <f t="shared" si="60"/>
        <v>NO</v>
      </c>
      <c r="AI146" t="str">
        <f t="shared" si="61"/>
        <v/>
      </c>
      <c r="AJ146" t="str">
        <f t="shared" si="62"/>
        <v/>
      </c>
    </row>
    <row r="147" spans="1:36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2"/>
        <v>7.5111111111111115E-2</v>
      </c>
      <c r="P147" s="6">
        <f t="shared" si="43"/>
        <v>37.555555555555557</v>
      </c>
      <c r="Q147" t="str">
        <f t="shared" si="44"/>
        <v>film &amp; video</v>
      </c>
      <c r="R147" t="str">
        <f t="shared" si="45"/>
        <v>science fiction</v>
      </c>
      <c r="S147" s="8">
        <f t="shared" si="46"/>
        <v>42201</v>
      </c>
      <c r="T147" s="8">
        <f t="shared" si="47"/>
        <v>42227.542268518519</v>
      </c>
      <c r="U147">
        <f t="shared" si="48"/>
        <v>2015</v>
      </c>
      <c r="V147" t="str">
        <f>VLOOKUP(MONTH(S147),REF!$C$4:$D$15,2,FALSE)</f>
        <v>JUL</v>
      </c>
      <c r="W147" t="str">
        <f t="shared" si="49"/>
        <v>NO</v>
      </c>
      <c r="X147" t="str">
        <f t="shared" si="50"/>
        <v>YES</v>
      </c>
      <c r="Y147" t="str">
        <f t="shared" si="51"/>
        <v>NO</v>
      </c>
      <c r="Z147" t="str">
        <f t="shared" si="52"/>
        <v>NO</v>
      </c>
      <c r="AA147" t="str">
        <f t="shared" si="53"/>
        <v>NO</v>
      </c>
      <c r="AB147" t="str">
        <f t="shared" si="54"/>
        <v>NO</v>
      </c>
      <c r="AC147" t="str">
        <f t="shared" si="55"/>
        <v>NO</v>
      </c>
      <c r="AD147" t="str">
        <f t="shared" si="56"/>
        <v>NO</v>
      </c>
      <c r="AE147" t="str">
        <f t="shared" si="57"/>
        <v>NO</v>
      </c>
      <c r="AF147" t="str">
        <f t="shared" si="58"/>
        <v>NO</v>
      </c>
      <c r="AG147" t="str">
        <f t="shared" si="59"/>
        <v>NO</v>
      </c>
      <c r="AH147" t="str">
        <f t="shared" si="60"/>
        <v>NO</v>
      </c>
      <c r="AI147" t="str">
        <f t="shared" si="61"/>
        <v/>
      </c>
      <c r="AJ147" t="str">
        <f t="shared" si="62"/>
        <v/>
      </c>
    </row>
    <row r="148" spans="1:36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2"/>
        <v>5.7499999999999999E-3</v>
      </c>
      <c r="P148" s="6">
        <f t="shared" si="43"/>
        <v>38.333333333333336</v>
      </c>
      <c r="Q148" t="str">
        <f t="shared" si="44"/>
        <v>film &amp; video</v>
      </c>
      <c r="R148" t="str">
        <f t="shared" si="45"/>
        <v>science fiction</v>
      </c>
      <c r="S148" s="8">
        <f t="shared" si="46"/>
        <v>42693</v>
      </c>
      <c r="T148" s="8">
        <f t="shared" si="47"/>
        <v>42753.016180555554</v>
      </c>
      <c r="U148">
        <f t="shared" si="48"/>
        <v>2016</v>
      </c>
      <c r="V148" t="str">
        <f>VLOOKUP(MONTH(S148),REF!$C$4:$D$15,2,FALSE)</f>
        <v>NOV</v>
      </c>
      <c r="W148" t="str">
        <f t="shared" si="49"/>
        <v>NO</v>
      </c>
      <c r="X148" t="str">
        <f t="shared" si="50"/>
        <v>NO</v>
      </c>
      <c r="Y148" t="str">
        <f t="shared" si="51"/>
        <v>NO</v>
      </c>
      <c r="Z148" t="str">
        <f t="shared" si="52"/>
        <v>NO</v>
      </c>
      <c r="AA148" t="str">
        <f t="shared" si="53"/>
        <v>NO</v>
      </c>
      <c r="AB148" t="str">
        <f t="shared" si="54"/>
        <v>YES</v>
      </c>
      <c r="AC148" t="str">
        <f t="shared" si="55"/>
        <v>NO</v>
      </c>
      <c r="AD148" t="str">
        <f t="shared" si="56"/>
        <v>NO</v>
      </c>
      <c r="AE148" t="str">
        <f t="shared" si="57"/>
        <v>NO</v>
      </c>
      <c r="AF148" t="str">
        <f t="shared" si="58"/>
        <v>NO</v>
      </c>
      <c r="AG148" t="str">
        <f t="shared" si="59"/>
        <v>NO</v>
      </c>
      <c r="AH148" t="str">
        <f t="shared" si="60"/>
        <v>NO</v>
      </c>
      <c r="AI148" t="str">
        <f t="shared" si="61"/>
        <v/>
      </c>
      <c r="AJ148" t="str">
        <f t="shared" si="62"/>
        <v/>
      </c>
    </row>
    <row r="149" spans="1:36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2"/>
        <v>0</v>
      </c>
      <c r="P149" s="6" t="e">
        <f t="shared" si="43"/>
        <v>#DIV/0!</v>
      </c>
      <c r="Q149" t="str">
        <f t="shared" si="44"/>
        <v>film &amp; video</v>
      </c>
      <c r="R149" t="str">
        <f t="shared" si="45"/>
        <v>science fiction</v>
      </c>
      <c r="S149" s="8">
        <f t="shared" si="46"/>
        <v>41970</v>
      </c>
      <c r="T149" s="8">
        <f t="shared" si="47"/>
        <v>42012.762499999997</v>
      </c>
      <c r="U149">
        <f t="shared" si="48"/>
        <v>2014</v>
      </c>
      <c r="V149" t="str">
        <f>VLOOKUP(MONTH(S149),REF!$C$4:$D$15,2,FALSE)</f>
        <v>NOV</v>
      </c>
      <c r="W149" t="str">
        <f t="shared" si="49"/>
        <v>NO</v>
      </c>
      <c r="X149" t="str">
        <f t="shared" si="50"/>
        <v>NO</v>
      </c>
      <c r="Y149" t="str">
        <f t="shared" si="51"/>
        <v>YES</v>
      </c>
      <c r="Z149" t="str">
        <f t="shared" si="52"/>
        <v>NO</v>
      </c>
      <c r="AA149" t="str">
        <f t="shared" si="53"/>
        <v>NO</v>
      </c>
      <c r="AB149" t="str">
        <f t="shared" si="54"/>
        <v>NO</v>
      </c>
      <c r="AC149" t="str">
        <f t="shared" si="55"/>
        <v>NO</v>
      </c>
      <c r="AD149" t="str">
        <f t="shared" si="56"/>
        <v>NO</v>
      </c>
      <c r="AE149" t="str">
        <f t="shared" si="57"/>
        <v>NO</v>
      </c>
      <c r="AF149" t="str">
        <f t="shared" si="58"/>
        <v>NO</v>
      </c>
      <c r="AG149" t="str">
        <f t="shared" si="59"/>
        <v>NO</v>
      </c>
      <c r="AH149" t="str">
        <f t="shared" si="60"/>
        <v>NO</v>
      </c>
      <c r="AI149" t="str">
        <f t="shared" si="61"/>
        <v/>
      </c>
      <c r="AJ149" t="str">
        <f t="shared" si="62"/>
        <v/>
      </c>
    </row>
    <row r="150" spans="1:36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2"/>
        <v>8.0000000000000004E-4</v>
      </c>
      <c r="P150" s="6">
        <f t="shared" si="43"/>
        <v>20</v>
      </c>
      <c r="Q150" t="str">
        <f t="shared" si="44"/>
        <v>film &amp; video</v>
      </c>
      <c r="R150" t="str">
        <f t="shared" si="45"/>
        <v>science fiction</v>
      </c>
      <c r="S150" s="8">
        <f t="shared" si="46"/>
        <v>42397</v>
      </c>
      <c r="T150" s="8">
        <f t="shared" si="47"/>
        <v>42427.281666666662</v>
      </c>
      <c r="U150">
        <f t="shared" si="48"/>
        <v>2016</v>
      </c>
      <c r="V150" t="str">
        <f>VLOOKUP(MONTH(S150),REF!$C$4:$D$15,2,FALSE)</f>
        <v>JAN</v>
      </c>
      <c r="W150" t="str">
        <f t="shared" si="49"/>
        <v>NO</v>
      </c>
      <c r="X150" t="str">
        <f t="shared" si="50"/>
        <v>NO</v>
      </c>
      <c r="Y150" t="str">
        <f t="shared" si="51"/>
        <v>NO</v>
      </c>
      <c r="Z150" t="str">
        <f t="shared" si="52"/>
        <v>NO</v>
      </c>
      <c r="AA150" t="str">
        <f t="shared" si="53"/>
        <v>NO</v>
      </c>
      <c r="AB150" t="str">
        <f t="shared" si="54"/>
        <v>NO</v>
      </c>
      <c r="AC150" t="str">
        <f t="shared" si="55"/>
        <v>NO</v>
      </c>
      <c r="AD150" t="str">
        <f t="shared" si="56"/>
        <v>NO</v>
      </c>
      <c r="AE150" t="str">
        <f t="shared" si="57"/>
        <v>NO</v>
      </c>
      <c r="AF150" t="str">
        <f t="shared" si="58"/>
        <v>NO</v>
      </c>
      <c r="AG150" t="str">
        <f t="shared" si="59"/>
        <v>NO</v>
      </c>
      <c r="AH150" t="str">
        <f t="shared" si="60"/>
        <v>YES</v>
      </c>
      <c r="AI150" t="str">
        <f t="shared" si="61"/>
        <v/>
      </c>
      <c r="AJ150" t="str">
        <f t="shared" si="62"/>
        <v/>
      </c>
    </row>
    <row r="151" spans="1:36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2"/>
        <v>9.1999999999999998E-3</v>
      </c>
      <c r="P151" s="6">
        <f t="shared" si="43"/>
        <v>15.333333333333334</v>
      </c>
      <c r="Q151" t="str">
        <f t="shared" si="44"/>
        <v>film &amp; video</v>
      </c>
      <c r="R151" t="str">
        <f t="shared" si="45"/>
        <v>science fiction</v>
      </c>
      <c r="S151" s="8">
        <f t="shared" si="46"/>
        <v>41968</v>
      </c>
      <c r="T151" s="8">
        <f t="shared" si="47"/>
        <v>41998.333333333328</v>
      </c>
      <c r="U151">
        <f t="shared" si="48"/>
        <v>2014</v>
      </c>
      <c r="V151" t="str">
        <f>VLOOKUP(MONTH(S151),REF!$C$4:$D$15,2,FALSE)</f>
        <v>NOV</v>
      </c>
      <c r="W151" t="str">
        <f t="shared" si="49"/>
        <v>NO</v>
      </c>
      <c r="X151" t="str">
        <f t="shared" si="50"/>
        <v>NO</v>
      </c>
      <c r="Y151" t="str">
        <f t="shared" si="51"/>
        <v>NO</v>
      </c>
      <c r="Z151" t="str">
        <f t="shared" si="52"/>
        <v>YES</v>
      </c>
      <c r="AA151" t="str">
        <f t="shared" si="53"/>
        <v>NO</v>
      </c>
      <c r="AB151" t="str">
        <f t="shared" si="54"/>
        <v>NO</v>
      </c>
      <c r="AC151" t="str">
        <f t="shared" si="55"/>
        <v>NO</v>
      </c>
      <c r="AD151" t="str">
        <f t="shared" si="56"/>
        <v>NO</v>
      </c>
      <c r="AE151" t="str">
        <f t="shared" si="57"/>
        <v>NO</v>
      </c>
      <c r="AF151" t="str">
        <f t="shared" si="58"/>
        <v>NO</v>
      </c>
      <c r="AG151" t="str">
        <f t="shared" si="59"/>
        <v>NO</v>
      </c>
      <c r="AH151" t="str">
        <f t="shared" si="60"/>
        <v>NO</v>
      </c>
      <c r="AI151" t="str">
        <f t="shared" si="61"/>
        <v/>
      </c>
      <c r="AJ151" t="str">
        <f t="shared" si="62"/>
        <v/>
      </c>
    </row>
    <row r="152" spans="1:36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2"/>
        <v>0.23163076923076922</v>
      </c>
      <c r="P152" s="6">
        <f t="shared" si="43"/>
        <v>449.43283582089555</v>
      </c>
      <c r="Q152" t="str">
        <f t="shared" si="44"/>
        <v>film &amp; video</v>
      </c>
      <c r="R152" t="str">
        <f t="shared" si="45"/>
        <v>science fiction</v>
      </c>
      <c r="S152" s="8">
        <f t="shared" si="46"/>
        <v>42090</v>
      </c>
      <c r="T152" s="8">
        <f t="shared" si="47"/>
        <v>42150.161828703705</v>
      </c>
      <c r="U152">
        <f t="shared" si="48"/>
        <v>2015</v>
      </c>
      <c r="V152" t="str">
        <f>VLOOKUP(MONTH(S152),REF!$C$4:$D$15,2,FALSE)</f>
        <v>MAR</v>
      </c>
      <c r="W152" t="str">
        <f t="shared" si="49"/>
        <v>NO</v>
      </c>
      <c r="X152" t="str">
        <f t="shared" si="50"/>
        <v>NO</v>
      </c>
      <c r="Y152" t="str">
        <f t="shared" si="51"/>
        <v>NO</v>
      </c>
      <c r="Z152" t="str">
        <f t="shared" si="52"/>
        <v>NO</v>
      </c>
      <c r="AA152" t="str">
        <f t="shared" si="53"/>
        <v>NO</v>
      </c>
      <c r="AB152" t="str">
        <f t="shared" si="54"/>
        <v>NO</v>
      </c>
      <c r="AC152" t="str">
        <f t="shared" si="55"/>
        <v>NO</v>
      </c>
      <c r="AD152" t="str">
        <f t="shared" si="56"/>
        <v>NO</v>
      </c>
      <c r="AE152" t="str">
        <f t="shared" si="57"/>
        <v>NO</v>
      </c>
      <c r="AF152" t="str">
        <f t="shared" si="58"/>
        <v>NO</v>
      </c>
      <c r="AG152" t="str">
        <f t="shared" si="59"/>
        <v>NO</v>
      </c>
      <c r="AH152" t="str">
        <f t="shared" si="60"/>
        <v>YES</v>
      </c>
      <c r="AI152" t="str">
        <f t="shared" si="61"/>
        <v/>
      </c>
      <c r="AJ152" t="str">
        <f t="shared" si="62"/>
        <v/>
      </c>
    </row>
    <row r="153" spans="1:36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2"/>
        <v>5.5999999999999995E-4</v>
      </c>
      <c r="P153" s="6">
        <f t="shared" si="43"/>
        <v>28</v>
      </c>
      <c r="Q153" t="str">
        <f t="shared" si="44"/>
        <v>film &amp; video</v>
      </c>
      <c r="R153" t="str">
        <f t="shared" si="45"/>
        <v>science fiction</v>
      </c>
      <c r="S153" s="8">
        <f t="shared" si="46"/>
        <v>42114</v>
      </c>
      <c r="T153" s="8">
        <f t="shared" si="47"/>
        <v>42173.550821759258</v>
      </c>
      <c r="U153">
        <f t="shared" si="48"/>
        <v>2015</v>
      </c>
      <c r="V153" t="str">
        <f>VLOOKUP(MONTH(S153),REF!$C$4:$D$15,2,FALSE)</f>
        <v>APR</v>
      </c>
      <c r="W153" t="str">
        <f t="shared" si="49"/>
        <v>NO</v>
      </c>
      <c r="X153" t="str">
        <f t="shared" si="50"/>
        <v>NO</v>
      </c>
      <c r="Y153" t="str">
        <f t="shared" si="51"/>
        <v>NO</v>
      </c>
      <c r="Z153" t="str">
        <f t="shared" si="52"/>
        <v>NO</v>
      </c>
      <c r="AA153" t="str">
        <f t="shared" si="53"/>
        <v>NO</v>
      </c>
      <c r="AB153" t="str">
        <f t="shared" si="54"/>
        <v>NO</v>
      </c>
      <c r="AC153" t="str">
        <f t="shared" si="55"/>
        <v>NO</v>
      </c>
      <c r="AD153" t="str">
        <f t="shared" si="56"/>
        <v>NO</v>
      </c>
      <c r="AE153" t="str">
        <f t="shared" si="57"/>
        <v>NO</v>
      </c>
      <c r="AF153" t="str">
        <f t="shared" si="58"/>
        <v>NO</v>
      </c>
      <c r="AG153" t="str">
        <f t="shared" si="59"/>
        <v>NO</v>
      </c>
      <c r="AH153" t="str">
        <f t="shared" si="60"/>
        <v>YES</v>
      </c>
      <c r="AI153" t="str">
        <f t="shared" si="61"/>
        <v/>
      </c>
      <c r="AJ153" t="str">
        <f t="shared" si="62"/>
        <v/>
      </c>
    </row>
    <row r="154" spans="1:36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2"/>
        <v>7.8947368421052633E-5</v>
      </c>
      <c r="P154" s="6">
        <f t="shared" si="43"/>
        <v>15</v>
      </c>
      <c r="Q154" t="str">
        <f t="shared" si="44"/>
        <v>film &amp; video</v>
      </c>
      <c r="R154" t="str">
        <f t="shared" si="45"/>
        <v>science fiction</v>
      </c>
      <c r="S154" s="8">
        <f t="shared" si="46"/>
        <v>41875</v>
      </c>
      <c r="T154" s="8">
        <f t="shared" si="47"/>
        <v>41905.077546296292</v>
      </c>
      <c r="U154">
        <f t="shared" si="48"/>
        <v>2014</v>
      </c>
      <c r="V154" t="str">
        <f>VLOOKUP(MONTH(S154),REF!$C$4:$D$15,2,FALSE)</f>
        <v>AUG</v>
      </c>
      <c r="W154" t="str">
        <f t="shared" si="49"/>
        <v>NO</v>
      </c>
      <c r="X154" t="str">
        <f t="shared" si="50"/>
        <v>NO</v>
      </c>
      <c r="Y154" t="str">
        <f t="shared" si="51"/>
        <v>NO</v>
      </c>
      <c r="Z154" t="str">
        <f t="shared" si="52"/>
        <v>NO</v>
      </c>
      <c r="AA154" t="str">
        <f t="shared" si="53"/>
        <v>NO</v>
      </c>
      <c r="AB154" t="str">
        <f t="shared" si="54"/>
        <v>NO</v>
      </c>
      <c r="AC154" t="str">
        <f t="shared" si="55"/>
        <v>NO</v>
      </c>
      <c r="AD154" t="str">
        <f t="shared" si="56"/>
        <v>NO</v>
      </c>
      <c r="AE154" t="str">
        <f t="shared" si="57"/>
        <v>NO</v>
      </c>
      <c r="AF154" t="str">
        <f t="shared" si="58"/>
        <v>NO</v>
      </c>
      <c r="AG154" t="str">
        <f t="shared" si="59"/>
        <v>NO</v>
      </c>
      <c r="AH154" t="str">
        <f t="shared" si="60"/>
        <v>YES</v>
      </c>
      <c r="AI154" t="str">
        <f t="shared" si="61"/>
        <v/>
      </c>
      <c r="AJ154" t="str">
        <f t="shared" si="62"/>
        <v/>
      </c>
    </row>
    <row r="155" spans="1:36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2"/>
        <v>7.1799999999999998E-3</v>
      </c>
      <c r="P155" s="6">
        <f t="shared" si="43"/>
        <v>35.9</v>
      </c>
      <c r="Q155" t="str">
        <f t="shared" si="44"/>
        <v>film &amp; video</v>
      </c>
      <c r="R155" t="str">
        <f t="shared" si="45"/>
        <v>science fiction</v>
      </c>
      <c r="S155" s="8">
        <f t="shared" si="46"/>
        <v>41934</v>
      </c>
      <c r="T155" s="8">
        <f t="shared" si="47"/>
        <v>41975.627824074079</v>
      </c>
      <c r="U155">
        <f t="shared" si="48"/>
        <v>2014</v>
      </c>
      <c r="V155" t="str">
        <f>VLOOKUP(MONTH(S155),REF!$C$4:$D$15,2,FALSE)</f>
        <v>OCT</v>
      </c>
      <c r="W155" t="str">
        <f t="shared" si="49"/>
        <v>NO</v>
      </c>
      <c r="X155" t="str">
        <f t="shared" si="50"/>
        <v>NO</v>
      </c>
      <c r="Y155" t="str">
        <f t="shared" si="51"/>
        <v>NO</v>
      </c>
      <c r="Z155" t="str">
        <f t="shared" si="52"/>
        <v>NO</v>
      </c>
      <c r="AA155" t="str">
        <f t="shared" si="53"/>
        <v>NO</v>
      </c>
      <c r="AB155" t="str">
        <f t="shared" si="54"/>
        <v>NO</v>
      </c>
      <c r="AC155" t="str">
        <f t="shared" si="55"/>
        <v>NO</v>
      </c>
      <c r="AD155" t="str">
        <f t="shared" si="56"/>
        <v>NO</v>
      </c>
      <c r="AE155" t="str">
        <f t="shared" si="57"/>
        <v>NO</v>
      </c>
      <c r="AF155" t="str">
        <f t="shared" si="58"/>
        <v>NO</v>
      </c>
      <c r="AG155" t="str">
        <f t="shared" si="59"/>
        <v>NO</v>
      </c>
      <c r="AH155" t="str">
        <f t="shared" si="60"/>
        <v>YES</v>
      </c>
      <c r="AI155" t="str">
        <f t="shared" si="61"/>
        <v/>
      </c>
      <c r="AJ155" t="str">
        <f t="shared" si="62"/>
        <v/>
      </c>
    </row>
    <row r="156" spans="1:36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2"/>
        <v>2.6666666666666668E-2</v>
      </c>
      <c r="P156" s="6">
        <f t="shared" si="43"/>
        <v>13.333333333333334</v>
      </c>
      <c r="Q156" t="str">
        <f t="shared" si="44"/>
        <v>film &amp; video</v>
      </c>
      <c r="R156" t="str">
        <f t="shared" si="45"/>
        <v>science fiction</v>
      </c>
      <c r="S156" s="8">
        <f t="shared" si="46"/>
        <v>42116</v>
      </c>
      <c r="T156" s="8">
        <f t="shared" si="47"/>
        <v>42158.547395833331</v>
      </c>
      <c r="U156">
        <f t="shared" si="48"/>
        <v>2015</v>
      </c>
      <c r="V156" t="str">
        <f>VLOOKUP(MONTH(S156),REF!$C$4:$D$15,2,FALSE)</f>
        <v>APR</v>
      </c>
      <c r="W156" t="str">
        <f t="shared" si="49"/>
        <v>NO</v>
      </c>
      <c r="X156" t="str">
        <f t="shared" si="50"/>
        <v>YES</v>
      </c>
      <c r="Y156" t="str">
        <f t="shared" si="51"/>
        <v>NO</v>
      </c>
      <c r="Z156" t="str">
        <f t="shared" si="52"/>
        <v>NO</v>
      </c>
      <c r="AA156" t="str">
        <f t="shared" si="53"/>
        <v>NO</v>
      </c>
      <c r="AB156" t="str">
        <f t="shared" si="54"/>
        <v>NO</v>
      </c>
      <c r="AC156" t="str">
        <f t="shared" si="55"/>
        <v>NO</v>
      </c>
      <c r="AD156" t="str">
        <f t="shared" si="56"/>
        <v>NO</v>
      </c>
      <c r="AE156" t="str">
        <f t="shared" si="57"/>
        <v>NO</v>
      </c>
      <c r="AF156" t="str">
        <f t="shared" si="58"/>
        <v>NO</v>
      </c>
      <c r="AG156" t="str">
        <f t="shared" si="59"/>
        <v>NO</v>
      </c>
      <c r="AH156" t="str">
        <f t="shared" si="60"/>
        <v>NO</v>
      </c>
      <c r="AI156" t="str">
        <f t="shared" si="61"/>
        <v/>
      </c>
      <c r="AJ156" t="str">
        <f t="shared" si="62"/>
        <v/>
      </c>
    </row>
    <row r="157" spans="1:36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2"/>
        <v>6.0000000000000002E-5</v>
      </c>
      <c r="P157" s="6">
        <f t="shared" si="43"/>
        <v>20.25</v>
      </c>
      <c r="Q157" t="str">
        <f t="shared" si="44"/>
        <v>film &amp; video</v>
      </c>
      <c r="R157" t="str">
        <f t="shared" si="45"/>
        <v>science fiction</v>
      </c>
      <c r="S157" s="8">
        <f t="shared" si="46"/>
        <v>42169</v>
      </c>
      <c r="T157" s="8">
        <f t="shared" si="47"/>
        <v>42208.559432870374</v>
      </c>
      <c r="U157">
        <f t="shared" si="48"/>
        <v>2015</v>
      </c>
      <c r="V157" t="str">
        <f>VLOOKUP(MONTH(S157),REF!$C$4:$D$15,2,FALSE)</f>
        <v>JUN</v>
      </c>
      <c r="W157" t="str">
        <f t="shared" si="49"/>
        <v>NO</v>
      </c>
      <c r="X157" t="str">
        <f t="shared" si="50"/>
        <v>NO</v>
      </c>
      <c r="Y157" t="str">
        <f t="shared" si="51"/>
        <v>NO</v>
      </c>
      <c r="Z157" t="str">
        <f t="shared" si="52"/>
        <v>NO</v>
      </c>
      <c r="AA157" t="str">
        <f t="shared" si="53"/>
        <v>NO</v>
      </c>
      <c r="AB157" t="str">
        <f t="shared" si="54"/>
        <v>NO</v>
      </c>
      <c r="AC157" t="str">
        <f t="shared" si="55"/>
        <v>NO</v>
      </c>
      <c r="AD157" t="str">
        <f t="shared" si="56"/>
        <v>NO</v>
      </c>
      <c r="AE157" t="str">
        <f t="shared" si="57"/>
        <v>NO</v>
      </c>
      <c r="AF157" t="str">
        <f t="shared" si="58"/>
        <v>NO</v>
      </c>
      <c r="AG157" t="str">
        <f t="shared" si="59"/>
        <v>NO</v>
      </c>
      <c r="AH157" t="str">
        <f t="shared" si="60"/>
        <v>YES</v>
      </c>
      <c r="AI157" t="str">
        <f t="shared" si="61"/>
        <v/>
      </c>
      <c r="AJ157" t="str">
        <f t="shared" si="62"/>
        <v/>
      </c>
    </row>
    <row r="158" spans="1:36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2"/>
        <v>5.0999999999999997E-2</v>
      </c>
      <c r="P158" s="6">
        <f t="shared" si="43"/>
        <v>119</v>
      </c>
      <c r="Q158" t="str">
        <f t="shared" si="44"/>
        <v>film &amp; video</v>
      </c>
      <c r="R158" t="str">
        <f t="shared" si="45"/>
        <v>science fiction</v>
      </c>
      <c r="S158" s="8">
        <f t="shared" si="46"/>
        <v>41794</v>
      </c>
      <c r="T158" s="8">
        <f t="shared" si="47"/>
        <v>41854.124953703707</v>
      </c>
      <c r="U158">
        <f t="shared" si="48"/>
        <v>2014</v>
      </c>
      <c r="V158" t="str">
        <f>VLOOKUP(MONTH(S158),REF!$C$4:$D$15,2,FALSE)</f>
        <v>JUN</v>
      </c>
      <c r="W158" t="str">
        <f t="shared" si="49"/>
        <v>NO</v>
      </c>
      <c r="X158" t="str">
        <f t="shared" si="50"/>
        <v>NO</v>
      </c>
      <c r="Y158" t="str">
        <f t="shared" si="51"/>
        <v>NO</v>
      </c>
      <c r="Z158" t="str">
        <f t="shared" si="52"/>
        <v>NO</v>
      </c>
      <c r="AA158" t="str">
        <f t="shared" si="53"/>
        <v>NO</v>
      </c>
      <c r="AB158" t="str">
        <f t="shared" si="54"/>
        <v>NO</v>
      </c>
      <c r="AC158" t="str">
        <f t="shared" si="55"/>
        <v>NO</v>
      </c>
      <c r="AD158" t="str">
        <f t="shared" si="56"/>
        <v>NO</v>
      </c>
      <c r="AE158" t="str">
        <f t="shared" si="57"/>
        <v>YES</v>
      </c>
      <c r="AF158" t="str">
        <f t="shared" si="58"/>
        <v>NO</v>
      </c>
      <c r="AG158" t="str">
        <f t="shared" si="59"/>
        <v>NO</v>
      </c>
      <c r="AH158" t="str">
        <f t="shared" si="60"/>
        <v>NO</v>
      </c>
      <c r="AI158" t="str">
        <f t="shared" si="61"/>
        <v/>
      </c>
      <c r="AJ158" t="str">
        <f t="shared" si="62"/>
        <v/>
      </c>
    </row>
    <row r="159" spans="1:36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2"/>
        <v>2.671118530884808E-3</v>
      </c>
      <c r="P159" s="6">
        <f t="shared" si="43"/>
        <v>4</v>
      </c>
      <c r="Q159" t="str">
        <f t="shared" si="44"/>
        <v>film &amp; video</v>
      </c>
      <c r="R159" t="str">
        <f t="shared" si="45"/>
        <v>science fiction</v>
      </c>
      <c r="S159" s="8">
        <f t="shared" si="46"/>
        <v>42397</v>
      </c>
      <c r="T159" s="8">
        <f t="shared" si="47"/>
        <v>42426.911712962959</v>
      </c>
      <c r="U159">
        <f t="shared" si="48"/>
        <v>2016</v>
      </c>
      <c r="V159" t="str">
        <f>VLOOKUP(MONTH(S159),REF!$C$4:$D$15,2,FALSE)</f>
        <v>JAN</v>
      </c>
      <c r="W159" t="str">
        <f t="shared" si="49"/>
        <v>NO</v>
      </c>
      <c r="X159" t="str">
        <f t="shared" si="50"/>
        <v>YES</v>
      </c>
      <c r="Y159" t="str">
        <f t="shared" si="51"/>
        <v>NO</v>
      </c>
      <c r="Z159" t="str">
        <f t="shared" si="52"/>
        <v>NO</v>
      </c>
      <c r="AA159" t="str">
        <f t="shared" si="53"/>
        <v>NO</v>
      </c>
      <c r="AB159" t="str">
        <f t="shared" si="54"/>
        <v>NO</v>
      </c>
      <c r="AC159" t="str">
        <f t="shared" si="55"/>
        <v>NO</v>
      </c>
      <c r="AD159" t="str">
        <f t="shared" si="56"/>
        <v>NO</v>
      </c>
      <c r="AE159" t="str">
        <f t="shared" si="57"/>
        <v>NO</v>
      </c>
      <c r="AF159" t="str">
        <f t="shared" si="58"/>
        <v>NO</v>
      </c>
      <c r="AG159" t="str">
        <f t="shared" si="59"/>
        <v>NO</v>
      </c>
      <c r="AH159" t="str">
        <f t="shared" si="60"/>
        <v>NO</v>
      </c>
      <c r="AI159" t="str">
        <f t="shared" si="61"/>
        <v/>
      </c>
      <c r="AJ159" t="str">
        <f t="shared" si="62"/>
        <v/>
      </c>
    </row>
    <row r="160" spans="1:36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2"/>
        <v>0</v>
      </c>
      <c r="P160" s="6" t="e">
        <f t="shared" si="43"/>
        <v>#DIV/0!</v>
      </c>
      <c r="Q160" t="str">
        <f t="shared" si="44"/>
        <v>film &amp; video</v>
      </c>
      <c r="R160" t="str">
        <f t="shared" si="45"/>
        <v>science fiction</v>
      </c>
      <c r="S160" s="8">
        <f t="shared" si="46"/>
        <v>41904</v>
      </c>
      <c r="T160" s="8">
        <f t="shared" si="47"/>
        <v>41934.07671296296</v>
      </c>
      <c r="U160">
        <f t="shared" si="48"/>
        <v>2014</v>
      </c>
      <c r="V160" t="str">
        <f>VLOOKUP(MONTH(S160),REF!$C$4:$D$15,2,FALSE)</f>
        <v>SEP</v>
      </c>
      <c r="W160" t="str">
        <f t="shared" si="49"/>
        <v>NO</v>
      </c>
      <c r="X160" t="str">
        <f t="shared" si="50"/>
        <v>NO</v>
      </c>
      <c r="Y160" t="str">
        <f t="shared" si="51"/>
        <v>YES</v>
      </c>
      <c r="Z160" t="str">
        <f t="shared" si="52"/>
        <v>NO</v>
      </c>
      <c r="AA160" t="str">
        <f t="shared" si="53"/>
        <v>NO</v>
      </c>
      <c r="AB160" t="str">
        <f t="shared" si="54"/>
        <v>NO</v>
      </c>
      <c r="AC160" t="str">
        <f t="shared" si="55"/>
        <v>NO</v>
      </c>
      <c r="AD160" t="str">
        <f t="shared" si="56"/>
        <v>NO</v>
      </c>
      <c r="AE160" t="str">
        <f t="shared" si="57"/>
        <v>NO</v>
      </c>
      <c r="AF160" t="str">
        <f t="shared" si="58"/>
        <v>NO</v>
      </c>
      <c r="AG160" t="str">
        <f t="shared" si="59"/>
        <v>NO</v>
      </c>
      <c r="AH160" t="str">
        <f t="shared" si="60"/>
        <v>NO</v>
      </c>
      <c r="AI160" t="str">
        <f t="shared" si="61"/>
        <v/>
      </c>
      <c r="AJ160" t="str">
        <f t="shared" si="62"/>
        <v/>
      </c>
    </row>
    <row r="161" spans="1:36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2"/>
        <v>2.0000000000000002E-5</v>
      </c>
      <c r="P161" s="6">
        <f t="shared" si="43"/>
        <v>10</v>
      </c>
      <c r="Q161" t="str">
        <f t="shared" si="44"/>
        <v>film &amp; video</v>
      </c>
      <c r="R161" t="str">
        <f t="shared" si="45"/>
        <v>science fiction</v>
      </c>
      <c r="S161" s="8">
        <f t="shared" si="46"/>
        <v>42514</v>
      </c>
      <c r="T161" s="8">
        <f t="shared" si="47"/>
        <v>42554.434548611112</v>
      </c>
      <c r="U161">
        <f t="shared" si="48"/>
        <v>2016</v>
      </c>
      <c r="V161" t="str">
        <f>VLOOKUP(MONTH(S161),REF!$C$4:$D$15,2,FALSE)</f>
        <v>MAY</v>
      </c>
      <c r="W161" t="str">
        <f t="shared" si="49"/>
        <v>NO</v>
      </c>
      <c r="X161" t="str">
        <f t="shared" si="50"/>
        <v>NO</v>
      </c>
      <c r="Y161" t="str">
        <f t="shared" si="51"/>
        <v>NO</v>
      </c>
      <c r="Z161" t="str">
        <f t="shared" si="52"/>
        <v>NO</v>
      </c>
      <c r="AA161" t="str">
        <f t="shared" si="53"/>
        <v>NO</v>
      </c>
      <c r="AB161" t="str">
        <f t="shared" si="54"/>
        <v>NO</v>
      </c>
      <c r="AC161" t="str">
        <f t="shared" si="55"/>
        <v>NO</v>
      </c>
      <c r="AD161" t="str">
        <f t="shared" si="56"/>
        <v>NO</v>
      </c>
      <c r="AE161" t="str">
        <f t="shared" si="57"/>
        <v>NO</v>
      </c>
      <c r="AF161" t="str">
        <f t="shared" si="58"/>
        <v>NO</v>
      </c>
      <c r="AG161" t="str">
        <f t="shared" si="59"/>
        <v>NO</v>
      </c>
      <c r="AH161" t="str">
        <f t="shared" si="60"/>
        <v>YES</v>
      </c>
      <c r="AI161" t="str">
        <f t="shared" si="61"/>
        <v/>
      </c>
      <c r="AJ161" t="str">
        <f t="shared" si="62"/>
        <v/>
      </c>
    </row>
    <row r="162" spans="1:36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2"/>
        <v>0</v>
      </c>
      <c r="P162" s="6" t="e">
        <f t="shared" si="43"/>
        <v>#DIV/0!</v>
      </c>
      <c r="Q162" t="str">
        <f t="shared" si="44"/>
        <v>film &amp; video</v>
      </c>
      <c r="R162" t="str">
        <f t="shared" si="45"/>
        <v>drama</v>
      </c>
      <c r="S162" s="8">
        <f t="shared" si="46"/>
        <v>42172</v>
      </c>
      <c r="T162" s="8">
        <f t="shared" si="47"/>
        <v>42231.913090277776</v>
      </c>
      <c r="U162">
        <f t="shared" si="48"/>
        <v>2015</v>
      </c>
      <c r="V162" t="str">
        <f>VLOOKUP(MONTH(S162),REF!$C$4:$D$15,2,FALSE)</f>
        <v>JUN</v>
      </c>
      <c r="W162" t="str">
        <f t="shared" si="49"/>
        <v>NO</v>
      </c>
      <c r="X162" t="str">
        <f t="shared" si="50"/>
        <v>NO</v>
      </c>
      <c r="Y162" t="str">
        <f t="shared" si="51"/>
        <v>YES</v>
      </c>
      <c r="Z162" t="str">
        <f t="shared" si="52"/>
        <v>NO</v>
      </c>
      <c r="AA162" t="str">
        <f t="shared" si="53"/>
        <v>NO</v>
      </c>
      <c r="AB162" t="str">
        <f t="shared" si="54"/>
        <v>NO</v>
      </c>
      <c r="AC162" t="str">
        <f t="shared" si="55"/>
        <v>NO</v>
      </c>
      <c r="AD162" t="str">
        <f t="shared" si="56"/>
        <v>NO</v>
      </c>
      <c r="AE162" t="str">
        <f t="shared" si="57"/>
        <v>NO</v>
      </c>
      <c r="AF162" t="str">
        <f t="shared" si="58"/>
        <v>NO</v>
      </c>
      <c r="AG162" t="str">
        <f t="shared" si="59"/>
        <v>NO</v>
      </c>
      <c r="AH162" t="str">
        <f t="shared" si="60"/>
        <v>NO</v>
      </c>
      <c r="AI162" t="str">
        <f t="shared" si="61"/>
        <v/>
      </c>
      <c r="AJ162">
        <f t="shared" si="62"/>
        <v>0</v>
      </c>
    </row>
    <row r="163" spans="1:36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2"/>
        <v>1E-4</v>
      </c>
      <c r="P163" s="6">
        <f t="shared" si="43"/>
        <v>5</v>
      </c>
      <c r="Q163" t="str">
        <f t="shared" si="44"/>
        <v>film &amp; video</v>
      </c>
      <c r="R163" t="str">
        <f t="shared" si="45"/>
        <v>drama</v>
      </c>
      <c r="S163" s="8">
        <f t="shared" si="46"/>
        <v>41793</v>
      </c>
      <c r="T163" s="8">
        <f t="shared" si="47"/>
        <v>41822.687442129631</v>
      </c>
      <c r="U163">
        <f t="shared" si="48"/>
        <v>2014</v>
      </c>
      <c r="V163" t="str">
        <f>VLOOKUP(MONTH(S163),REF!$C$4:$D$15,2,FALSE)</f>
        <v>JUN</v>
      </c>
      <c r="W163" t="str">
        <f t="shared" si="49"/>
        <v>NO</v>
      </c>
      <c r="X163" t="str">
        <f t="shared" si="50"/>
        <v>NO</v>
      </c>
      <c r="Y163" t="str">
        <f t="shared" si="51"/>
        <v>NO</v>
      </c>
      <c r="Z163" t="str">
        <f t="shared" si="52"/>
        <v>NO</v>
      </c>
      <c r="AA163" t="str">
        <f t="shared" si="53"/>
        <v>NO</v>
      </c>
      <c r="AB163" t="str">
        <f t="shared" si="54"/>
        <v>NO</v>
      </c>
      <c r="AC163" t="str">
        <f t="shared" si="55"/>
        <v>NO</v>
      </c>
      <c r="AD163" t="str">
        <f t="shared" si="56"/>
        <v>NO</v>
      </c>
      <c r="AE163" t="str">
        <f t="shared" si="57"/>
        <v>NO</v>
      </c>
      <c r="AF163" t="str">
        <f t="shared" si="58"/>
        <v>NO</v>
      </c>
      <c r="AG163" t="str">
        <f t="shared" si="59"/>
        <v>NO</v>
      </c>
      <c r="AH163" t="str">
        <f t="shared" si="60"/>
        <v>YES</v>
      </c>
      <c r="AI163" t="str">
        <f t="shared" si="61"/>
        <v/>
      </c>
      <c r="AJ163">
        <f t="shared" si="62"/>
        <v>1</v>
      </c>
    </row>
    <row r="164" spans="1:36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2"/>
        <v>0.15535714285714286</v>
      </c>
      <c r="P164" s="6">
        <f t="shared" si="43"/>
        <v>43.5</v>
      </c>
      <c r="Q164" t="str">
        <f t="shared" si="44"/>
        <v>film &amp; video</v>
      </c>
      <c r="R164" t="str">
        <f t="shared" si="45"/>
        <v>drama</v>
      </c>
      <c r="S164" s="8">
        <f t="shared" si="46"/>
        <v>41835</v>
      </c>
      <c r="T164" s="8">
        <f t="shared" si="47"/>
        <v>41867.987500000003</v>
      </c>
      <c r="U164">
        <f t="shared" si="48"/>
        <v>2014</v>
      </c>
      <c r="V164" t="str">
        <f>VLOOKUP(MONTH(S164),REF!$C$4:$D$15,2,FALSE)</f>
        <v>JUL</v>
      </c>
      <c r="W164" t="str">
        <f t="shared" si="49"/>
        <v>NO</v>
      </c>
      <c r="X164" t="str">
        <f t="shared" si="50"/>
        <v>YES</v>
      </c>
      <c r="Y164" t="str">
        <f t="shared" si="51"/>
        <v>NO</v>
      </c>
      <c r="Z164" t="str">
        <f t="shared" si="52"/>
        <v>NO</v>
      </c>
      <c r="AA164" t="str">
        <f t="shared" si="53"/>
        <v>NO</v>
      </c>
      <c r="AB164" t="str">
        <f t="shared" si="54"/>
        <v>NO</v>
      </c>
      <c r="AC164" t="str">
        <f t="shared" si="55"/>
        <v>NO</v>
      </c>
      <c r="AD164" t="str">
        <f t="shared" si="56"/>
        <v>NO</v>
      </c>
      <c r="AE164" t="str">
        <f t="shared" si="57"/>
        <v>NO</v>
      </c>
      <c r="AF164" t="str">
        <f t="shared" si="58"/>
        <v>NO</v>
      </c>
      <c r="AG164" t="str">
        <f t="shared" si="59"/>
        <v>NO</v>
      </c>
      <c r="AH164" t="str">
        <f t="shared" si="60"/>
        <v>NO</v>
      </c>
      <c r="AI164" t="str">
        <f t="shared" si="61"/>
        <v/>
      </c>
      <c r="AJ164">
        <f t="shared" si="62"/>
        <v>10</v>
      </c>
    </row>
    <row r="165" spans="1:36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2"/>
        <v>0</v>
      </c>
      <c r="P165" s="6" t="e">
        <f t="shared" si="43"/>
        <v>#DIV/0!</v>
      </c>
      <c r="Q165" t="str">
        <f t="shared" si="44"/>
        <v>film &amp; video</v>
      </c>
      <c r="R165" t="str">
        <f t="shared" si="45"/>
        <v>drama</v>
      </c>
      <c r="S165" s="8">
        <f t="shared" si="46"/>
        <v>42244</v>
      </c>
      <c r="T165" s="8">
        <f t="shared" si="47"/>
        <v>42278</v>
      </c>
      <c r="U165">
        <f t="shared" si="48"/>
        <v>2015</v>
      </c>
      <c r="V165" t="str">
        <f>VLOOKUP(MONTH(S165),REF!$C$4:$D$15,2,FALSE)</f>
        <v>AUG</v>
      </c>
      <c r="W165" t="str">
        <f t="shared" si="49"/>
        <v>NO</v>
      </c>
      <c r="X165" t="str">
        <f t="shared" si="50"/>
        <v>NO</v>
      </c>
      <c r="Y165" t="str">
        <f t="shared" si="51"/>
        <v>NO</v>
      </c>
      <c r="Z165" t="str">
        <f t="shared" si="52"/>
        <v>NO</v>
      </c>
      <c r="AA165" t="str">
        <f t="shared" si="53"/>
        <v>NO</v>
      </c>
      <c r="AB165" t="str">
        <f t="shared" si="54"/>
        <v>NO</v>
      </c>
      <c r="AC165" t="str">
        <f t="shared" si="55"/>
        <v>NO</v>
      </c>
      <c r="AD165" t="str">
        <f t="shared" si="56"/>
        <v>NO</v>
      </c>
      <c r="AE165" t="str">
        <f t="shared" si="57"/>
        <v>NO</v>
      </c>
      <c r="AF165" t="str">
        <f t="shared" si="58"/>
        <v>NO</v>
      </c>
      <c r="AG165" t="str">
        <f t="shared" si="59"/>
        <v>NO</v>
      </c>
      <c r="AH165" t="str">
        <f t="shared" si="60"/>
        <v>YES</v>
      </c>
      <c r="AI165" t="str">
        <f t="shared" si="61"/>
        <v/>
      </c>
      <c r="AJ165">
        <f t="shared" si="62"/>
        <v>0</v>
      </c>
    </row>
    <row r="166" spans="1:36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2"/>
        <v>5.3333333333333332E-3</v>
      </c>
      <c r="P166" s="6">
        <f t="shared" si="43"/>
        <v>91.428571428571431</v>
      </c>
      <c r="Q166" t="str">
        <f t="shared" si="44"/>
        <v>film &amp; video</v>
      </c>
      <c r="R166" t="str">
        <f t="shared" si="45"/>
        <v>drama</v>
      </c>
      <c r="S166" s="8">
        <f t="shared" si="46"/>
        <v>41842</v>
      </c>
      <c r="T166" s="8">
        <f t="shared" si="47"/>
        <v>41901.762743055559</v>
      </c>
      <c r="U166">
        <f t="shared" si="48"/>
        <v>2014</v>
      </c>
      <c r="V166" t="str">
        <f>VLOOKUP(MONTH(S166),REF!$C$4:$D$15,2,FALSE)</f>
        <v>JUL</v>
      </c>
      <c r="W166" t="str">
        <f t="shared" si="49"/>
        <v>NO</v>
      </c>
      <c r="X166" t="str">
        <f t="shared" si="50"/>
        <v>NO</v>
      </c>
      <c r="Y166" t="str">
        <f t="shared" si="51"/>
        <v>NO</v>
      </c>
      <c r="Z166" t="str">
        <f t="shared" si="52"/>
        <v>NO</v>
      </c>
      <c r="AA166" t="str">
        <f t="shared" si="53"/>
        <v>NO</v>
      </c>
      <c r="AB166" t="str">
        <f t="shared" si="54"/>
        <v>NO</v>
      </c>
      <c r="AC166" t="str">
        <f t="shared" si="55"/>
        <v>NO</v>
      </c>
      <c r="AD166" t="str">
        <f t="shared" si="56"/>
        <v>NO</v>
      </c>
      <c r="AE166" t="str">
        <f t="shared" si="57"/>
        <v>NO</v>
      </c>
      <c r="AF166" t="str">
        <f t="shared" si="58"/>
        <v>NO</v>
      </c>
      <c r="AG166" t="str">
        <f t="shared" si="59"/>
        <v>NO</v>
      </c>
      <c r="AH166" t="str">
        <f t="shared" si="60"/>
        <v>YES</v>
      </c>
      <c r="AI166" t="str">
        <f t="shared" si="61"/>
        <v/>
      </c>
      <c r="AJ166">
        <f t="shared" si="62"/>
        <v>7</v>
      </c>
    </row>
    <row r="167" spans="1:36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2"/>
        <v>0</v>
      </c>
      <c r="P167" s="6" t="e">
        <f t="shared" si="43"/>
        <v>#DIV/0!</v>
      </c>
      <c r="Q167" t="str">
        <f t="shared" si="44"/>
        <v>film &amp; video</v>
      </c>
      <c r="R167" t="str">
        <f t="shared" si="45"/>
        <v>drama</v>
      </c>
      <c r="S167" s="8">
        <f t="shared" si="46"/>
        <v>42352</v>
      </c>
      <c r="T167" s="8">
        <f t="shared" si="47"/>
        <v>42381.658842592587</v>
      </c>
      <c r="U167">
        <f t="shared" si="48"/>
        <v>2015</v>
      </c>
      <c r="V167" t="str">
        <f>VLOOKUP(MONTH(S167),REF!$C$4:$D$15,2,FALSE)</f>
        <v>DEC</v>
      </c>
      <c r="W167" t="str">
        <f t="shared" si="49"/>
        <v>NO</v>
      </c>
      <c r="X167" t="str">
        <f t="shared" si="50"/>
        <v>NO</v>
      </c>
      <c r="Y167" t="str">
        <f t="shared" si="51"/>
        <v>NO</v>
      </c>
      <c r="Z167" t="str">
        <f t="shared" si="52"/>
        <v>NO</v>
      </c>
      <c r="AA167" t="str">
        <f t="shared" si="53"/>
        <v>YES</v>
      </c>
      <c r="AB167" t="str">
        <f t="shared" si="54"/>
        <v>NO</v>
      </c>
      <c r="AC167" t="str">
        <f t="shared" si="55"/>
        <v>NO</v>
      </c>
      <c r="AD167" t="str">
        <f t="shared" si="56"/>
        <v>NO</v>
      </c>
      <c r="AE167" t="str">
        <f t="shared" si="57"/>
        <v>NO</v>
      </c>
      <c r="AF167" t="str">
        <f t="shared" si="58"/>
        <v>NO</v>
      </c>
      <c r="AG167" t="str">
        <f t="shared" si="59"/>
        <v>NO</v>
      </c>
      <c r="AH167" t="str">
        <f t="shared" si="60"/>
        <v>NO</v>
      </c>
      <c r="AI167" t="str">
        <f t="shared" si="61"/>
        <v/>
      </c>
      <c r="AJ167">
        <f t="shared" si="62"/>
        <v>0</v>
      </c>
    </row>
    <row r="168" spans="1:36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2"/>
        <v>0.6</v>
      </c>
      <c r="P168" s="6">
        <f t="shared" si="43"/>
        <v>3000</v>
      </c>
      <c r="Q168" t="str">
        <f t="shared" si="44"/>
        <v>film &amp; video</v>
      </c>
      <c r="R168" t="str">
        <f t="shared" si="45"/>
        <v>drama</v>
      </c>
      <c r="S168" s="8">
        <f t="shared" si="46"/>
        <v>42721</v>
      </c>
      <c r="T168" s="8">
        <f t="shared" si="47"/>
        <v>42751.075949074075</v>
      </c>
      <c r="U168">
        <f t="shared" si="48"/>
        <v>2016</v>
      </c>
      <c r="V168" t="str">
        <f>VLOOKUP(MONTH(S168),REF!$C$4:$D$15,2,FALSE)</f>
        <v>DEC</v>
      </c>
      <c r="W168" t="str">
        <f t="shared" si="49"/>
        <v>NO</v>
      </c>
      <c r="X168" t="str">
        <f t="shared" si="50"/>
        <v>NO</v>
      </c>
      <c r="Y168" t="str">
        <f t="shared" si="51"/>
        <v>YES</v>
      </c>
      <c r="Z168" t="str">
        <f t="shared" si="52"/>
        <v>NO</v>
      </c>
      <c r="AA168" t="str">
        <f t="shared" si="53"/>
        <v>NO</v>
      </c>
      <c r="AB168" t="str">
        <f t="shared" si="54"/>
        <v>NO</v>
      </c>
      <c r="AC168" t="str">
        <f t="shared" si="55"/>
        <v>NO</v>
      </c>
      <c r="AD168" t="str">
        <f t="shared" si="56"/>
        <v>NO</v>
      </c>
      <c r="AE168" t="str">
        <f t="shared" si="57"/>
        <v>NO</v>
      </c>
      <c r="AF168" t="str">
        <f t="shared" si="58"/>
        <v>NO</v>
      </c>
      <c r="AG168" t="str">
        <f t="shared" si="59"/>
        <v>NO</v>
      </c>
      <c r="AH168" t="str">
        <f t="shared" si="60"/>
        <v>NO</v>
      </c>
      <c r="AI168" t="str">
        <f t="shared" si="61"/>
        <v/>
      </c>
      <c r="AJ168">
        <f t="shared" si="62"/>
        <v>1</v>
      </c>
    </row>
    <row r="169" spans="1:36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2"/>
        <v>1E-4</v>
      </c>
      <c r="P169" s="6">
        <f t="shared" si="43"/>
        <v>5.5</v>
      </c>
      <c r="Q169" t="str">
        <f t="shared" si="44"/>
        <v>film &amp; video</v>
      </c>
      <c r="R169" t="str">
        <f t="shared" si="45"/>
        <v>drama</v>
      </c>
      <c r="S169" s="8">
        <f t="shared" si="46"/>
        <v>42161</v>
      </c>
      <c r="T169" s="8">
        <f t="shared" si="47"/>
        <v>42220.927488425921</v>
      </c>
      <c r="U169">
        <f t="shared" si="48"/>
        <v>2015</v>
      </c>
      <c r="V169" t="str">
        <f>VLOOKUP(MONTH(S169),REF!$C$4:$D$15,2,FALSE)</f>
        <v>JUN</v>
      </c>
      <c r="W169" t="str">
        <f t="shared" si="49"/>
        <v>NO</v>
      </c>
      <c r="X169" t="str">
        <f t="shared" si="50"/>
        <v>NO</v>
      </c>
      <c r="Y169" t="str">
        <f t="shared" si="51"/>
        <v>NO</v>
      </c>
      <c r="Z169" t="str">
        <f t="shared" si="52"/>
        <v>NO</v>
      </c>
      <c r="AA169" t="str">
        <f t="shared" si="53"/>
        <v>NO</v>
      </c>
      <c r="AB169" t="str">
        <f t="shared" si="54"/>
        <v>NO</v>
      </c>
      <c r="AC169" t="str">
        <f t="shared" si="55"/>
        <v>NO</v>
      </c>
      <c r="AD169" t="str">
        <f t="shared" si="56"/>
        <v>NO</v>
      </c>
      <c r="AE169" t="str">
        <f t="shared" si="57"/>
        <v>NO</v>
      </c>
      <c r="AF169" t="str">
        <f t="shared" si="58"/>
        <v>NO</v>
      </c>
      <c r="AG169" t="str">
        <f t="shared" si="59"/>
        <v>NO</v>
      </c>
      <c r="AH169" t="str">
        <f t="shared" si="60"/>
        <v>YES</v>
      </c>
      <c r="AI169" t="str">
        <f t="shared" si="61"/>
        <v/>
      </c>
      <c r="AJ169">
        <f t="shared" si="62"/>
        <v>2</v>
      </c>
    </row>
    <row r="170" spans="1:36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2"/>
        <v>4.0625000000000001E-2</v>
      </c>
      <c r="P170" s="6">
        <f t="shared" si="43"/>
        <v>108.33333333333333</v>
      </c>
      <c r="Q170" t="str">
        <f t="shared" si="44"/>
        <v>film &amp; video</v>
      </c>
      <c r="R170" t="str">
        <f t="shared" si="45"/>
        <v>drama</v>
      </c>
      <c r="S170" s="8">
        <f t="shared" si="46"/>
        <v>42053</v>
      </c>
      <c r="T170" s="8">
        <f t="shared" si="47"/>
        <v>42082.793634259258</v>
      </c>
      <c r="U170">
        <f t="shared" si="48"/>
        <v>2015</v>
      </c>
      <c r="V170" t="str">
        <f>VLOOKUP(MONTH(S170),REF!$C$4:$D$15,2,FALSE)</f>
        <v>FEB</v>
      </c>
      <c r="W170" t="str">
        <f t="shared" si="49"/>
        <v>NO</v>
      </c>
      <c r="X170" t="str">
        <f t="shared" si="50"/>
        <v>NO</v>
      </c>
      <c r="Y170" t="str">
        <f t="shared" si="51"/>
        <v>YES</v>
      </c>
      <c r="Z170" t="str">
        <f t="shared" si="52"/>
        <v>NO</v>
      </c>
      <c r="AA170" t="str">
        <f t="shared" si="53"/>
        <v>NO</v>
      </c>
      <c r="AB170" t="str">
        <f t="shared" si="54"/>
        <v>NO</v>
      </c>
      <c r="AC170" t="str">
        <f t="shared" si="55"/>
        <v>NO</v>
      </c>
      <c r="AD170" t="str">
        <f t="shared" si="56"/>
        <v>NO</v>
      </c>
      <c r="AE170" t="str">
        <f t="shared" si="57"/>
        <v>NO</v>
      </c>
      <c r="AF170" t="str">
        <f t="shared" si="58"/>
        <v>NO</v>
      </c>
      <c r="AG170" t="str">
        <f t="shared" si="59"/>
        <v>NO</v>
      </c>
      <c r="AH170" t="str">
        <f t="shared" si="60"/>
        <v>NO</v>
      </c>
      <c r="AI170" t="str">
        <f t="shared" si="61"/>
        <v/>
      </c>
      <c r="AJ170">
        <f t="shared" si="62"/>
        <v>3</v>
      </c>
    </row>
    <row r="171" spans="1:36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2"/>
        <v>0.224</v>
      </c>
      <c r="P171" s="6">
        <f t="shared" si="43"/>
        <v>56</v>
      </c>
      <c r="Q171" t="str">
        <f t="shared" si="44"/>
        <v>film &amp; video</v>
      </c>
      <c r="R171" t="str">
        <f t="shared" si="45"/>
        <v>drama</v>
      </c>
      <c r="S171" s="8">
        <f t="shared" si="46"/>
        <v>41901</v>
      </c>
      <c r="T171" s="8">
        <f t="shared" si="47"/>
        <v>41930.505312499998</v>
      </c>
      <c r="U171">
        <f t="shared" si="48"/>
        <v>2014</v>
      </c>
      <c r="V171" t="str">
        <f>VLOOKUP(MONTH(S171),REF!$C$4:$D$15,2,FALSE)</f>
        <v>SEP</v>
      </c>
      <c r="W171" t="str">
        <f t="shared" si="49"/>
        <v>NO</v>
      </c>
      <c r="X171" t="str">
        <f t="shared" si="50"/>
        <v>YES</v>
      </c>
      <c r="Y171" t="str">
        <f t="shared" si="51"/>
        <v>NO</v>
      </c>
      <c r="Z171" t="str">
        <f t="shared" si="52"/>
        <v>NO</v>
      </c>
      <c r="AA171" t="str">
        <f t="shared" si="53"/>
        <v>NO</v>
      </c>
      <c r="AB171" t="str">
        <f t="shared" si="54"/>
        <v>NO</v>
      </c>
      <c r="AC171" t="str">
        <f t="shared" si="55"/>
        <v>NO</v>
      </c>
      <c r="AD171" t="str">
        <f t="shared" si="56"/>
        <v>NO</v>
      </c>
      <c r="AE171" t="str">
        <f t="shared" si="57"/>
        <v>NO</v>
      </c>
      <c r="AF171" t="str">
        <f t="shared" si="58"/>
        <v>NO</v>
      </c>
      <c r="AG171" t="str">
        <f t="shared" si="59"/>
        <v>NO</v>
      </c>
      <c r="AH171" t="str">
        <f t="shared" si="60"/>
        <v>NO</v>
      </c>
      <c r="AI171" t="str">
        <f t="shared" si="61"/>
        <v/>
      </c>
      <c r="AJ171">
        <f t="shared" si="62"/>
        <v>10</v>
      </c>
    </row>
    <row r="172" spans="1:36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2"/>
        <v>3.2500000000000001E-2</v>
      </c>
      <c r="P172" s="6">
        <f t="shared" si="43"/>
        <v>32.5</v>
      </c>
      <c r="Q172" t="str">
        <f t="shared" si="44"/>
        <v>film &amp; video</v>
      </c>
      <c r="R172" t="str">
        <f t="shared" si="45"/>
        <v>drama</v>
      </c>
      <c r="S172" s="8">
        <f t="shared" si="46"/>
        <v>42217</v>
      </c>
      <c r="T172" s="8">
        <f t="shared" si="47"/>
        <v>42246.227777777778</v>
      </c>
      <c r="U172">
        <f t="shared" si="48"/>
        <v>2015</v>
      </c>
      <c r="V172" t="str">
        <f>VLOOKUP(MONTH(S172),REF!$C$4:$D$15,2,FALSE)</f>
        <v>AUG</v>
      </c>
      <c r="W172" t="str">
        <f t="shared" si="49"/>
        <v>NO</v>
      </c>
      <c r="X172" t="str">
        <f t="shared" si="50"/>
        <v>NO</v>
      </c>
      <c r="Y172" t="str">
        <f t="shared" si="51"/>
        <v>NO</v>
      </c>
      <c r="Z172" t="str">
        <f t="shared" si="52"/>
        <v>YES</v>
      </c>
      <c r="AA172" t="str">
        <f t="shared" si="53"/>
        <v>NO</v>
      </c>
      <c r="AB172" t="str">
        <f t="shared" si="54"/>
        <v>NO</v>
      </c>
      <c r="AC172" t="str">
        <f t="shared" si="55"/>
        <v>NO</v>
      </c>
      <c r="AD172" t="str">
        <f t="shared" si="56"/>
        <v>NO</v>
      </c>
      <c r="AE172" t="str">
        <f t="shared" si="57"/>
        <v>NO</v>
      </c>
      <c r="AF172" t="str">
        <f t="shared" si="58"/>
        <v>NO</v>
      </c>
      <c r="AG172" t="str">
        <f t="shared" si="59"/>
        <v>NO</v>
      </c>
      <c r="AH172" t="str">
        <f t="shared" si="60"/>
        <v>NO</v>
      </c>
      <c r="AI172" t="str">
        <f t="shared" si="61"/>
        <v/>
      </c>
      <c r="AJ172">
        <f t="shared" si="62"/>
        <v>10</v>
      </c>
    </row>
    <row r="173" spans="1:36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2"/>
        <v>2.0000000000000002E-5</v>
      </c>
      <c r="P173" s="6">
        <f t="shared" si="43"/>
        <v>1</v>
      </c>
      <c r="Q173" t="str">
        <f t="shared" si="44"/>
        <v>film &amp; video</v>
      </c>
      <c r="R173" t="str">
        <f t="shared" si="45"/>
        <v>drama</v>
      </c>
      <c r="S173" s="8">
        <f t="shared" si="46"/>
        <v>42534</v>
      </c>
      <c r="T173" s="8">
        <f t="shared" si="47"/>
        <v>42594.180717592593</v>
      </c>
      <c r="U173">
        <f t="shared" si="48"/>
        <v>2016</v>
      </c>
      <c r="V173" t="str">
        <f>VLOOKUP(MONTH(S173),REF!$C$4:$D$15,2,FALSE)</f>
        <v>JUN</v>
      </c>
      <c r="W173" t="str">
        <f t="shared" si="49"/>
        <v>NO</v>
      </c>
      <c r="X173" t="str">
        <f t="shared" si="50"/>
        <v>NO</v>
      </c>
      <c r="Y173" t="str">
        <f t="shared" si="51"/>
        <v>NO</v>
      </c>
      <c r="Z173" t="str">
        <f t="shared" si="52"/>
        <v>NO</v>
      </c>
      <c r="AA173" t="str">
        <f t="shared" si="53"/>
        <v>NO</v>
      </c>
      <c r="AB173" t="str">
        <f t="shared" si="54"/>
        <v>NO</v>
      </c>
      <c r="AC173" t="str">
        <f t="shared" si="55"/>
        <v>NO</v>
      </c>
      <c r="AD173" t="str">
        <f t="shared" si="56"/>
        <v>NO</v>
      </c>
      <c r="AE173" t="str">
        <f t="shared" si="57"/>
        <v>NO</v>
      </c>
      <c r="AF173" t="str">
        <f t="shared" si="58"/>
        <v>NO</v>
      </c>
      <c r="AG173" t="str">
        <f t="shared" si="59"/>
        <v>NO</v>
      </c>
      <c r="AH173" t="str">
        <f t="shared" si="60"/>
        <v>YES</v>
      </c>
      <c r="AI173" t="str">
        <f t="shared" si="61"/>
        <v/>
      </c>
      <c r="AJ173">
        <f t="shared" si="62"/>
        <v>1</v>
      </c>
    </row>
    <row r="174" spans="1:36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2"/>
        <v>0</v>
      </c>
      <c r="P174" s="6" t="e">
        <f t="shared" si="43"/>
        <v>#DIV/0!</v>
      </c>
      <c r="Q174" t="str">
        <f t="shared" si="44"/>
        <v>film &amp; video</v>
      </c>
      <c r="R174" t="str">
        <f t="shared" si="45"/>
        <v>drama</v>
      </c>
      <c r="S174" s="8">
        <f t="shared" si="46"/>
        <v>42047</v>
      </c>
      <c r="T174" s="8">
        <f t="shared" si="47"/>
        <v>42082.353275462963</v>
      </c>
      <c r="U174">
        <f t="shared" si="48"/>
        <v>2015</v>
      </c>
      <c r="V174" t="str">
        <f>VLOOKUP(MONTH(S174),REF!$C$4:$D$15,2,FALSE)</f>
        <v>FEB</v>
      </c>
      <c r="W174" t="str">
        <f t="shared" si="49"/>
        <v>NO</v>
      </c>
      <c r="X174" t="str">
        <f t="shared" si="50"/>
        <v>NO</v>
      </c>
      <c r="Y174" t="str">
        <f t="shared" si="51"/>
        <v>NO</v>
      </c>
      <c r="Z174" t="str">
        <f t="shared" si="52"/>
        <v>NO</v>
      </c>
      <c r="AA174" t="str">
        <f t="shared" si="53"/>
        <v>NO</v>
      </c>
      <c r="AB174" t="str">
        <f t="shared" si="54"/>
        <v>NO</v>
      </c>
      <c r="AC174" t="str">
        <f t="shared" si="55"/>
        <v>NO</v>
      </c>
      <c r="AD174" t="str">
        <f t="shared" si="56"/>
        <v>NO</v>
      </c>
      <c r="AE174" t="str">
        <f t="shared" si="57"/>
        <v>NO</v>
      </c>
      <c r="AF174" t="str">
        <f t="shared" si="58"/>
        <v>NO</v>
      </c>
      <c r="AG174" t="str">
        <f t="shared" si="59"/>
        <v>NO</v>
      </c>
      <c r="AH174" t="str">
        <f t="shared" si="60"/>
        <v>YES</v>
      </c>
      <c r="AI174" t="str">
        <f t="shared" si="61"/>
        <v/>
      </c>
      <c r="AJ174">
        <f t="shared" si="62"/>
        <v>0</v>
      </c>
    </row>
    <row r="175" spans="1:36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2"/>
        <v>0</v>
      </c>
      <c r="P175" s="6" t="e">
        <f t="shared" si="43"/>
        <v>#DIV/0!</v>
      </c>
      <c r="Q175" t="str">
        <f t="shared" si="44"/>
        <v>film &amp; video</v>
      </c>
      <c r="R175" t="str">
        <f t="shared" si="45"/>
        <v>drama</v>
      </c>
      <c r="S175" s="8">
        <f t="shared" si="46"/>
        <v>42034</v>
      </c>
      <c r="T175" s="8">
        <f t="shared" si="47"/>
        <v>42063.573009259257</v>
      </c>
      <c r="U175">
        <f t="shared" si="48"/>
        <v>2015</v>
      </c>
      <c r="V175" t="str">
        <f>VLOOKUP(MONTH(S175),REF!$C$4:$D$15,2,FALSE)</f>
        <v>JAN</v>
      </c>
      <c r="W175" t="str">
        <f t="shared" si="49"/>
        <v>NO</v>
      </c>
      <c r="X175" t="str">
        <f t="shared" si="50"/>
        <v>YES</v>
      </c>
      <c r="Y175" t="str">
        <f t="shared" si="51"/>
        <v>NO</v>
      </c>
      <c r="Z175" t="str">
        <f t="shared" si="52"/>
        <v>NO</v>
      </c>
      <c r="AA175" t="str">
        <f t="shared" si="53"/>
        <v>NO</v>
      </c>
      <c r="AB175" t="str">
        <f t="shared" si="54"/>
        <v>NO</v>
      </c>
      <c r="AC175" t="str">
        <f t="shared" si="55"/>
        <v>NO</v>
      </c>
      <c r="AD175" t="str">
        <f t="shared" si="56"/>
        <v>NO</v>
      </c>
      <c r="AE175" t="str">
        <f t="shared" si="57"/>
        <v>NO</v>
      </c>
      <c r="AF175" t="str">
        <f t="shared" si="58"/>
        <v>NO</v>
      </c>
      <c r="AG175" t="str">
        <f t="shared" si="59"/>
        <v>NO</v>
      </c>
      <c r="AH175" t="str">
        <f t="shared" si="60"/>
        <v>NO</v>
      </c>
      <c r="AI175" t="str">
        <f t="shared" si="61"/>
        <v/>
      </c>
      <c r="AJ175">
        <f t="shared" si="62"/>
        <v>0</v>
      </c>
    </row>
    <row r="176" spans="1:36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2"/>
        <v>0</v>
      </c>
      <c r="P176" s="6" t="e">
        <f t="shared" si="43"/>
        <v>#DIV/0!</v>
      </c>
      <c r="Q176" t="str">
        <f t="shared" si="44"/>
        <v>film &amp; video</v>
      </c>
      <c r="R176" t="str">
        <f t="shared" si="45"/>
        <v>drama</v>
      </c>
      <c r="S176" s="8">
        <f t="shared" si="46"/>
        <v>42073</v>
      </c>
      <c r="T176" s="8">
        <f t="shared" si="47"/>
        <v>42132.758981481486</v>
      </c>
      <c r="U176">
        <f t="shared" si="48"/>
        <v>2015</v>
      </c>
      <c r="V176" t="str">
        <f>VLOOKUP(MONTH(S176),REF!$C$4:$D$15,2,FALSE)</f>
        <v>MAR</v>
      </c>
      <c r="W176" t="str">
        <f t="shared" si="49"/>
        <v>NO</v>
      </c>
      <c r="X176" t="str">
        <f t="shared" si="50"/>
        <v>NO</v>
      </c>
      <c r="Y176" t="str">
        <f t="shared" si="51"/>
        <v>YES</v>
      </c>
      <c r="Z176" t="str">
        <f t="shared" si="52"/>
        <v>NO</v>
      </c>
      <c r="AA176" t="str">
        <f t="shared" si="53"/>
        <v>NO</v>
      </c>
      <c r="AB176" t="str">
        <f t="shared" si="54"/>
        <v>NO</v>
      </c>
      <c r="AC176" t="str">
        <f t="shared" si="55"/>
        <v>NO</v>
      </c>
      <c r="AD176" t="str">
        <f t="shared" si="56"/>
        <v>NO</v>
      </c>
      <c r="AE176" t="str">
        <f t="shared" si="57"/>
        <v>NO</v>
      </c>
      <c r="AF176" t="str">
        <f t="shared" si="58"/>
        <v>NO</v>
      </c>
      <c r="AG176" t="str">
        <f t="shared" si="59"/>
        <v>NO</v>
      </c>
      <c r="AH176" t="str">
        <f t="shared" si="60"/>
        <v>NO</v>
      </c>
      <c r="AI176" t="str">
        <f t="shared" si="61"/>
        <v/>
      </c>
      <c r="AJ176">
        <f t="shared" si="62"/>
        <v>0</v>
      </c>
    </row>
    <row r="177" spans="1:36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2"/>
        <v>6.4850000000000005E-2</v>
      </c>
      <c r="P177" s="6">
        <f t="shared" si="43"/>
        <v>49.884615384615387</v>
      </c>
      <c r="Q177" t="str">
        <f t="shared" si="44"/>
        <v>film &amp; video</v>
      </c>
      <c r="R177" t="str">
        <f t="shared" si="45"/>
        <v>drama</v>
      </c>
      <c r="S177" s="8">
        <f t="shared" si="46"/>
        <v>41856</v>
      </c>
      <c r="T177" s="8">
        <f t="shared" si="47"/>
        <v>41880.777905092589</v>
      </c>
      <c r="U177">
        <f t="shared" si="48"/>
        <v>2014</v>
      </c>
      <c r="V177" t="str">
        <f>VLOOKUP(MONTH(S177),REF!$C$4:$D$15,2,FALSE)</f>
        <v>AUG</v>
      </c>
      <c r="W177" t="str">
        <f t="shared" si="49"/>
        <v>NO</v>
      </c>
      <c r="X177" t="str">
        <f t="shared" si="50"/>
        <v>NO</v>
      </c>
      <c r="Y177" t="str">
        <f t="shared" si="51"/>
        <v>NO</v>
      </c>
      <c r="Z177" t="str">
        <f t="shared" si="52"/>
        <v>NO</v>
      </c>
      <c r="AA177" t="str">
        <f t="shared" si="53"/>
        <v>NO</v>
      </c>
      <c r="AB177" t="str">
        <f t="shared" si="54"/>
        <v>YES</v>
      </c>
      <c r="AC177" t="str">
        <f t="shared" si="55"/>
        <v>NO</v>
      </c>
      <c r="AD177" t="str">
        <f t="shared" si="56"/>
        <v>NO</v>
      </c>
      <c r="AE177" t="str">
        <f t="shared" si="57"/>
        <v>NO</v>
      </c>
      <c r="AF177" t="str">
        <f t="shared" si="58"/>
        <v>NO</v>
      </c>
      <c r="AG177" t="str">
        <f t="shared" si="59"/>
        <v>NO</v>
      </c>
      <c r="AH177" t="str">
        <f t="shared" si="60"/>
        <v>NO</v>
      </c>
      <c r="AI177" t="str">
        <f t="shared" si="61"/>
        <v/>
      </c>
      <c r="AJ177">
        <f t="shared" si="62"/>
        <v>26</v>
      </c>
    </row>
    <row r="178" spans="1:36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2"/>
        <v>0</v>
      </c>
      <c r="P178" s="6" t="e">
        <f t="shared" si="43"/>
        <v>#DIV/0!</v>
      </c>
      <c r="Q178" t="str">
        <f t="shared" si="44"/>
        <v>film &amp; video</v>
      </c>
      <c r="R178" t="str">
        <f t="shared" si="45"/>
        <v>drama</v>
      </c>
      <c r="S178" s="8">
        <f t="shared" si="46"/>
        <v>42192</v>
      </c>
      <c r="T178" s="8">
        <f t="shared" si="47"/>
        <v>42221.824062500003</v>
      </c>
      <c r="U178">
        <f t="shared" si="48"/>
        <v>2015</v>
      </c>
      <c r="V178" t="str">
        <f>VLOOKUP(MONTH(S178),REF!$C$4:$D$15,2,FALSE)</f>
        <v>JUL</v>
      </c>
      <c r="W178" t="str">
        <f t="shared" si="49"/>
        <v>NO</v>
      </c>
      <c r="X178" t="str">
        <f t="shared" si="50"/>
        <v>YES</v>
      </c>
      <c r="Y178" t="str">
        <f t="shared" si="51"/>
        <v>NO</v>
      </c>
      <c r="Z178" t="str">
        <f t="shared" si="52"/>
        <v>NO</v>
      </c>
      <c r="AA178" t="str">
        <f t="shared" si="53"/>
        <v>NO</v>
      </c>
      <c r="AB178" t="str">
        <f t="shared" si="54"/>
        <v>NO</v>
      </c>
      <c r="AC178" t="str">
        <f t="shared" si="55"/>
        <v>NO</v>
      </c>
      <c r="AD178" t="str">
        <f t="shared" si="56"/>
        <v>NO</v>
      </c>
      <c r="AE178" t="str">
        <f t="shared" si="57"/>
        <v>NO</v>
      </c>
      <c r="AF178" t="str">
        <f t="shared" si="58"/>
        <v>NO</v>
      </c>
      <c r="AG178" t="str">
        <f t="shared" si="59"/>
        <v>NO</v>
      </c>
      <c r="AH178" t="str">
        <f t="shared" si="60"/>
        <v>NO</v>
      </c>
      <c r="AI178" t="str">
        <f t="shared" si="61"/>
        <v/>
      </c>
      <c r="AJ178">
        <f t="shared" si="62"/>
        <v>0</v>
      </c>
    </row>
    <row r="179" spans="1:36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2"/>
        <v>0.4</v>
      </c>
      <c r="P179" s="6">
        <f t="shared" si="43"/>
        <v>25.714285714285715</v>
      </c>
      <c r="Q179" t="str">
        <f t="shared" si="44"/>
        <v>film &amp; video</v>
      </c>
      <c r="R179" t="str">
        <f t="shared" si="45"/>
        <v>drama</v>
      </c>
      <c r="S179" s="8">
        <f t="shared" si="46"/>
        <v>42070</v>
      </c>
      <c r="T179" s="8">
        <f t="shared" si="47"/>
        <v>42087.00608796296</v>
      </c>
      <c r="U179">
        <f t="shared" si="48"/>
        <v>2015</v>
      </c>
      <c r="V179" t="str">
        <f>VLOOKUP(MONTH(S179),REF!$C$4:$D$15,2,FALSE)</f>
        <v>MAR</v>
      </c>
      <c r="W179" t="str">
        <f t="shared" si="49"/>
        <v>YES</v>
      </c>
      <c r="X179" t="str">
        <f t="shared" si="50"/>
        <v>NO</v>
      </c>
      <c r="Y179" t="str">
        <f t="shared" si="51"/>
        <v>NO</v>
      </c>
      <c r="Z179" t="str">
        <f t="shared" si="52"/>
        <v>NO</v>
      </c>
      <c r="AA179" t="str">
        <f t="shared" si="53"/>
        <v>NO</v>
      </c>
      <c r="AB179" t="str">
        <f t="shared" si="54"/>
        <v>NO</v>
      </c>
      <c r="AC179" t="str">
        <f t="shared" si="55"/>
        <v>NO</v>
      </c>
      <c r="AD179" t="str">
        <f t="shared" si="56"/>
        <v>NO</v>
      </c>
      <c r="AE179" t="str">
        <f t="shared" si="57"/>
        <v>NO</v>
      </c>
      <c r="AF179" t="str">
        <f t="shared" si="58"/>
        <v>NO</v>
      </c>
      <c r="AG179" t="str">
        <f t="shared" si="59"/>
        <v>NO</v>
      </c>
      <c r="AH179" t="str">
        <f t="shared" si="60"/>
        <v>NO</v>
      </c>
      <c r="AI179" t="str">
        <f t="shared" si="61"/>
        <v/>
      </c>
      <c r="AJ179">
        <f t="shared" si="62"/>
        <v>7</v>
      </c>
    </row>
    <row r="180" spans="1:36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2"/>
        <v>0</v>
      </c>
      <c r="P180" s="6" t="e">
        <f t="shared" si="43"/>
        <v>#DIV/0!</v>
      </c>
      <c r="Q180" t="str">
        <f t="shared" si="44"/>
        <v>film &amp; video</v>
      </c>
      <c r="R180" t="str">
        <f t="shared" si="45"/>
        <v>drama</v>
      </c>
      <c r="S180" s="8">
        <f t="shared" si="46"/>
        <v>42305</v>
      </c>
      <c r="T180" s="8">
        <f t="shared" si="47"/>
        <v>42334.997048611112</v>
      </c>
      <c r="U180">
        <f t="shared" si="48"/>
        <v>2015</v>
      </c>
      <c r="V180" t="str">
        <f>VLOOKUP(MONTH(S180),REF!$C$4:$D$15,2,FALSE)</f>
        <v>OCT</v>
      </c>
      <c r="W180" t="str">
        <f t="shared" si="49"/>
        <v>NO</v>
      </c>
      <c r="X180" t="str">
        <f t="shared" si="50"/>
        <v>NO</v>
      </c>
      <c r="Y180" t="str">
        <f t="shared" si="51"/>
        <v>NO</v>
      </c>
      <c r="Z180" t="str">
        <f t="shared" si="52"/>
        <v>NO</v>
      </c>
      <c r="AA180" t="str">
        <f t="shared" si="53"/>
        <v>NO</v>
      </c>
      <c r="AB180" t="str">
        <f t="shared" si="54"/>
        <v>NO</v>
      </c>
      <c r="AC180" t="str">
        <f t="shared" si="55"/>
        <v>NO</v>
      </c>
      <c r="AD180" t="str">
        <f t="shared" si="56"/>
        <v>NO</v>
      </c>
      <c r="AE180" t="str">
        <f t="shared" si="57"/>
        <v>NO</v>
      </c>
      <c r="AF180" t="str">
        <f t="shared" si="58"/>
        <v>NO</v>
      </c>
      <c r="AG180" t="str">
        <f t="shared" si="59"/>
        <v>NO</v>
      </c>
      <c r="AH180" t="str">
        <f t="shared" si="60"/>
        <v>YES</v>
      </c>
      <c r="AI180" t="str">
        <f t="shared" si="61"/>
        <v/>
      </c>
      <c r="AJ180">
        <f t="shared" si="62"/>
        <v>0</v>
      </c>
    </row>
    <row r="181" spans="1:36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2"/>
        <v>0.2</v>
      </c>
      <c r="P181" s="6">
        <f t="shared" si="43"/>
        <v>100</v>
      </c>
      <c r="Q181" t="str">
        <f t="shared" si="44"/>
        <v>film &amp; video</v>
      </c>
      <c r="R181" t="str">
        <f t="shared" si="45"/>
        <v>drama</v>
      </c>
      <c r="S181" s="8">
        <f t="shared" si="46"/>
        <v>42403</v>
      </c>
      <c r="T181" s="8">
        <f t="shared" si="47"/>
        <v>42433.080497685187</v>
      </c>
      <c r="U181">
        <f t="shared" si="48"/>
        <v>2016</v>
      </c>
      <c r="V181" t="str">
        <f>VLOOKUP(MONTH(S181),REF!$C$4:$D$15,2,FALSE)</f>
        <v>FEB</v>
      </c>
      <c r="W181" t="str">
        <f t="shared" si="49"/>
        <v>NO</v>
      </c>
      <c r="X181" t="str">
        <f t="shared" si="50"/>
        <v>YES</v>
      </c>
      <c r="Y181" t="str">
        <f t="shared" si="51"/>
        <v>NO</v>
      </c>
      <c r="Z181" t="str">
        <f t="shared" si="52"/>
        <v>NO</v>
      </c>
      <c r="AA181" t="str">
        <f t="shared" si="53"/>
        <v>NO</v>
      </c>
      <c r="AB181" t="str">
        <f t="shared" si="54"/>
        <v>NO</v>
      </c>
      <c r="AC181" t="str">
        <f t="shared" si="55"/>
        <v>NO</v>
      </c>
      <c r="AD181" t="str">
        <f t="shared" si="56"/>
        <v>NO</v>
      </c>
      <c r="AE181" t="str">
        <f t="shared" si="57"/>
        <v>NO</v>
      </c>
      <c r="AF181" t="str">
        <f t="shared" si="58"/>
        <v>NO</v>
      </c>
      <c r="AG181" t="str">
        <f t="shared" si="59"/>
        <v>NO</v>
      </c>
      <c r="AH181" t="str">
        <f t="shared" si="60"/>
        <v>NO</v>
      </c>
      <c r="AI181" t="str">
        <f t="shared" si="61"/>
        <v/>
      </c>
      <c r="AJ181">
        <f t="shared" si="62"/>
        <v>2</v>
      </c>
    </row>
    <row r="182" spans="1:36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2"/>
        <v>0.33416666666666667</v>
      </c>
      <c r="P182" s="6">
        <f t="shared" si="43"/>
        <v>30.846153846153847</v>
      </c>
      <c r="Q182" t="str">
        <f t="shared" si="44"/>
        <v>film &amp; video</v>
      </c>
      <c r="R182" t="str">
        <f t="shared" si="45"/>
        <v>drama</v>
      </c>
      <c r="S182" s="8">
        <f t="shared" si="46"/>
        <v>42068</v>
      </c>
      <c r="T182" s="8">
        <f t="shared" si="47"/>
        <v>42107.791666666672</v>
      </c>
      <c r="U182">
        <f t="shared" si="48"/>
        <v>2015</v>
      </c>
      <c r="V182" t="str">
        <f>VLOOKUP(MONTH(S182),REF!$C$4:$D$15,2,FALSE)</f>
        <v>MAR</v>
      </c>
      <c r="W182" t="str">
        <f t="shared" si="49"/>
        <v>NO</v>
      </c>
      <c r="X182" t="str">
        <f t="shared" si="50"/>
        <v>YES</v>
      </c>
      <c r="Y182" t="str">
        <f t="shared" si="51"/>
        <v>NO</v>
      </c>
      <c r="Z182" t="str">
        <f t="shared" si="52"/>
        <v>NO</v>
      </c>
      <c r="AA182" t="str">
        <f t="shared" si="53"/>
        <v>NO</v>
      </c>
      <c r="AB182" t="str">
        <f t="shared" si="54"/>
        <v>NO</v>
      </c>
      <c r="AC182" t="str">
        <f t="shared" si="55"/>
        <v>NO</v>
      </c>
      <c r="AD182" t="str">
        <f t="shared" si="56"/>
        <v>NO</v>
      </c>
      <c r="AE182" t="str">
        <f t="shared" si="57"/>
        <v>NO</v>
      </c>
      <c r="AF182" t="str">
        <f t="shared" si="58"/>
        <v>NO</v>
      </c>
      <c r="AG182" t="str">
        <f t="shared" si="59"/>
        <v>NO</v>
      </c>
      <c r="AH182" t="str">
        <f t="shared" si="60"/>
        <v>NO</v>
      </c>
      <c r="AI182" t="str">
        <f t="shared" si="61"/>
        <v/>
      </c>
      <c r="AJ182">
        <f t="shared" si="62"/>
        <v>13</v>
      </c>
    </row>
    <row r="183" spans="1:36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2"/>
        <v>0.21092608822670172</v>
      </c>
      <c r="P183" s="6">
        <f t="shared" si="43"/>
        <v>180.5</v>
      </c>
      <c r="Q183" t="str">
        <f t="shared" si="44"/>
        <v>film &amp; video</v>
      </c>
      <c r="R183" t="str">
        <f t="shared" si="45"/>
        <v>drama</v>
      </c>
      <c r="S183" s="8">
        <f t="shared" si="46"/>
        <v>42148</v>
      </c>
      <c r="T183" s="8">
        <f t="shared" si="47"/>
        <v>42177.741840277777</v>
      </c>
      <c r="U183">
        <f t="shared" si="48"/>
        <v>2015</v>
      </c>
      <c r="V183" t="str">
        <f>VLOOKUP(MONTH(S183),REF!$C$4:$D$15,2,FALSE)</f>
        <v>MAY</v>
      </c>
      <c r="W183" t="str">
        <f t="shared" si="49"/>
        <v>NO</v>
      </c>
      <c r="X183" t="str">
        <f t="shared" si="50"/>
        <v>YES</v>
      </c>
      <c r="Y183" t="str">
        <f t="shared" si="51"/>
        <v>NO</v>
      </c>
      <c r="Z183" t="str">
        <f t="shared" si="52"/>
        <v>NO</v>
      </c>
      <c r="AA183" t="str">
        <f t="shared" si="53"/>
        <v>NO</v>
      </c>
      <c r="AB183" t="str">
        <f t="shared" si="54"/>
        <v>NO</v>
      </c>
      <c r="AC183" t="str">
        <f t="shared" si="55"/>
        <v>NO</v>
      </c>
      <c r="AD183" t="str">
        <f t="shared" si="56"/>
        <v>NO</v>
      </c>
      <c r="AE183" t="str">
        <f t="shared" si="57"/>
        <v>NO</v>
      </c>
      <c r="AF183" t="str">
        <f t="shared" si="58"/>
        <v>NO</v>
      </c>
      <c r="AG183" t="str">
        <f t="shared" si="59"/>
        <v>NO</v>
      </c>
      <c r="AH183" t="str">
        <f t="shared" si="60"/>
        <v>NO</v>
      </c>
      <c r="AI183" t="str">
        <f t="shared" si="61"/>
        <v/>
      </c>
      <c r="AJ183">
        <f t="shared" si="62"/>
        <v>4</v>
      </c>
    </row>
    <row r="184" spans="1:36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2"/>
        <v>0</v>
      </c>
      <c r="P184" s="6" t="e">
        <f t="shared" si="43"/>
        <v>#DIV/0!</v>
      </c>
      <c r="Q184" t="str">
        <f t="shared" si="44"/>
        <v>film &amp; video</v>
      </c>
      <c r="R184" t="str">
        <f t="shared" si="45"/>
        <v>drama</v>
      </c>
      <c r="S184" s="8">
        <f t="shared" si="46"/>
        <v>42712</v>
      </c>
      <c r="T184" s="8">
        <f t="shared" si="47"/>
        <v>42742.011944444443</v>
      </c>
      <c r="U184">
        <f t="shared" si="48"/>
        <v>2016</v>
      </c>
      <c r="V184" t="str">
        <f>VLOOKUP(MONTH(S184),REF!$C$4:$D$15,2,FALSE)</f>
        <v>DEC</v>
      </c>
      <c r="W184" t="str">
        <f t="shared" si="49"/>
        <v>NO</v>
      </c>
      <c r="X184" t="str">
        <f t="shared" si="50"/>
        <v>YES</v>
      </c>
      <c r="Y184" t="str">
        <f t="shared" si="51"/>
        <v>NO</v>
      </c>
      <c r="Z184" t="str">
        <f t="shared" si="52"/>
        <v>NO</v>
      </c>
      <c r="AA184" t="str">
        <f t="shared" si="53"/>
        <v>NO</v>
      </c>
      <c r="AB184" t="str">
        <f t="shared" si="54"/>
        <v>NO</v>
      </c>
      <c r="AC184" t="str">
        <f t="shared" si="55"/>
        <v>NO</v>
      </c>
      <c r="AD184" t="str">
        <f t="shared" si="56"/>
        <v>NO</v>
      </c>
      <c r="AE184" t="str">
        <f t="shared" si="57"/>
        <v>NO</v>
      </c>
      <c r="AF184" t="str">
        <f t="shared" si="58"/>
        <v>NO</v>
      </c>
      <c r="AG184" t="str">
        <f t="shared" si="59"/>
        <v>NO</v>
      </c>
      <c r="AH184" t="str">
        <f t="shared" si="60"/>
        <v>NO</v>
      </c>
      <c r="AI184" t="str">
        <f t="shared" si="61"/>
        <v/>
      </c>
      <c r="AJ184">
        <f t="shared" si="62"/>
        <v>0</v>
      </c>
    </row>
    <row r="185" spans="1:36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2"/>
        <v>0.35855999999999999</v>
      </c>
      <c r="P185" s="6">
        <f t="shared" si="43"/>
        <v>373.5</v>
      </c>
      <c r="Q185" t="str">
        <f t="shared" si="44"/>
        <v>film &amp; video</v>
      </c>
      <c r="R185" t="str">
        <f t="shared" si="45"/>
        <v>drama</v>
      </c>
      <c r="S185" s="8">
        <f t="shared" si="46"/>
        <v>41940</v>
      </c>
      <c r="T185" s="8">
        <f t="shared" si="47"/>
        <v>41969.851967592593</v>
      </c>
      <c r="U185">
        <f t="shared" si="48"/>
        <v>2014</v>
      </c>
      <c r="V185" t="str">
        <f>VLOOKUP(MONTH(S185),REF!$C$4:$D$15,2,FALSE)</f>
        <v>OCT</v>
      </c>
      <c r="W185" t="str">
        <f t="shared" si="49"/>
        <v>NO</v>
      </c>
      <c r="X185" t="str">
        <f t="shared" si="50"/>
        <v>NO</v>
      </c>
      <c r="Y185" t="str">
        <f t="shared" si="51"/>
        <v>NO</v>
      </c>
      <c r="Z185" t="str">
        <f t="shared" si="52"/>
        <v>YES</v>
      </c>
      <c r="AA185" t="str">
        <f t="shared" si="53"/>
        <v>NO</v>
      </c>
      <c r="AB185" t="str">
        <f t="shared" si="54"/>
        <v>NO</v>
      </c>
      <c r="AC185" t="str">
        <f t="shared" si="55"/>
        <v>NO</v>
      </c>
      <c r="AD185" t="str">
        <f t="shared" si="56"/>
        <v>NO</v>
      </c>
      <c r="AE185" t="str">
        <f t="shared" si="57"/>
        <v>NO</v>
      </c>
      <c r="AF185" t="str">
        <f t="shared" si="58"/>
        <v>NO</v>
      </c>
      <c r="AG185" t="str">
        <f t="shared" si="59"/>
        <v>NO</v>
      </c>
      <c r="AH185" t="str">
        <f t="shared" si="60"/>
        <v>NO</v>
      </c>
      <c r="AI185" t="str">
        <f t="shared" si="61"/>
        <v/>
      </c>
      <c r="AJ185">
        <f t="shared" si="62"/>
        <v>12</v>
      </c>
    </row>
    <row r="186" spans="1:36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2"/>
        <v>3.4000000000000002E-2</v>
      </c>
      <c r="P186" s="6">
        <f t="shared" si="43"/>
        <v>25.5</v>
      </c>
      <c r="Q186" t="str">
        <f t="shared" si="44"/>
        <v>film &amp; video</v>
      </c>
      <c r="R186" t="str">
        <f t="shared" si="45"/>
        <v>drama</v>
      </c>
      <c r="S186" s="8">
        <f t="shared" si="46"/>
        <v>41826</v>
      </c>
      <c r="T186" s="8">
        <f t="shared" si="47"/>
        <v>41883.165972222225</v>
      </c>
      <c r="U186">
        <f t="shared" si="48"/>
        <v>2014</v>
      </c>
      <c r="V186" t="str">
        <f>VLOOKUP(MONTH(S186),REF!$C$4:$D$15,2,FALSE)</f>
        <v>JUL</v>
      </c>
      <c r="W186" t="str">
        <f t="shared" si="49"/>
        <v>NO</v>
      </c>
      <c r="X186" t="str">
        <f t="shared" si="50"/>
        <v>YES</v>
      </c>
      <c r="Y186" t="str">
        <f t="shared" si="51"/>
        <v>NO</v>
      </c>
      <c r="Z186" t="str">
        <f t="shared" si="52"/>
        <v>NO</v>
      </c>
      <c r="AA186" t="str">
        <f t="shared" si="53"/>
        <v>NO</v>
      </c>
      <c r="AB186" t="str">
        <f t="shared" si="54"/>
        <v>NO</v>
      </c>
      <c r="AC186" t="str">
        <f t="shared" si="55"/>
        <v>NO</v>
      </c>
      <c r="AD186" t="str">
        <f t="shared" si="56"/>
        <v>NO</v>
      </c>
      <c r="AE186" t="str">
        <f t="shared" si="57"/>
        <v>NO</v>
      </c>
      <c r="AF186" t="str">
        <f t="shared" si="58"/>
        <v>NO</v>
      </c>
      <c r="AG186" t="str">
        <f t="shared" si="59"/>
        <v>NO</v>
      </c>
      <c r="AH186" t="str">
        <f t="shared" si="60"/>
        <v>NO</v>
      </c>
      <c r="AI186" t="str">
        <f t="shared" si="61"/>
        <v/>
      </c>
      <c r="AJ186">
        <f t="shared" si="62"/>
        <v>2</v>
      </c>
    </row>
    <row r="187" spans="1:36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2"/>
        <v>5.5E-2</v>
      </c>
      <c r="P187" s="6">
        <f t="shared" si="43"/>
        <v>220</v>
      </c>
      <c r="Q187" t="str">
        <f t="shared" si="44"/>
        <v>film &amp; video</v>
      </c>
      <c r="R187" t="str">
        <f t="shared" si="45"/>
        <v>drama</v>
      </c>
      <c r="S187" s="8">
        <f t="shared" si="46"/>
        <v>42571</v>
      </c>
      <c r="T187" s="8">
        <f t="shared" si="47"/>
        <v>42600.91133101852</v>
      </c>
      <c r="U187">
        <f t="shared" si="48"/>
        <v>2016</v>
      </c>
      <c r="V187" t="str">
        <f>VLOOKUP(MONTH(S187),REF!$C$4:$D$15,2,FALSE)</f>
        <v>JUL</v>
      </c>
      <c r="W187" t="str">
        <f t="shared" si="49"/>
        <v>NO</v>
      </c>
      <c r="X187" t="str">
        <f t="shared" si="50"/>
        <v>NO</v>
      </c>
      <c r="Y187" t="str">
        <f t="shared" si="51"/>
        <v>NO</v>
      </c>
      <c r="Z187" t="str">
        <f t="shared" si="52"/>
        <v>NO</v>
      </c>
      <c r="AA187" t="str">
        <f t="shared" si="53"/>
        <v>NO</v>
      </c>
      <c r="AB187" t="str">
        <f t="shared" si="54"/>
        <v>NO</v>
      </c>
      <c r="AC187" t="str">
        <f t="shared" si="55"/>
        <v>NO</v>
      </c>
      <c r="AD187" t="str">
        <f t="shared" si="56"/>
        <v>NO</v>
      </c>
      <c r="AE187" t="str">
        <f t="shared" si="57"/>
        <v>NO</v>
      </c>
      <c r="AF187" t="str">
        <f t="shared" si="58"/>
        <v>YES</v>
      </c>
      <c r="AG187" t="str">
        <f t="shared" si="59"/>
        <v>NO</v>
      </c>
      <c r="AH187" t="str">
        <f t="shared" si="60"/>
        <v>NO</v>
      </c>
      <c r="AI187" t="str">
        <f t="shared" si="61"/>
        <v/>
      </c>
      <c r="AJ187">
        <f t="shared" si="62"/>
        <v>10</v>
      </c>
    </row>
    <row r="188" spans="1:36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2"/>
        <v>0</v>
      </c>
      <c r="P188" s="6" t="e">
        <f t="shared" si="43"/>
        <v>#DIV/0!</v>
      </c>
      <c r="Q188" t="str">
        <f t="shared" si="44"/>
        <v>film &amp; video</v>
      </c>
      <c r="R188" t="str">
        <f t="shared" si="45"/>
        <v>drama</v>
      </c>
      <c r="S188" s="8">
        <f t="shared" si="46"/>
        <v>42768</v>
      </c>
      <c r="T188" s="8">
        <f t="shared" si="47"/>
        <v>42797.833333333328</v>
      </c>
      <c r="U188">
        <f t="shared" si="48"/>
        <v>2017</v>
      </c>
      <c r="V188" t="str">
        <f>VLOOKUP(MONTH(S188),REF!$C$4:$D$15,2,FALSE)</f>
        <v>FEB</v>
      </c>
      <c r="W188" t="str">
        <f t="shared" si="49"/>
        <v>NO</v>
      </c>
      <c r="X188" t="str">
        <f t="shared" si="50"/>
        <v>NO</v>
      </c>
      <c r="Y188" t="str">
        <f t="shared" si="51"/>
        <v>YES</v>
      </c>
      <c r="Z188" t="str">
        <f t="shared" si="52"/>
        <v>NO</v>
      </c>
      <c r="AA188" t="str">
        <f t="shared" si="53"/>
        <v>NO</v>
      </c>
      <c r="AB188" t="str">
        <f t="shared" si="54"/>
        <v>NO</v>
      </c>
      <c r="AC188" t="str">
        <f t="shared" si="55"/>
        <v>NO</v>
      </c>
      <c r="AD188" t="str">
        <f t="shared" si="56"/>
        <v>NO</v>
      </c>
      <c r="AE188" t="str">
        <f t="shared" si="57"/>
        <v>NO</v>
      </c>
      <c r="AF188" t="str">
        <f t="shared" si="58"/>
        <v>NO</v>
      </c>
      <c r="AG188" t="str">
        <f t="shared" si="59"/>
        <v>NO</v>
      </c>
      <c r="AH188" t="str">
        <f t="shared" si="60"/>
        <v>NO</v>
      </c>
      <c r="AI188" t="str">
        <f t="shared" si="61"/>
        <v/>
      </c>
      <c r="AJ188">
        <f t="shared" si="62"/>
        <v>0</v>
      </c>
    </row>
    <row r="189" spans="1:36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2"/>
        <v>0.16</v>
      </c>
      <c r="P189" s="6">
        <f t="shared" si="43"/>
        <v>160</v>
      </c>
      <c r="Q189" t="str">
        <f t="shared" si="44"/>
        <v>film &amp; video</v>
      </c>
      <c r="R189" t="str">
        <f t="shared" si="45"/>
        <v>drama</v>
      </c>
      <c r="S189" s="8">
        <f t="shared" si="46"/>
        <v>42182</v>
      </c>
      <c r="T189" s="8">
        <f t="shared" si="47"/>
        <v>42206.290972222225</v>
      </c>
      <c r="U189">
        <f t="shared" si="48"/>
        <v>2015</v>
      </c>
      <c r="V189" t="str">
        <f>VLOOKUP(MONTH(S189),REF!$C$4:$D$15,2,FALSE)</f>
        <v>JUN</v>
      </c>
      <c r="W189" t="str">
        <f t="shared" si="49"/>
        <v>NO</v>
      </c>
      <c r="X189" t="str">
        <f t="shared" si="50"/>
        <v>NO</v>
      </c>
      <c r="Y189" t="str">
        <f t="shared" si="51"/>
        <v>YES</v>
      </c>
      <c r="Z189" t="str">
        <f t="shared" si="52"/>
        <v>NO</v>
      </c>
      <c r="AA189" t="str">
        <f t="shared" si="53"/>
        <v>NO</v>
      </c>
      <c r="AB189" t="str">
        <f t="shared" si="54"/>
        <v>NO</v>
      </c>
      <c r="AC189" t="str">
        <f t="shared" si="55"/>
        <v>NO</v>
      </c>
      <c r="AD189" t="str">
        <f t="shared" si="56"/>
        <v>NO</v>
      </c>
      <c r="AE189" t="str">
        <f t="shared" si="57"/>
        <v>NO</v>
      </c>
      <c r="AF189" t="str">
        <f t="shared" si="58"/>
        <v>NO</v>
      </c>
      <c r="AG189" t="str">
        <f t="shared" si="59"/>
        <v>NO</v>
      </c>
      <c r="AH189" t="str">
        <f t="shared" si="60"/>
        <v>NO</v>
      </c>
      <c r="AI189" t="str">
        <f t="shared" si="61"/>
        <v/>
      </c>
      <c r="AJ189">
        <f t="shared" si="62"/>
        <v>5</v>
      </c>
    </row>
    <row r="190" spans="1:36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2"/>
        <v>0</v>
      </c>
      <c r="P190" s="6" t="e">
        <f t="shared" si="43"/>
        <v>#DIV/0!</v>
      </c>
      <c r="Q190" t="str">
        <f t="shared" si="44"/>
        <v>film &amp; video</v>
      </c>
      <c r="R190" t="str">
        <f t="shared" si="45"/>
        <v>drama</v>
      </c>
      <c r="S190" s="8">
        <f t="shared" si="46"/>
        <v>41857</v>
      </c>
      <c r="T190" s="8">
        <f t="shared" si="47"/>
        <v>41887.18304398148</v>
      </c>
      <c r="U190">
        <f t="shared" si="48"/>
        <v>2014</v>
      </c>
      <c r="V190" t="str">
        <f>VLOOKUP(MONTH(S190),REF!$C$4:$D$15,2,FALSE)</f>
        <v>AUG</v>
      </c>
      <c r="W190" t="str">
        <f t="shared" si="49"/>
        <v>NO</v>
      </c>
      <c r="X190" t="str">
        <f t="shared" si="50"/>
        <v>YES</v>
      </c>
      <c r="Y190" t="str">
        <f t="shared" si="51"/>
        <v>NO</v>
      </c>
      <c r="Z190" t="str">
        <f t="shared" si="52"/>
        <v>NO</v>
      </c>
      <c r="AA190" t="str">
        <f t="shared" si="53"/>
        <v>NO</v>
      </c>
      <c r="AB190" t="str">
        <f t="shared" si="54"/>
        <v>NO</v>
      </c>
      <c r="AC190" t="str">
        <f t="shared" si="55"/>
        <v>NO</v>
      </c>
      <c r="AD190" t="str">
        <f t="shared" si="56"/>
        <v>NO</v>
      </c>
      <c r="AE190" t="str">
        <f t="shared" si="57"/>
        <v>NO</v>
      </c>
      <c r="AF190" t="str">
        <f t="shared" si="58"/>
        <v>NO</v>
      </c>
      <c r="AG190" t="str">
        <f t="shared" si="59"/>
        <v>NO</v>
      </c>
      <c r="AH190" t="str">
        <f t="shared" si="60"/>
        <v>NO</v>
      </c>
      <c r="AI190" t="str">
        <f t="shared" si="61"/>
        <v/>
      </c>
      <c r="AJ190">
        <f t="shared" si="62"/>
        <v>0</v>
      </c>
    </row>
    <row r="191" spans="1:36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2"/>
        <v>6.8999999999999997E-4</v>
      </c>
      <c r="P191" s="6">
        <f t="shared" si="43"/>
        <v>69</v>
      </c>
      <c r="Q191" t="str">
        <f t="shared" si="44"/>
        <v>film &amp; video</v>
      </c>
      <c r="R191" t="str">
        <f t="shared" si="45"/>
        <v>drama</v>
      </c>
      <c r="S191" s="8">
        <f t="shared" si="46"/>
        <v>42557</v>
      </c>
      <c r="T191" s="8">
        <f t="shared" si="47"/>
        <v>42616.690706018519</v>
      </c>
      <c r="U191">
        <f t="shared" si="48"/>
        <v>2016</v>
      </c>
      <c r="V191" t="str">
        <f>VLOOKUP(MONTH(S191),REF!$C$4:$D$15,2,FALSE)</f>
        <v>JUL</v>
      </c>
      <c r="W191" t="str">
        <f t="shared" si="49"/>
        <v>NO</v>
      </c>
      <c r="X191" t="str">
        <f t="shared" si="50"/>
        <v>NO</v>
      </c>
      <c r="Y191" t="str">
        <f t="shared" si="51"/>
        <v>NO</v>
      </c>
      <c r="Z191" t="str">
        <f t="shared" si="52"/>
        <v>NO</v>
      </c>
      <c r="AA191" t="str">
        <f t="shared" si="53"/>
        <v>NO</v>
      </c>
      <c r="AB191" t="str">
        <f t="shared" si="54"/>
        <v>NO</v>
      </c>
      <c r="AC191" t="str">
        <f t="shared" si="55"/>
        <v>NO</v>
      </c>
      <c r="AD191" t="str">
        <f t="shared" si="56"/>
        <v>NO</v>
      </c>
      <c r="AE191" t="str">
        <f t="shared" si="57"/>
        <v>NO</v>
      </c>
      <c r="AF191" t="str">
        <f t="shared" si="58"/>
        <v>NO</v>
      </c>
      <c r="AG191" t="str">
        <f t="shared" si="59"/>
        <v>NO</v>
      </c>
      <c r="AH191" t="str">
        <f t="shared" si="60"/>
        <v>YES</v>
      </c>
      <c r="AI191" t="str">
        <f t="shared" si="61"/>
        <v/>
      </c>
      <c r="AJ191">
        <f t="shared" si="62"/>
        <v>5</v>
      </c>
    </row>
    <row r="192" spans="1:36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2"/>
        <v>4.1666666666666666E-3</v>
      </c>
      <c r="P192" s="6">
        <f t="shared" si="43"/>
        <v>50</v>
      </c>
      <c r="Q192" t="str">
        <f t="shared" si="44"/>
        <v>film &amp; video</v>
      </c>
      <c r="R192" t="str">
        <f t="shared" si="45"/>
        <v>drama</v>
      </c>
      <c r="S192" s="8">
        <f t="shared" si="46"/>
        <v>42528</v>
      </c>
      <c r="T192" s="8">
        <f t="shared" si="47"/>
        <v>42537.650995370372</v>
      </c>
      <c r="U192">
        <f t="shared" si="48"/>
        <v>2016</v>
      </c>
      <c r="V192" t="str">
        <f>VLOOKUP(MONTH(S192),REF!$C$4:$D$15,2,FALSE)</f>
        <v>JUN</v>
      </c>
      <c r="W192" t="str">
        <f t="shared" si="49"/>
        <v>NO</v>
      </c>
      <c r="X192" t="str">
        <f t="shared" si="50"/>
        <v>NO</v>
      </c>
      <c r="Y192" t="str">
        <f t="shared" si="51"/>
        <v>NO</v>
      </c>
      <c r="Z192" t="str">
        <f t="shared" si="52"/>
        <v>YES</v>
      </c>
      <c r="AA192" t="str">
        <f t="shared" si="53"/>
        <v>NO</v>
      </c>
      <c r="AB192" t="str">
        <f t="shared" si="54"/>
        <v>NO</v>
      </c>
      <c r="AC192" t="str">
        <f t="shared" si="55"/>
        <v>NO</v>
      </c>
      <c r="AD192" t="str">
        <f t="shared" si="56"/>
        <v>NO</v>
      </c>
      <c r="AE192" t="str">
        <f t="shared" si="57"/>
        <v>NO</v>
      </c>
      <c r="AF192" t="str">
        <f t="shared" si="58"/>
        <v>NO</v>
      </c>
      <c r="AG192" t="str">
        <f t="shared" si="59"/>
        <v>NO</v>
      </c>
      <c r="AH192" t="str">
        <f t="shared" si="60"/>
        <v>NO</v>
      </c>
      <c r="AI192" t="str">
        <f t="shared" si="61"/>
        <v/>
      </c>
      <c r="AJ192">
        <f t="shared" si="62"/>
        <v>1</v>
      </c>
    </row>
    <row r="193" spans="1:36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2"/>
        <v>0.05</v>
      </c>
      <c r="P193" s="6">
        <f t="shared" si="43"/>
        <v>83.333333333333329</v>
      </c>
      <c r="Q193" t="str">
        <f t="shared" si="44"/>
        <v>film &amp; video</v>
      </c>
      <c r="R193" t="str">
        <f t="shared" si="45"/>
        <v>drama</v>
      </c>
      <c r="S193" s="8">
        <f t="shared" si="46"/>
        <v>42239</v>
      </c>
      <c r="T193" s="8">
        <f t="shared" si="47"/>
        <v>42279.441412037035</v>
      </c>
      <c r="U193">
        <f t="shared" si="48"/>
        <v>2015</v>
      </c>
      <c r="V193" t="str">
        <f>VLOOKUP(MONTH(S193),REF!$C$4:$D$15,2,FALSE)</f>
        <v>AUG</v>
      </c>
      <c r="W193" t="str">
        <f t="shared" si="49"/>
        <v>NO</v>
      </c>
      <c r="X193" t="str">
        <f t="shared" si="50"/>
        <v>NO</v>
      </c>
      <c r="Y193" t="str">
        <f t="shared" si="51"/>
        <v>YES</v>
      </c>
      <c r="Z193" t="str">
        <f t="shared" si="52"/>
        <v>NO</v>
      </c>
      <c r="AA193" t="str">
        <f t="shared" si="53"/>
        <v>NO</v>
      </c>
      <c r="AB193" t="str">
        <f t="shared" si="54"/>
        <v>NO</v>
      </c>
      <c r="AC193" t="str">
        <f t="shared" si="55"/>
        <v>NO</v>
      </c>
      <c r="AD193" t="str">
        <f t="shared" si="56"/>
        <v>NO</v>
      </c>
      <c r="AE193" t="str">
        <f t="shared" si="57"/>
        <v>NO</v>
      </c>
      <c r="AF193" t="str">
        <f t="shared" si="58"/>
        <v>NO</v>
      </c>
      <c r="AG193" t="str">
        <f t="shared" si="59"/>
        <v>NO</v>
      </c>
      <c r="AH193" t="str">
        <f t="shared" si="60"/>
        <v>NO</v>
      </c>
      <c r="AI193" t="str">
        <f t="shared" si="61"/>
        <v/>
      </c>
      <c r="AJ193">
        <f t="shared" si="62"/>
        <v>3</v>
      </c>
    </row>
    <row r="194" spans="1:36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2"/>
        <v>1.7E-5</v>
      </c>
      <c r="P194" s="6">
        <f t="shared" si="43"/>
        <v>5.666666666666667</v>
      </c>
      <c r="Q194" t="str">
        <f t="shared" si="44"/>
        <v>film &amp; video</v>
      </c>
      <c r="R194" t="str">
        <f t="shared" si="45"/>
        <v>drama</v>
      </c>
      <c r="S194" s="8">
        <f t="shared" si="46"/>
        <v>41900</v>
      </c>
      <c r="T194" s="8">
        <f t="shared" si="47"/>
        <v>41929.792037037041</v>
      </c>
      <c r="U194">
        <f t="shared" si="48"/>
        <v>2014</v>
      </c>
      <c r="V194" t="str">
        <f>VLOOKUP(MONTH(S194),REF!$C$4:$D$15,2,FALSE)</f>
        <v>SEP</v>
      </c>
      <c r="W194" t="str">
        <f t="shared" si="49"/>
        <v>NO</v>
      </c>
      <c r="X194" t="str">
        <f t="shared" si="50"/>
        <v>NO</v>
      </c>
      <c r="Y194" t="str">
        <f t="shared" si="51"/>
        <v>NO</v>
      </c>
      <c r="Z194" t="str">
        <f t="shared" si="52"/>
        <v>NO</v>
      </c>
      <c r="AA194" t="str">
        <f t="shared" si="53"/>
        <v>NO</v>
      </c>
      <c r="AB194" t="str">
        <f t="shared" si="54"/>
        <v>NO</v>
      </c>
      <c r="AC194" t="str">
        <f t="shared" si="55"/>
        <v>NO</v>
      </c>
      <c r="AD194" t="str">
        <f t="shared" si="56"/>
        <v>NO</v>
      </c>
      <c r="AE194" t="str">
        <f t="shared" si="57"/>
        <v>NO</v>
      </c>
      <c r="AF194" t="str">
        <f t="shared" si="58"/>
        <v>NO</v>
      </c>
      <c r="AG194" t="str">
        <f t="shared" si="59"/>
        <v>NO</v>
      </c>
      <c r="AH194" t="str">
        <f t="shared" si="60"/>
        <v>YES</v>
      </c>
      <c r="AI194" t="str">
        <f t="shared" si="61"/>
        <v/>
      </c>
      <c r="AJ194">
        <f t="shared" si="62"/>
        <v>3</v>
      </c>
    </row>
    <row r="195" spans="1:36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3">E195/D195</f>
        <v>0</v>
      </c>
      <c r="P195" s="6" t="e">
        <f t="shared" ref="P195:P258" si="64">E195/L195</f>
        <v>#DIV/0!</v>
      </c>
      <c r="Q195" t="str">
        <f t="shared" ref="Q195:Q258" si="65">LEFT(N195,FIND("/",N195)-1)</f>
        <v>film &amp; video</v>
      </c>
      <c r="R195" t="str">
        <f t="shared" ref="R195:R258" si="66">RIGHT(N195,LEN(N195)-FIND("/",N195))</f>
        <v>drama</v>
      </c>
      <c r="S195" s="8">
        <f t="shared" ref="S195:S258" si="67">ROUND((J195/86400)+DATE(1970,1,1),0)</f>
        <v>41912</v>
      </c>
      <c r="T195" s="8">
        <f t="shared" ref="T195:T258" si="68">(I195/86400)+DATE(1970,1,1)</f>
        <v>41971.976458333331</v>
      </c>
      <c r="U195">
        <f t="shared" ref="U195:U258" si="69">YEAR(S195)</f>
        <v>2014</v>
      </c>
      <c r="V195" t="str">
        <f>VLOOKUP(MONTH(S195),REF!$C$4:$D$15,2,FALSE)</f>
        <v>SEP</v>
      </c>
      <c r="W195" t="str">
        <f t="shared" ref="W195:W258" si="70">IF(D195&lt;1000,"YES","NO")</f>
        <v>NO</v>
      </c>
      <c r="X195" t="str">
        <f t="shared" ref="X195:X258" si="71">IF(AND($D195&gt;=1000,$D195&lt;=4999),"YES","NO")</f>
        <v>YES</v>
      </c>
      <c r="Y195" t="str">
        <f t="shared" ref="Y195:Y258" si="72">IF(AND($D195&gt;=5000,$D195&lt;=9999),"YES","NO")</f>
        <v>NO</v>
      </c>
      <c r="Z195" t="str">
        <f t="shared" ref="Z195:Z258" si="73">IF(AND($D195&gt;=10000,$D195&lt;=14999),"YES","NO")</f>
        <v>NO</v>
      </c>
      <c r="AA195" t="str">
        <f t="shared" ref="AA195:AA258" si="74">IF(AND($D195&gt;=15000,$D195&lt;=19999),"YES","NO")</f>
        <v>NO</v>
      </c>
      <c r="AB195" t="str">
        <f t="shared" ref="AB195:AB258" si="75">IF(AND($D195&gt;=20000,$D195&lt;=24999),"YES","NO")</f>
        <v>NO</v>
      </c>
      <c r="AC195" t="str">
        <f t="shared" ref="AC195:AC258" si="76">IF(AND($D195&gt;=25000,$D195&lt;=29999),"YES","NO")</f>
        <v>NO</v>
      </c>
      <c r="AD195" t="str">
        <f t="shared" ref="AD195:AD258" si="77">IF(AND($D195&gt;=30000,$D195&lt;=34999),"YES","NO")</f>
        <v>NO</v>
      </c>
      <c r="AE195" t="str">
        <f t="shared" ref="AE195:AE258" si="78">IF(AND($D195&gt;=35000,$D195&lt;=39999),"YES","NO")</f>
        <v>NO</v>
      </c>
      <c r="AF195" t="str">
        <f t="shared" ref="AF195:AF258" si="79">IF(AND($D195&gt;=40000,$D195&lt;=44999),"YES","NO")</f>
        <v>NO</v>
      </c>
      <c r="AG195" t="str">
        <f t="shared" ref="AG195:AG258" si="80">IF(AND($D195&gt;=45000,$D195&lt;=49999),"YES","NO")</f>
        <v>NO</v>
      </c>
      <c r="AH195" t="str">
        <f t="shared" ref="AH195:AH258" si="81">IF($D195&gt;=50000,"YES","NO")</f>
        <v>NO</v>
      </c>
      <c r="AI195" t="str">
        <f t="shared" ref="AI195:AI258" si="82">IF(F195="successful",L195,"")</f>
        <v/>
      </c>
      <c r="AJ195">
        <f t="shared" ref="AJ195:AJ258" si="83">IF(F195="failed",L195,"")</f>
        <v>0</v>
      </c>
    </row>
    <row r="196" spans="1:36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3"/>
        <v>1.1999999999999999E-3</v>
      </c>
      <c r="P196" s="6">
        <f t="shared" si="64"/>
        <v>1</v>
      </c>
      <c r="Q196" t="str">
        <f t="shared" si="65"/>
        <v>film &amp; video</v>
      </c>
      <c r="R196" t="str">
        <f t="shared" si="66"/>
        <v>drama</v>
      </c>
      <c r="S196" s="8">
        <f t="shared" si="67"/>
        <v>42376</v>
      </c>
      <c r="T196" s="8">
        <f t="shared" si="68"/>
        <v>42435.996886574074</v>
      </c>
      <c r="U196">
        <f t="shared" si="69"/>
        <v>2016</v>
      </c>
      <c r="V196" t="str">
        <f>VLOOKUP(MONTH(S196),REF!$C$4:$D$15,2,FALSE)</f>
        <v>JAN</v>
      </c>
      <c r="W196" t="str">
        <f t="shared" si="70"/>
        <v>NO</v>
      </c>
      <c r="X196" t="str">
        <f t="shared" si="71"/>
        <v>YES</v>
      </c>
      <c r="Y196" t="str">
        <f t="shared" si="72"/>
        <v>NO</v>
      </c>
      <c r="Z196" t="str">
        <f t="shared" si="73"/>
        <v>NO</v>
      </c>
      <c r="AA196" t="str">
        <f t="shared" si="74"/>
        <v>NO</v>
      </c>
      <c r="AB196" t="str">
        <f t="shared" si="75"/>
        <v>NO</v>
      </c>
      <c r="AC196" t="str">
        <f t="shared" si="76"/>
        <v>NO</v>
      </c>
      <c r="AD196" t="str">
        <f t="shared" si="77"/>
        <v>NO</v>
      </c>
      <c r="AE196" t="str">
        <f t="shared" si="78"/>
        <v>NO</v>
      </c>
      <c r="AF196" t="str">
        <f t="shared" si="79"/>
        <v>NO</v>
      </c>
      <c r="AG196" t="str">
        <f t="shared" si="80"/>
        <v>NO</v>
      </c>
      <c r="AH196" t="str">
        <f t="shared" si="81"/>
        <v>NO</v>
      </c>
      <c r="AI196" t="str">
        <f t="shared" si="82"/>
        <v/>
      </c>
      <c r="AJ196">
        <f t="shared" si="83"/>
        <v>3</v>
      </c>
    </row>
    <row r="197" spans="1:36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3"/>
        <v>0</v>
      </c>
      <c r="P197" s="6" t="e">
        <f t="shared" si="64"/>
        <v>#DIV/0!</v>
      </c>
      <c r="Q197" t="str">
        <f t="shared" si="65"/>
        <v>film &amp; video</v>
      </c>
      <c r="R197" t="str">
        <f t="shared" si="66"/>
        <v>drama</v>
      </c>
      <c r="S197" s="8">
        <f t="shared" si="67"/>
        <v>42136</v>
      </c>
      <c r="T197" s="8">
        <f t="shared" si="68"/>
        <v>42195.67050925926</v>
      </c>
      <c r="U197">
        <f t="shared" si="69"/>
        <v>2015</v>
      </c>
      <c r="V197" t="str">
        <f>VLOOKUP(MONTH(S197),REF!$C$4:$D$15,2,FALSE)</f>
        <v>MAY</v>
      </c>
      <c r="W197" t="str">
        <f t="shared" si="70"/>
        <v>NO</v>
      </c>
      <c r="X197" t="str">
        <f t="shared" si="71"/>
        <v>NO</v>
      </c>
      <c r="Y197" t="str">
        <f t="shared" si="72"/>
        <v>NO</v>
      </c>
      <c r="Z197" t="str">
        <f t="shared" si="73"/>
        <v>NO</v>
      </c>
      <c r="AA197" t="str">
        <f t="shared" si="74"/>
        <v>NO</v>
      </c>
      <c r="AB197" t="str">
        <f t="shared" si="75"/>
        <v>NO</v>
      </c>
      <c r="AC197" t="str">
        <f t="shared" si="76"/>
        <v>NO</v>
      </c>
      <c r="AD197" t="str">
        <f t="shared" si="77"/>
        <v>NO</v>
      </c>
      <c r="AE197" t="str">
        <f t="shared" si="78"/>
        <v>NO</v>
      </c>
      <c r="AF197" t="str">
        <f t="shared" si="79"/>
        <v>NO</v>
      </c>
      <c r="AG197" t="str">
        <f t="shared" si="80"/>
        <v>NO</v>
      </c>
      <c r="AH197" t="str">
        <f t="shared" si="81"/>
        <v>YES</v>
      </c>
      <c r="AI197" t="str">
        <f t="shared" si="82"/>
        <v/>
      </c>
      <c r="AJ197">
        <f t="shared" si="83"/>
        <v>0</v>
      </c>
    </row>
    <row r="198" spans="1:36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3"/>
        <v>0.41857142857142859</v>
      </c>
      <c r="P198" s="6">
        <f t="shared" si="64"/>
        <v>77.10526315789474</v>
      </c>
      <c r="Q198" t="str">
        <f t="shared" si="65"/>
        <v>film &amp; video</v>
      </c>
      <c r="R198" t="str">
        <f t="shared" si="66"/>
        <v>drama</v>
      </c>
      <c r="S198" s="8">
        <f t="shared" si="67"/>
        <v>42260</v>
      </c>
      <c r="T198" s="8">
        <f t="shared" si="68"/>
        <v>42287.875</v>
      </c>
      <c r="U198">
        <f t="shared" si="69"/>
        <v>2015</v>
      </c>
      <c r="V198" t="str">
        <f>VLOOKUP(MONTH(S198),REF!$C$4:$D$15,2,FALSE)</f>
        <v>SEP</v>
      </c>
      <c r="W198" t="str">
        <f t="shared" si="70"/>
        <v>NO</v>
      </c>
      <c r="X198" t="str">
        <f t="shared" si="71"/>
        <v>YES</v>
      </c>
      <c r="Y198" t="str">
        <f t="shared" si="72"/>
        <v>NO</v>
      </c>
      <c r="Z198" t="str">
        <f t="shared" si="73"/>
        <v>NO</v>
      </c>
      <c r="AA198" t="str">
        <f t="shared" si="74"/>
        <v>NO</v>
      </c>
      <c r="AB198" t="str">
        <f t="shared" si="75"/>
        <v>NO</v>
      </c>
      <c r="AC198" t="str">
        <f t="shared" si="76"/>
        <v>NO</v>
      </c>
      <c r="AD198" t="str">
        <f t="shared" si="77"/>
        <v>NO</v>
      </c>
      <c r="AE198" t="str">
        <f t="shared" si="78"/>
        <v>NO</v>
      </c>
      <c r="AF198" t="str">
        <f t="shared" si="79"/>
        <v>NO</v>
      </c>
      <c r="AG198" t="str">
        <f t="shared" si="80"/>
        <v>NO</v>
      </c>
      <c r="AH198" t="str">
        <f t="shared" si="81"/>
        <v>NO</v>
      </c>
      <c r="AI198" t="str">
        <f t="shared" si="82"/>
        <v/>
      </c>
      <c r="AJ198">
        <f t="shared" si="83"/>
        <v>19</v>
      </c>
    </row>
    <row r="199" spans="1:36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3"/>
        <v>0.1048</v>
      </c>
      <c r="P199" s="6">
        <f t="shared" si="64"/>
        <v>32.75</v>
      </c>
      <c r="Q199" t="str">
        <f t="shared" si="65"/>
        <v>film &amp; video</v>
      </c>
      <c r="R199" t="str">
        <f t="shared" si="66"/>
        <v>drama</v>
      </c>
      <c r="S199" s="8">
        <f t="shared" si="67"/>
        <v>42742</v>
      </c>
      <c r="T199" s="8">
        <f t="shared" si="68"/>
        <v>42783.875</v>
      </c>
      <c r="U199">
        <f t="shared" si="69"/>
        <v>2017</v>
      </c>
      <c r="V199" t="str">
        <f>VLOOKUP(MONTH(S199),REF!$C$4:$D$15,2,FALSE)</f>
        <v>JAN</v>
      </c>
      <c r="W199" t="str">
        <f t="shared" si="70"/>
        <v>NO</v>
      </c>
      <c r="X199" t="str">
        <f t="shared" si="71"/>
        <v>YES</v>
      </c>
      <c r="Y199" t="str">
        <f t="shared" si="72"/>
        <v>NO</v>
      </c>
      <c r="Z199" t="str">
        <f t="shared" si="73"/>
        <v>NO</v>
      </c>
      <c r="AA199" t="str">
        <f t="shared" si="74"/>
        <v>NO</v>
      </c>
      <c r="AB199" t="str">
        <f t="shared" si="75"/>
        <v>NO</v>
      </c>
      <c r="AC199" t="str">
        <f t="shared" si="76"/>
        <v>NO</v>
      </c>
      <c r="AD199" t="str">
        <f t="shared" si="77"/>
        <v>NO</v>
      </c>
      <c r="AE199" t="str">
        <f t="shared" si="78"/>
        <v>NO</v>
      </c>
      <c r="AF199" t="str">
        <f t="shared" si="79"/>
        <v>NO</v>
      </c>
      <c r="AG199" t="str">
        <f t="shared" si="80"/>
        <v>NO</v>
      </c>
      <c r="AH199" t="str">
        <f t="shared" si="81"/>
        <v>NO</v>
      </c>
      <c r="AI199" t="str">
        <f t="shared" si="82"/>
        <v/>
      </c>
      <c r="AJ199">
        <f t="shared" si="83"/>
        <v>8</v>
      </c>
    </row>
    <row r="200" spans="1:36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3"/>
        <v>1.116E-2</v>
      </c>
      <c r="P200" s="6">
        <f t="shared" si="64"/>
        <v>46.5</v>
      </c>
      <c r="Q200" t="str">
        <f t="shared" si="65"/>
        <v>film &amp; video</v>
      </c>
      <c r="R200" t="str">
        <f t="shared" si="66"/>
        <v>drama</v>
      </c>
      <c r="S200" s="8">
        <f t="shared" si="67"/>
        <v>41887</v>
      </c>
      <c r="T200" s="8">
        <f t="shared" si="68"/>
        <v>41917.383356481485</v>
      </c>
      <c r="U200">
        <f t="shared" si="69"/>
        <v>2014</v>
      </c>
      <c r="V200" t="str">
        <f>VLOOKUP(MONTH(S200),REF!$C$4:$D$15,2,FALSE)</f>
        <v>SEP</v>
      </c>
      <c r="W200" t="str">
        <f t="shared" si="70"/>
        <v>NO</v>
      </c>
      <c r="X200" t="str">
        <f t="shared" si="71"/>
        <v>NO</v>
      </c>
      <c r="Y200" t="str">
        <f t="shared" si="72"/>
        <v>NO</v>
      </c>
      <c r="Z200" t="str">
        <f t="shared" si="73"/>
        <v>NO</v>
      </c>
      <c r="AA200" t="str">
        <f t="shared" si="74"/>
        <v>NO</v>
      </c>
      <c r="AB200" t="str">
        <f t="shared" si="75"/>
        <v>NO</v>
      </c>
      <c r="AC200" t="str">
        <f t="shared" si="76"/>
        <v>YES</v>
      </c>
      <c r="AD200" t="str">
        <f t="shared" si="77"/>
        <v>NO</v>
      </c>
      <c r="AE200" t="str">
        <f t="shared" si="78"/>
        <v>NO</v>
      </c>
      <c r="AF200" t="str">
        <f t="shared" si="79"/>
        <v>NO</v>
      </c>
      <c r="AG200" t="str">
        <f t="shared" si="80"/>
        <v>NO</v>
      </c>
      <c r="AH200" t="str">
        <f t="shared" si="81"/>
        <v>NO</v>
      </c>
      <c r="AI200" t="str">
        <f t="shared" si="82"/>
        <v/>
      </c>
      <c r="AJ200">
        <f t="shared" si="83"/>
        <v>6</v>
      </c>
    </row>
    <row r="201" spans="1:36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3"/>
        <v>0</v>
      </c>
      <c r="P201" s="6" t="e">
        <f t="shared" si="64"/>
        <v>#DIV/0!</v>
      </c>
      <c r="Q201" t="str">
        <f t="shared" si="65"/>
        <v>film &amp; video</v>
      </c>
      <c r="R201" t="str">
        <f t="shared" si="66"/>
        <v>drama</v>
      </c>
      <c r="S201" s="8">
        <f t="shared" si="67"/>
        <v>42584</v>
      </c>
      <c r="T201" s="8">
        <f t="shared" si="68"/>
        <v>42614.123865740738</v>
      </c>
      <c r="U201">
        <f t="shared" si="69"/>
        <v>2016</v>
      </c>
      <c r="V201" t="str">
        <f>VLOOKUP(MONTH(S201),REF!$C$4:$D$15,2,FALSE)</f>
        <v>AUG</v>
      </c>
      <c r="W201" t="str">
        <f t="shared" si="70"/>
        <v>NO</v>
      </c>
      <c r="X201" t="str">
        <f t="shared" si="71"/>
        <v>NO</v>
      </c>
      <c r="Y201" t="str">
        <f t="shared" si="72"/>
        <v>NO</v>
      </c>
      <c r="Z201" t="str">
        <f t="shared" si="73"/>
        <v>YES</v>
      </c>
      <c r="AA201" t="str">
        <f t="shared" si="74"/>
        <v>NO</v>
      </c>
      <c r="AB201" t="str">
        <f t="shared" si="75"/>
        <v>NO</v>
      </c>
      <c r="AC201" t="str">
        <f t="shared" si="76"/>
        <v>NO</v>
      </c>
      <c r="AD201" t="str">
        <f t="shared" si="77"/>
        <v>NO</v>
      </c>
      <c r="AE201" t="str">
        <f t="shared" si="78"/>
        <v>NO</v>
      </c>
      <c r="AF201" t="str">
        <f t="shared" si="79"/>
        <v>NO</v>
      </c>
      <c r="AG201" t="str">
        <f t="shared" si="80"/>
        <v>NO</v>
      </c>
      <c r="AH201" t="str">
        <f t="shared" si="81"/>
        <v>NO</v>
      </c>
      <c r="AI201" t="str">
        <f t="shared" si="82"/>
        <v/>
      </c>
      <c r="AJ201">
        <f t="shared" si="83"/>
        <v>0</v>
      </c>
    </row>
    <row r="202" spans="1:36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3"/>
        <v>0.26192500000000002</v>
      </c>
      <c r="P202" s="6">
        <f t="shared" si="64"/>
        <v>87.308333333333337</v>
      </c>
      <c r="Q202" t="str">
        <f t="shared" si="65"/>
        <v>film &amp; video</v>
      </c>
      <c r="R202" t="str">
        <f t="shared" si="66"/>
        <v>drama</v>
      </c>
      <c r="S202" s="8">
        <f t="shared" si="67"/>
        <v>41867</v>
      </c>
      <c r="T202" s="8">
        <f t="shared" si="68"/>
        <v>41897.083368055552</v>
      </c>
      <c r="U202">
        <f t="shared" si="69"/>
        <v>2014</v>
      </c>
      <c r="V202" t="str">
        <f>VLOOKUP(MONTH(S202),REF!$C$4:$D$15,2,FALSE)</f>
        <v>AUG</v>
      </c>
      <c r="W202" t="str">
        <f t="shared" si="70"/>
        <v>NO</v>
      </c>
      <c r="X202" t="str">
        <f t="shared" si="71"/>
        <v>NO</v>
      </c>
      <c r="Y202" t="str">
        <f t="shared" si="72"/>
        <v>YES</v>
      </c>
      <c r="Z202" t="str">
        <f t="shared" si="73"/>
        <v>NO</v>
      </c>
      <c r="AA202" t="str">
        <f t="shared" si="74"/>
        <v>NO</v>
      </c>
      <c r="AB202" t="str">
        <f t="shared" si="75"/>
        <v>NO</v>
      </c>
      <c r="AC202" t="str">
        <f t="shared" si="76"/>
        <v>NO</v>
      </c>
      <c r="AD202" t="str">
        <f t="shared" si="77"/>
        <v>NO</v>
      </c>
      <c r="AE202" t="str">
        <f t="shared" si="78"/>
        <v>NO</v>
      </c>
      <c r="AF202" t="str">
        <f t="shared" si="79"/>
        <v>NO</v>
      </c>
      <c r="AG202" t="str">
        <f t="shared" si="80"/>
        <v>NO</v>
      </c>
      <c r="AH202" t="str">
        <f t="shared" si="81"/>
        <v>NO</v>
      </c>
      <c r="AI202" t="str">
        <f t="shared" si="82"/>
        <v/>
      </c>
      <c r="AJ202">
        <f t="shared" si="83"/>
        <v>18</v>
      </c>
    </row>
    <row r="203" spans="1:36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3"/>
        <v>0.58461538461538465</v>
      </c>
      <c r="P203" s="6">
        <f t="shared" si="64"/>
        <v>54.285714285714285</v>
      </c>
      <c r="Q203" t="str">
        <f t="shared" si="65"/>
        <v>film &amp; video</v>
      </c>
      <c r="R203" t="str">
        <f t="shared" si="66"/>
        <v>drama</v>
      </c>
      <c r="S203" s="8">
        <f t="shared" si="67"/>
        <v>42024</v>
      </c>
      <c r="T203" s="8">
        <f t="shared" si="68"/>
        <v>42043.818622685183</v>
      </c>
      <c r="U203">
        <f t="shared" si="69"/>
        <v>2015</v>
      </c>
      <c r="V203" t="str">
        <f>VLOOKUP(MONTH(S203),REF!$C$4:$D$15,2,FALSE)</f>
        <v>JAN</v>
      </c>
      <c r="W203" t="str">
        <f t="shared" si="70"/>
        <v>YES</v>
      </c>
      <c r="X203" t="str">
        <f t="shared" si="71"/>
        <v>NO</v>
      </c>
      <c r="Y203" t="str">
        <f t="shared" si="72"/>
        <v>NO</v>
      </c>
      <c r="Z203" t="str">
        <f t="shared" si="73"/>
        <v>NO</v>
      </c>
      <c r="AA203" t="str">
        <f t="shared" si="74"/>
        <v>NO</v>
      </c>
      <c r="AB203" t="str">
        <f t="shared" si="75"/>
        <v>NO</v>
      </c>
      <c r="AC203" t="str">
        <f t="shared" si="76"/>
        <v>NO</v>
      </c>
      <c r="AD203" t="str">
        <f t="shared" si="77"/>
        <v>NO</v>
      </c>
      <c r="AE203" t="str">
        <f t="shared" si="78"/>
        <v>NO</v>
      </c>
      <c r="AF203" t="str">
        <f t="shared" si="79"/>
        <v>NO</v>
      </c>
      <c r="AG203" t="str">
        <f t="shared" si="80"/>
        <v>NO</v>
      </c>
      <c r="AH203" t="str">
        <f t="shared" si="81"/>
        <v>NO</v>
      </c>
      <c r="AI203" t="str">
        <f t="shared" si="82"/>
        <v/>
      </c>
      <c r="AJ203">
        <f t="shared" si="83"/>
        <v>7</v>
      </c>
    </row>
    <row r="204" spans="1:36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3"/>
        <v>0</v>
      </c>
      <c r="P204" s="6" t="e">
        <f t="shared" si="64"/>
        <v>#DIV/0!</v>
      </c>
      <c r="Q204" t="str">
        <f t="shared" si="65"/>
        <v>film &amp; video</v>
      </c>
      <c r="R204" t="str">
        <f t="shared" si="66"/>
        <v>drama</v>
      </c>
      <c r="S204" s="8">
        <f t="shared" si="67"/>
        <v>42256</v>
      </c>
      <c r="T204" s="8">
        <f t="shared" si="68"/>
        <v>42285.874305555553</v>
      </c>
      <c r="U204">
        <f t="shared" si="69"/>
        <v>2015</v>
      </c>
      <c r="V204" t="str">
        <f>VLOOKUP(MONTH(S204),REF!$C$4:$D$15,2,FALSE)</f>
        <v>SEP</v>
      </c>
      <c r="W204" t="str">
        <f t="shared" si="70"/>
        <v>NO</v>
      </c>
      <c r="X204" t="str">
        <f t="shared" si="71"/>
        <v>NO</v>
      </c>
      <c r="Y204" t="str">
        <f t="shared" si="72"/>
        <v>YES</v>
      </c>
      <c r="Z204" t="str">
        <f t="shared" si="73"/>
        <v>NO</v>
      </c>
      <c r="AA204" t="str">
        <f t="shared" si="74"/>
        <v>NO</v>
      </c>
      <c r="AB204" t="str">
        <f t="shared" si="75"/>
        <v>NO</v>
      </c>
      <c r="AC204" t="str">
        <f t="shared" si="76"/>
        <v>NO</v>
      </c>
      <c r="AD204" t="str">
        <f t="shared" si="77"/>
        <v>NO</v>
      </c>
      <c r="AE204" t="str">
        <f t="shared" si="78"/>
        <v>NO</v>
      </c>
      <c r="AF204" t="str">
        <f t="shared" si="79"/>
        <v>NO</v>
      </c>
      <c r="AG204" t="str">
        <f t="shared" si="80"/>
        <v>NO</v>
      </c>
      <c r="AH204" t="str">
        <f t="shared" si="81"/>
        <v>NO</v>
      </c>
      <c r="AI204" t="str">
        <f t="shared" si="82"/>
        <v/>
      </c>
      <c r="AJ204">
        <f t="shared" si="83"/>
        <v>0</v>
      </c>
    </row>
    <row r="205" spans="1:36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3"/>
        <v>0.2984</v>
      </c>
      <c r="P205" s="6">
        <f t="shared" si="64"/>
        <v>93.25</v>
      </c>
      <c r="Q205" t="str">
        <f t="shared" si="65"/>
        <v>film &amp; video</v>
      </c>
      <c r="R205" t="str">
        <f t="shared" si="66"/>
        <v>drama</v>
      </c>
      <c r="S205" s="8">
        <f t="shared" si="67"/>
        <v>41974</v>
      </c>
      <c r="T205" s="8">
        <f t="shared" si="68"/>
        <v>42033.847962962958</v>
      </c>
      <c r="U205">
        <f t="shared" si="69"/>
        <v>2014</v>
      </c>
      <c r="V205" t="str">
        <f>VLOOKUP(MONTH(S205),REF!$C$4:$D$15,2,FALSE)</f>
        <v>DEC</v>
      </c>
      <c r="W205" t="str">
        <f t="shared" si="70"/>
        <v>NO</v>
      </c>
      <c r="X205" t="str">
        <f t="shared" si="71"/>
        <v>YES</v>
      </c>
      <c r="Y205" t="str">
        <f t="shared" si="72"/>
        <v>NO</v>
      </c>
      <c r="Z205" t="str">
        <f t="shared" si="73"/>
        <v>NO</v>
      </c>
      <c r="AA205" t="str">
        <f t="shared" si="74"/>
        <v>NO</v>
      </c>
      <c r="AB205" t="str">
        <f t="shared" si="75"/>
        <v>NO</v>
      </c>
      <c r="AC205" t="str">
        <f t="shared" si="76"/>
        <v>NO</v>
      </c>
      <c r="AD205" t="str">
        <f t="shared" si="77"/>
        <v>NO</v>
      </c>
      <c r="AE205" t="str">
        <f t="shared" si="78"/>
        <v>NO</v>
      </c>
      <c r="AF205" t="str">
        <f t="shared" si="79"/>
        <v>NO</v>
      </c>
      <c r="AG205" t="str">
        <f t="shared" si="80"/>
        <v>NO</v>
      </c>
      <c r="AH205" t="str">
        <f t="shared" si="81"/>
        <v>NO</v>
      </c>
      <c r="AI205" t="str">
        <f t="shared" si="82"/>
        <v/>
      </c>
      <c r="AJ205">
        <f t="shared" si="83"/>
        <v>8</v>
      </c>
    </row>
    <row r="206" spans="1:36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3"/>
        <v>0.50721666666666665</v>
      </c>
      <c r="P206" s="6">
        <f t="shared" si="64"/>
        <v>117.68368136117556</v>
      </c>
      <c r="Q206" t="str">
        <f t="shared" si="65"/>
        <v>film &amp; video</v>
      </c>
      <c r="R206" t="str">
        <f t="shared" si="66"/>
        <v>drama</v>
      </c>
      <c r="S206" s="8">
        <f t="shared" si="67"/>
        <v>42557</v>
      </c>
      <c r="T206" s="8">
        <f t="shared" si="68"/>
        <v>42586.583368055552</v>
      </c>
      <c r="U206">
        <f t="shared" si="69"/>
        <v>2016</v>
      </c>
      <c r="V206" t="str">
        <f>VLOOKUP(MONTH(S206),REF!$C$4:$D$15,2,FALSE)</f>
        <v>JUL</v>
      </c>
      <c r="W206" t="str">
        <f t="shared" si="70"/>
        <v>NO</v>
      </c>
      <c r="X206" t="str">
        <f t="shared" si="71"/>
        <v>NO</v>
      </c>
      <c r="Y206" t="str">
        <f t="shared" si="72"/>
        <v>NO</v>
      </c>
      <c r="Z206" t="str">
        <f t="shared" si="73"/>
        <v>NO</v>
      </c>
      <c r="AA206" t="str">
        <f t="shared" si="74"/>
        <v>NO</v>
      </c>
      <c r="AB206" t="str">
        <f t="shared" si="75"/>
        <v>NO</v>
      </c>
      <c r="AC206" t="str">
        <f t="shared" si="76"/>
        <v>NO</v>
      </c>
      <c r="AD206" t="str">
        <f t="shared" si="77"/>
        <v>NO</v>
      </c>
      <c r="AE206" t="str">
        <f t="shared" si="78"/>
        <v>NO</v>
      </c>
      <c r="AF206" t="str">
        <f t="shared" si="79"/>
        <v>NO</v>
      </c>
      <c r="AG206" t="str">
        <f t="shared" si="80"/>
        <v>NO</v>
      </c>
      <c r="AH206" t="str">
        <f t="shared" si="81"/>
        <v>YES</v>
      </c>
      <c r="AI206" t="str">
        <f t="shared" si="82"/>
        <v/>
      </c>
      <c r="AJ206">
        <f t="shared" si="83"/>
        <v>1293</v>
      </c>
    </row>
    <row r="207" spans="1:36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3"/>
        <v>0.16250000000000001</v>
      </c>
      <c r="P207" s="6">
        <f t="shared" si="64"/>
        <v>76.470588235294116</v>
      </c>
      <c r="Q207" t="str">
        <f t="shared" si="65"/>
        <v>film &amp; video</v>
      </c>
      <c r="R207" t="str">
        <f t="shared" si="66"/>
        <v>drama</v>
      </c>
      <c r="S207" s="8">
        <f t="shared" si="67"/>
        <v>42249</v>
      </c>
      <c r="T207" s="8">
        <f t="shared" si="68"/>
        <v>42283.632199074069</v>
      </c>
      <c r="U207">
        <f t="shared" si="69"/>
        <v>2015</v>
      </c>
      <c r="V207" t="str">
        <f>VLOOKUP(MONTH(S207),REF!$C$4:$D$15,2,FALSE)</f>
        <v>SEP</v>
      </c>
      <c r="W207" t="str">
        <f t="shared" si="70"/>
        <v>NO</v>
      </c>
      <c r="X207" t="str">
        <f t="shared" si="71"/>
        <v>NO</v>
      </c>
      <c r="Y207" t="str">
        <f t="shared" si="72"/>
        <v>YES</v>
      </c>
      <c r="Z207" t="str">
        <f t="shared" si="73"/>
        <v>NO</v>
      </c>
      <c r="AA207" t="str">
        <f t="shared" si="74"/>
        <v>NO</v>
      </c>
      <c r="AB207" t="str">
        <f t="shared" si="75"/>
        <v>NO</v>
      </c>
      <c r="AC207" t="str">
        <f t="shared" si="76"/>
        <v>NO</v>
      </c>
      <c r="AD207" t="str">
        <f t="shared" si="77"/>
        <v>NO</v>
      </c>
      <c r="AE207" t="str">
        <f t="shared" si="78"/>
        <v>NO</v>
      </c>
      <c r="AF207" t="str">
        <f t="shared" si="79"/>
        <v>NO</v>
      </c>
      <c r="AG207" t="str">
        <f t="shared" si="80"/>
        <v>NO</v>
      </c>
      <c r="AH207" t="str">
        <f t="shared" si="81"/>
        <v>NO</v>
      </c>
      <c r="AI207" t="str">
        <f t="shared" si="82"/>
        <v/>
      </c>
      <c r="AJ207">
        <f t="shared" si="83"/>
        <v>17</v>
      </c>
    </row>
    <row r="208" spans="1:36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3"/>
        <v>0</v>
      </c>
      <c r="P208" s="6" t="e">
        <f t="shared" si="64"/>
        <v>#DIV/0!</v>
      </c>
      <c r="Q208" t="str">
        <f t="shared" si="65"/>
        <v>film &amp; video</v>
      </c>
      <c r="R208" t="str">
        <f t="shared" si="66"/>
        <v>drama</v>
      </c>
      <c r="S208" s="8">
        <f t="shared" si="67"/>
        <v>42567</v>
      </c>
      <c r="T208" s="8">
        <f t="shared" si="68"/>
        <v>42588.004432870366</v>
      </c>
      <c r="U208">
        <f t="shared" si="69"/>
        <v>2016</v>
      </c>
      <c r="V208" t="str">
        <f>VLOOKUP(MONTH(S208),REF!$C$4:$D$15,2,FALSE)</f>
        <v>JUL</v>
      </c>
      <c r="W208" t="str">
        <f t="shared" si="70"/>
        <v>NO</v>
      </c>
      <c r="X208" t="str">
        <f t="shared" si="71"/>
        <v>NO</v>
      </c>
      <c r="Y208" t="str">
        <f t="shared" si="72"/>
        <v>NO</v>
      </c>
      <c r="Z208" t="str">
        <f t="shared" si="73"/>
        <v>YES</v>
      </c>
      <c r="AA208" t="str">
        <f t="shared" si="74"/>
        <v>NO</v>
      </c>
      <c r="AB208" t="str">
        <f t="shared" si="75"/>
        <v>NO</v>
      </c>
      <c r="AC208" t="str">
        <f t="shared" si="76"/>
        <v>NO</v>
      </c>
      <c r="AD208" t="str">
        <f t="shared" si="77"/>
        <v>NO</v>
      </c>
      <c r="AE208" t="str">
        <f t="shared" si="78"/>
        <v>NO</v>
      </c>
      <c r="AF208" t="str">
        <f t="shared" si="79"/>
        <v>NO</v>
      </c>
      <c r="AG208" t="str">
        <f t="shared" si="80"/>
        <v>NO</v>
      </c>
      <c r="AH208" t="str">
        <f t="shared" si="81"/>
        <v>NO</v>
      </c>
      <c r="AI208" t="str">
        <f t="shared" si="82"/>
        <v/>
      </c>
      <c r="AJ208">
        <f t="shared" si="83"/>
        <v>0</v>
      </c>
    </row>
    <row r="209" spans="1:36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3"/>
        <v>0.15214285714285714</v>
      </c>
      <c r="P209" s="6">
        <f t="shared" si="64"/>
        <v>163.84615384615384</v>
      </c>
      <c r="Q209" t="str">
        <f t="shared" si="65"/>
        <v>film &amp; video</v>
      </c>
      <c r="R209" t="str">
        <f t="shared" si="66"/>
        <v>drama</v>
      </c>
      <c r="S209" s="8">
        <f t="shared" si="67"/>
        <v>41978</v>
      </c>
      <c r="T209" s="8">
        <f t="shared" si="68"/>
        <v>42008.197199074071</v>
      </c>
      <c r="U209">
        <f t="shared" si="69"/>
        <v>2014</v>
      </c>
      <c r="V209" t="str">
        <f>VLOOKUP(MONTH(S209),REF!$C$4:$D$15,2,FALSE)</f>
        <v>DEC</v>
      </c>
      <c r="W209" t="str">
        <f t="shared" si="70"/>
        <v>NO</v>
      </c>
      <c r="X209" t="str">
        <f t="shared" si="71"/>
        <v>NO</v>
      </c>
      <c r="Y209" t="str">
        <f t="shared" si="72"/>
        <v>NO</v>
      </c>
      <c r="Z209" t="str">
        <f t="shared" si="73"/>
        <v>YES</v>
      </c>
      <c r="AA209" t="str">
        <f t="shared" si="74"/>
        <v>NO</v>
      </c>
      <c r="AB209" t="str">
        <f t="shared" si="75"/>
        <v>NO</v>
      </c>
      <c r="AC209" t="str">
        <f t="shared" si="76"/>
        <v>NO</v>
      </c>
      <c r="AD209" t="str">
        <f t="shared" si="77"/>
        <v>NO</v>
      </c>
      <c r="AE209" t="str">
        <f t="shared" si="78"/>
        <v>NO</v>
      </c>
      <c r="AF209" t="str">
        <f t="shared" si="79"/>
        <v>NO</v>
      </c>
      <c r="AG209" t="str">
        <f t="shared" si="80"/>
        <v>NO</v>
      </c>
      <c r="AH209" t="str">
        <f t="shared" si="81"/>
        <v>NO</v>
      </c>
      <c r="AI209" t="str">
        <f t="shared" si="82"/>
        <v/>
      </c>
      <c r="AJ209">
        <f t="shared" si="83"/>
        <v>13</v>
      </c>
    </row>
    <row r="210" spans="1:36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3"/>
        <v>0</v>
      </c>
      <c r="P210" s="6" t="e">
        <f t="shared" si="64"/>
        <v>#DIV/0!</v>
      </c>
      <c r="Q210" t="str">
        <f t="shared" si="65"/>
        <v>film &amp; video</v>
      </c>
      <c r="R210" t="str">
        <f t="shared" si="66"/>
        <v>drama</v>
      </c>
      <c r="S210" s="8">
        <f t="shared" si="67"/>
        <v>41959</v>
      </c>
      <c r="T210" s="8">
        <f t="shared" si="68"/>
        <v>41989.369988425926</v>
      </c>
      <c r="U210">
        <f t="shared" si="69"/>
        <v>2014</v>
      </c>
      <c r="V210" t="str">
        <f>VLOOKUP(MONTH(S210),REF!$C$4:$D$15,2,FALSE)</f>
        <v>NOV</v>
      </c>
      <c r="W210" t="str">
        <f t="shared" si="70"/>
        <v>NO</v>
      </c>
      <c r="X210" t="str">
        <f t="shared" si="71"/>
        <v>NO</v>
      </c>
      <c r="Y210" t="str">
        <f t="shared" si="72"/>
        <v>NO</v>
      </c>
      <c r="Z210" t="str">
        <f t="shared" si="73"/>
        <v>NO</v>
      </c>
      <c r="AA210" t="str">
        <f t="shared" si="74"/>
        <v>NO</v>
      </c>
      <c r="AB210" t="str">
        <f t="shared" si="75"/>
        <v>NO</v>
      </c>
      <c r="AC210" t="str">
        <f t="shared" si="76"/>
        <v>NO</v>
      </c>
      <c r="AD210" t="str">
        <f t="shared" si="77"/>
        <v>NO</v>
      </c>
      <c r="AE210" t="str">
        <f t="shared" si="78"/>
        <v>NO</v>
      </c>
      <c r="AF210" t="str">
        <f t="shared" si="79"/>
        <v>NO</v>
      </c>
      <c r="AG210" t="str">
        <f t="shared" si="80"/>
        <v>NO</v>
      </c>
      <c r="AH210" t="str">
        <f t="shared" si="81"/>
        <v>YES</v>
      </c>
      <c r="AI210" t="str">
        <f t="shared" si="82"/>
        <v/>
      </c>
      <c r="AJ210">
        <f t="shared" si="83"/>
        <v>0</v>
      </c>
    </row>
    <row r="211" spans="1:36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3"/>
        <v>0</v>
      </c>
      <c r="P211" s="6" t="e">
        <f t="shared" si="64"/>
        <v>#DIV/0!</v>
      </c>
      <c r="Q211" t="str">
        <f t="shared" si="65"/>
        <v>film &amp; video</v>
      </c>
      <c r="R211" t="str">
        <f t="shared" si="66"/>
        <v>drama</v>
      </c>
      <c r="S211" s="8">
        <f t="shared" si="67"/>
        <v>42166</v>
      </c>
      <c r="T211" s="8">
        <f t="shared" si="68"/>
        <v>42195.922858796301</v>
      </c>
      <c r="U211">
        <f t="shared" si="69"/>
        <v>2015</v>
      </c>
      <c r="V211" t="str">
        <f>VLOOKUP(MONTH(S211),REF!$C$4:$D$15,2,FALSE)</f>
        <v>JUN</v>
      </c>
      <c r="W211" t="str">
        <f t="shared" si="70"/>
        <v>NO</v>
      </c>
      <c r="X211" t="str">
        <f t="shared" si="71"/>
        <v>NO</v>
      </c>
      <c r="Y211" t="str">
        <f t="shared" si="72"/>
        <v>NO</v>
      </c>
      <c r="Z211" t="str">
        <f t="shared" si="73"/>
        <v>NO</v>
      </c>
      <c r="AA211" t="str">
        <f t="shared" si="74"/>
        <v>NO</v>
      </c>
      <c r="AB211" t="str">
        <f t="shared" si="75"/>
        <v>NO</v>
      </c>
      <c r="AC211" t="str">
        <f t="shared" si="76"/>
        <v>YES</v>
      </c>
      <c r="AD211" t="str">
        <f t="shared" si="77"/>
        <v>NO</v>
      </c>
      <c r="AE211" t="str">
        <f t="shared" si="78"/>
        <v>NO</v>
      </c>
      <c r="AF211" t="str">
        <f t="shared" si="79"/>
        <v>NO</v>
      </c>
      <c r="AG211" t="str">
        <f t="shared" si="80"/>
        <v>NO</v>
      </c>
      <c r="AH211" t="str">
        <f t="shared" si="81"/>
        <v>NO</v>
      </c>
      <c r="AI211" t="str">
        <f t="shared" si="82"/>
        <v/>
      </c>
      <c r="AJ211">
        <f t="shared" si="83"/>
        <v>0</v>
      </c>
    </row>
    <row r="212" spans="1:36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3"/>
        <v>0.2525</v>
      </c>
      <c r="P212" s="6">
        <f t="shared" si="64"/>
        <v>91.818181818181813</v>
      </c>
      <c r="Q212" t="str">
        <f t="shared" si="65"/>
        <v>film &amp; video</v>
      </c>
      <c r="R212" t="str">
        <f t="shared" si="66"/>
        <v>drama</v>
      </c>
      <c r="S212" s="8">
        <f t="shared" si="67"/>
        <v>42249</v>
      </c>
      <c r="T212" s="8">
        <f t="shared" si="68"/>
        <v>42278.208333333328</v>
      </c>
      <c r="U212">
        <f t="shared" si="69"/>
        <v>2015</v>
      </c>
      <c r="V212" t="str">
        <f>VLOOKUP(MONTH(S212),REF!$C$4:$D$15,2,FALSE)</f>
        <v>SEP</v>
      </c>
      <c r="W212" t="str">
        <f t="shared" si="70"/>
        <v>NO</v>
      </c>
      <c r="X212" t="str">
        <f t="shared" si="71"/>
        <v>NO</v>
      </c>
      <c r="Y212" t="str">
        <f t="shared" si="72"/>
        <v>NO</v>
      </c>
      <c r="Z212" t="str">
        <f t="shared" si="73"/>
        <v>YES</v>
      </c>
      <c r="AA212" t="str">
        <f t="shared" si="74"/>
        <v>NO</v>
      </c>
      <c r="AB212" t="str">
        <f t="shared" si="75"/>
        <v>NO</v>
      </c>
      <c r="AC212" t="str">
        <f t="shared" si="76"/>
        <v>NO</v>
      </c>
      <c r="AD212" t="str">
        <f t="shared" si="77"/>
        <v>NO</v>
      </c>
      <c r="AE212" t="str">
        <f t="shared" si="78"/>
        <v>NO</v>
      </c>
      <c r="AF212" t="str">
        <f t="shared" si="79"/>
        <v>NO</v>
      </c>
      <c r="AG212" t="str">
        <f t="shared" si="80"/>
        <v>NO</v>
      </c>
      <c r="AH212" t="str">
        <f t="shared" si="81"/>
        <v>NO</v>
      </c>
      <c r="AI212" t="str">
        <f t="shared" si="82"/>
        <v/>
      </c>
      <c r="AJ212">
        <f t="shared" si="83"/>
        <v>33</v>
      </c>
    </row>
    <row r="213" spans="1:36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3"/>
        <v>0.44600000000000001</v>
      </c>
      <c r="P213" s="6">
        <f t="shared" si="64"/>
        <v>185.83333333333334</v>
      </c>
      <c r="Q213" t="str">
        <f t="shared" si="65"/>
        <v>film &amp; video</v>
      </c>
      <c r="R213" t="str">
        <f t="shared" si="66"/>
        <v>drama</v>
      </c>
      <c r="S213" s="8">
        <f t="shared" si="67"/>
        <v>42236</v>
      </c>
      <c r="T213" s="8">
        <f t="shared" si="68"/>
        <v>42266.159918981481</v>
      </c>
      <c r="U213">
        <f t="shared" si="69"/>
        <v>2015</v>
      </c>
      <c r="V213" t="str">
        <f>VLOOKUP(MONTH(S213),REF!$C$4:$D$15,2,FALSE)</f>
        <v>AUG</v>
      </c>
      <c r="W213" t="str">
        <f t="shared" si="70"/>
        <v>NO</v>
      </c>
      <c r="X213" t="str">
        <f t="shared" si="71"/>
        <v>NO</v>
      </c>
      <c r="Y213" t="str">
        <f t="shared" si="72"/>
        <v>YES</v>
      </c>
      <c r="Z213" t="str">
        <f t="shared" si="73"/>
        <v>NO</v>
      </c>
      <c r="AA213" t="str">
        <f t="shared" si="74"/>
        <v>NO</v>
      </c>
      <c r="AB213" t="str">
        <f t="shared" si="75"/>
        <v>NO</v>
      </c>
      <c r="AC213" t="str">
        <f t="shared" si="76"/>
        <v>NO</v>
      </c>
      <c r="AD213" t="str">
        <f t="shared" si="77"/>
        <v>NO</v>
      </c>
      <c r="AE213" t="str">
        <f t="shared" si="78"/>
        <v>NO</v>
      </c>
      <c r="AF213" t="str">
        <f t="shared" si="79"/>
        <v>NO</v>
      </c>
      <c r="AG213" t="str">
        <f t="shared" si="80"/>
        <v>NO</v>
      </c>
      <c r="AH213" t="str">
        <f t="shared" si="81"/>
        <v>NO</v>
      </c>
      <c r="AI213" t="str">
        <f t="shared" si="82"/>
        <v/>
      </c>
      <c r="AJ213">
        <f t="shared" si="83"/>
        <v>12</v>
      </c>
    </row>
    <row r="214" spans="1:36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3"/>
        <v>1.5873015873015873E-4</v>
      </c>
      <c r="P214" s="6">
        <f t="shared" si="64"/>
        <v>1</v>
      </c>
      <c r="Q214" t="str">
        <f t="shared" si="65"/>
        <v>film &amp; video</v>
      </c>
      <c r="R214" t="str">
        <f t="shared" si="66"/>
        <v>drama</v>
      </c>
      <c r="S214" s="8">
        <f t="shared" si="67"/>
        <v>42417</v>
      </c>
      <c r="T214" s="8">
        <f t="shared" si="68"/>
        <v>42476.839351851857</v>
      </c>
      <c r="U214">
        <f t="shared" si="69"/>
        <v>2016</v>
      </c>
      <c r="V214" t="str">
        <f>VLOOKUP(MONTH(S214),REF!$C$4:$D$15,2,FALSE)</f>
        <v>FEB</v>
      </c>
      <c r="W214" t="str">
        <f t="shared" si="70"/>
        <v>NO</v>
      </c>
      <c r="X214" t="str">
        <f t="shared" si="71"/>
        <v>NO</v>
      </c>
      <c r="Y214" t="str">
        <f t="shared" si="72"/>
        <v>YES</v>
      </c>
      <c r="Z214" t="str">
        <f t="shared" si="73"/>
        <v>NO</v>
      </c>
      <c r="AA214" t="str">
        <f t="shared" si="74"/>
        <v>NO</v>
      </c>
      <c r="AB214" t="str">
        <f t="shared" si="75"/>
        <v>NO</v>
      </c>
      <c r="AC214" t="str">
        <f t="shared" si="76"/>
        <v>NO</v>
      </c>
      <c r="AD214" t="str">
        <f t="shared" si="77"/>
        <v>NO</v>
      </c>
      <c r="AE214" t="str">
        <f t="shared" si="78"/>
        <v>NO</v>
      </c>
      <c r="AF214" t="str">
        <f t="shared" si="79"/>
        <v>NO</v>
      </c>
      <c r="AG214" t="str">
        <f t="shared" si="80"/>
        <v>NO</v>
      </c>
      <c r="AH214" t="str">
        <f t="shared" si="81"/>
        <v>NO</v>
      </c>
      <c r="AI214" t="str">
        <f t="shared" si="82"/>
        <v/>
      </c>
      <c r="AJ214">
        <f t="shared" si="83"/>
        <v>1</v>
      </c>
    </row>
    <row r="215" spans="1:36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3"/>
        <v>4.0000000000000002E-4</v>
      </c>
      <c r="P215" s="6">
        <f t="shared" si="64"/>
        <v>20</v>
      </c>
      <c r="Q215" t="str">
        <f t="shared" si="65"/>
        <v>film &amp; video</v>
      </c>
      <c r="R215" t="str">
        <f t="shared" si="66"/>
        <v>drama</v>
      </c>
      <c r="S215" s="8">
        <f t="shared" si="67"/>
        <v>42203</v>
      </c>
      <c r="T215" s="8">
        <f t="shared" si="68"/>
        <v>42232.587974537033</v>
      </c>
      <c r="U215">
        <f t="shared" si="69"/>
        <v>2015</v>
      </c>
      <c r="V215" t="str">
        <f>VLOOKUP(MONTH(S215),REF!$C$4:$D$15,2,FALSE)</f>
        <v>JUL</v>
      </c>
      <c r="W215" t="str">
        <f t="shared" si="70"/>
        <v>NO</v>
      </c>
      <c r="X215" t="str">
        <f t="shared" si="71"/>
        <v>NO</v>
      </c>
      <c r="Y215" t="str">
        <f t="shared" si="72"/>
        <v>NO</v>
      </c>
      <c r="Z215" t="str">
        <f t="shared" si="73"/>
        <v>NO</v>
      </c>
      <c r="AA215" t="str">
        <f t="shared" si="74"/>
        <v>NO</v>
      </c>
      <c r="AB215" t="str">
        <f t="shared" si="75"/>
        <v>NO</v>
      </c>
      <c r="AC215" t="str">
        <f t="shared" si="76"/>
        <v>NO</v>
      </c>
      <c r="AD215" t="str">
        <f t="shared" si="77"/>
        <v>NO</v>
      </c>
      <c r="AE215" t="str">
        <f t="shared" si="78"/>
        <v>NO</v>
      </c>
      <c r="AF215" t="str">
        <f t="shared" si="79"/>
        <v>NO</v>
      </c>
      <c r="AG215" t="str">
        <f t="shared" si="80"/>
        <v>NO</v>
      </c>
      <c r="AH215" t="str">
        <f t="shared" si="81"/>
        <v>YES</v>
      </c>
      <c r="AI215" t="str">
        <f t="shared" si="82"/>
        <v/>
      </c>
      <c r="AJ215">
        <f t="shared" si="83"/>
        <v>1</v>
      </c>
    </row>
    <row r="216" spans="1:36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3"/>
        <v>8.0000000000000007E-5</v>
      </c>
      <c r="P216" s="6">
        <f t="shared" si="64"/>
        <v>1</v>
      </c>
      <c r="Q216" t="str">
        <f t="shared" si="65"/>
        <v>film &amp; video</v>
      </c>
      <c r="R216" t="str">
        <f t="shared" si="66"/>
        <v>drama</v>
      </c>
      <c r="S216" s="8">
        <f t="shared" si="67"/>
        <v>42010</v>
      </c>
      <c r="T216" s="8">
        <f t="shared" si="68"/>
        <v>42069.64061342593</v>
      </c>
      <c r="U216">
        <f t="shared" si="69"/>
        <v>2015</v>
      </c>
      <c r="V216" t="str">
        <f>VLOOKUP(MONTH(S216),REF!$C$4:$D$15,2,FALSE)</f>
        <v>JAN</v>
      </c>
      <c r="W216" t="str">
        <f t="shared" si="70"/>
        <v>NO</v>
      </c>
      <c r="X216" t="str">
        <f t="shared" si="71"/>
        <v>NO</v>
      </c>
      <c r="Y216" t="str">
        <f t="shared" si="72"/>
        <v>NO</v>
      </c>
      <c r="Z216" t="str">
        <f t="shared" si="73"/>
        <v>YES</v>
      </c>
      <c r="AA216" t="str">
        <f t="shared" si="74"/>
        <v>NO</v>
      </c>
      <c r="AB216" t="str">
        <f t="shared" si="75"/>
        <v>NO</v>
      </c>
      <c r="AC216" t="str">
        <f t="shared" si="76"/>
        <v>NO</v>
      </c>
      <c r="AD216" t="str">
        <f t="shared" si="77"/>
        <v>NO</v>
      </c>
      <c r="AE216" t="str">
        <f t="shared" si="78"/>
        <v>NO</v>
      </c>
      <c r="AF216" t="str">
        <f t="shared" si="79"/>
        <v>NO</v>
      </c>
      <c r="AG216" t="str">
        <f t="shared" si="80"/>
        <v>NO</v>
      </c>
      <c r="AH216" t="str">
        <f t="shared" si="81"/>
        <v>NO</v>
      </c>
      <c r="AI216" t="str">
        <f t="shared" si="82"/>
        <v/>
      </c>
      <c r="AJ216">
        <f t="shared" si="83"/>
        <v>1</v>
      </c>
    </row>
    <row r="217" spans="1:36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3"/>
        <v>2.2727272727272726E-3</v>
      </c>
      <c r="P217" s="6">
        <f t="shared" si="64"/>
        <v>10</v>
      </c>
      <c r="Q217" t="str">
        <f t="shared" si="65"/>
        <v>film &amp; video</v>
      </c>
      <c r="R217" t="str">
        <f t="shared" si="66"/>
        <v>drama</v>
      </c>
      <c r="S217" s="8">
        <f t="shared" si="67"/>
        <v>42375</v>
      </c>
      <c r="T217" s="8">
        <f t="shared" si="68"/>
        <v>42417.999305555553</v>
      </c>
      <c r="U217">
        <f t="shared" si="69"/>
        <v>2016</v>
      </c>
      <c r="V217" t="str">
        <f>VLOOKUP(MONTH(S217),REF!$C$4:$D$15,2,FALSE)</f>
        <v>JAN</v>
      </c>
      <c r="W217" t="str">
        <f t="shared" si="70"/>
        <v>NO</v>
      </c>
      <c r="X217" t="str">
        <f t="shared" si="71"/>
        <v>YES</v>
      </c>
      <c r="Y217" t="str">
        <f t="shared" si="72"/>
        <v>NO</v>
      </c>
      <c r="Z217" t="str">
        <f t="shared" si="73"/>
        <v>NO</v>
      </c>
      <c r="AA217" t="str">
        <f t="shared" si="74"/>
        <v>NO</v>
      </c>
      <c r="AB217" t="str">
        <f t="shared" si="75"/>
        <v>NO</v>
      </c>
      <c r="AC217" t="str">
        <f t="shared" si="76"/>
        <v>NO</v>
      </c>
      <c r="AD217" t="str">
        <f t="shared" si="77"/>
        <v>NO</v>
      </c>
      <c r="AE217" t="str">
        <f t="shared" si="78"/>
        <v>NO</v>
      </c>
      <c r="AF217" t="str">
        <f t="shared" si="79"/>
        <v>NO</v>
      </c>
      <c r="AG217" t="str">
        <f t="shared" si="80"/>
        <v>NO</v>
      </c>
      <c r="AH217" t="str">
        <f t="shared" si="81"/>
        <v>NO</v>
      </c>
      <c r="AI217" t="str">
        <f t="shared" si="82"/>
        <v/>
      </c>
      <c r="AJ217">
        <f t="shared" si="83"/>
        <v>1</v>
      </c>
    </row>
    <row r="218" spans="1:36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3"/>
        <v>0.55698440000000005</v>
      </c>
      <c r="P218" s="6">
        <f t="shared" si="64"/>
        <v>331.53833333333336</v>
      </c>
      <c r="Q218" t="str">
        <f t="shared" si="65"/>
        <v>film &amp; video</v>
      </c>
      <c r="R218" t="str">
        <f t="shared" si="66"/>
        <v>drama</v>
      </c>
      <c r="S218" s="8">
        <f t="shared" si="67"/>
        <v>42067</v>
      </c>
      <c r="T218" s="8">
        <f t="shared" si="68"/>
        <v>42116.917094907403</v>
      </c>
      <c r="U218">
        <f t="shared" si="69"/>
        <v>2015</v>
      </c>
      <c r="V218" t="str">
        <f>VLOOKUP(MONTH(S218),REF!$C$4:$D$15,2,FALSE)</f>
        <v>MAR</v>
      </c>
      <c r="W218" t="str">
        <f t="shared" si="70"/>
        <v>NO</v>
      </c>
      <c r="X218" t="str">
        <f t="shared" si="71"/>
        <v>NO</v>
      </c>
      <c r="Y218" t="str">
        <f t="shared" si="72"/>
        <v>NO</v>
      </c>
      <c r="Z218" t="str">
        <f t="shared" si="73"/>
        <v>NO</v>
      </c>
      <c r="AA218" t="str">
        <f t="shared" si="74"/>
        <v>NO</v>
      </c>
      <c r="AB218" t="str">
        <f t="shared" si="75"/>
        <v>NO</v>
      </c>
      <c r="AC218" t="str">
        <f t="shared" si="76"/>
        <v>NO</v>
      </c>
      <c r="AD218" t="str">
        <f t="shared" si="77"/>
        <v>NO</v>
      </c>
      <c r="AE218" t="str">
        <f t="shared" si="78"/>
        <v>NO</v>
      </c>
      <c r="AF218" t="str">
        <f t="shared" si="79"/>
        <v>NO</v>
      </c>
      <c r="AG218" t="str">
        <f t="shared" si="80"/>
        <v>NO</v>
      </c>
      <c r="AH218" t="str">
        <f t="shared" si="81"/>
        <v>YES</v>
      </c>
      <c r="AI218" t="str">
        <f t="shared" si="82"/>
        <v/>
      </c>
      <c r="AJ218">
        <f t="shared" si="83"/>
        <v>84</v>
      </c>
    </row>
    <row r="219" spans="1:36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3"/>
        <v>0.11942999999999999</v>
      </c>
      <c r="P219" s="6">
        <f t="shared" si="64"/>
        <v>314.28947368421052</v>
      </c>
      <c r="Q219" t="str">
        <f t="shared" si="65"/>
        <v>film &amp; video</v>
      </c>
      <c r="R219" t="str">
        <f t="shared" si="66"/>
        <v>drama</v>
      </c>
      <c r="S219" s="8">
        <f t="shared" si="67"/>
        <v>41971</v>
      </c>
      <c r="T219" s="8">
        <f t="shared" si="68"/>
        <v>42001.64061342593</v>
      </c>
      <c r="U219">
        <f t="shared" si="69"/>
        <v>2014</v>
      </c>
      <c r="V219" t="str">
        <f>VLOOKUP(MONTH(S219),REF!$C$4:$D$15,2,FALSE)</f>
        <v>NOV</v>
      </c>
      <c r="W219" t="str">
        <f t="shared" si="70"/>
        <v>NO</v>
      </c>
      <c r="X219" t="str">
        <f t="shared" si="71"/>
        <v>NO</v>
      </c>
      <c r="Y219" t="str">
        <f t="shared" si="72"/>
        <v>NO</v>
      </c>
      <c r="Z219" t="str">
        <f t="shared" si="73"/>
        <v>NO</v>
      </c>
      <c r="AA219" t="str">
        <f t="shared" si="74"/>
        <v>NO</v>
      </c>
      <c r="AB219" t="str">
        <f t="shared" si="75"/>
        <v>NO</v>
      </c>
      <c r="AC219" t="str">
        <f t="shared" si="76"/>
        <v>NO</v>
      </c>
      <c r="AD219" t="str">
        <f t="shared" si="77"/>
        <v>NO</v>
      </c>
      <c r="AE219" t="str">
        <f t="shared" si="78"/>
        <v>NO</v>
      </c>
      <c r="AF219" t="str">
        <f t="shared" si="79"/>
        <v>NO</v>
      </c>
      <c r="AG219" t="str">
        <f t="shared" si="80"/>
        <v>NO</v>
      </c>
      <c r="AH219" t="str">
        <f t="shared" si="81"/>
        <v>YES</v>
      </c>
      <c r="AI219" t="str">
        <f t="shared" si="82"/>
        <v/>
      </c>
      <c r="AJ219">
        <f t="shared" si="83"/>
        <v>38</v>
      </c>
    </row>
    <row r="220" spans="1:36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3"/>
        <v>0.02</v>
      </c>
      <c r="P220" s="6">
        <f t="shared" si="64"/>
        <v>100</v>
      </c>
      <c r="Q220" t="str">
        <f t="shared" si="65"/>
        <v>film &amp; video</v>
      </c>
      <c r="R220" t="str">
        <f t="shared" si="66"/>
        <v>drama</v>
      </c>
      <c r="S220" s="8">
        <f t="shared" si="67"/>
        <v>42080</v>
      </c>
      <c r="T220" s="8">
        <f t="shared" si="68"/>
        <v>42139.628344907411</v>
      </c>
      <c r="U220">
        <f t="shared" si="69"/>
        <v>2015</v>
      </c>
      <c r="V220" t="str">
        <f>VLOOKUP(MONTH(S220),REF!$C$4:$D$15,2,FALSE)</f>
        <v>MAR</v>
      </c>
      <c r="W220" t="str">
        <f t="shared" si="70"/>
        <v>NO</v>
      </c>
      <c r="X220" t="str">
        <f t="shared" si="71"/>
        <v>NO</v>
      </c>
      <c r="Y220" t="str">
        <f t="shared" si="72"/>
        <v>YES</v>
      </c>
      <c r="Z220" t="str">
        <f t="shared" si="73"/>
        <v>NO</v>
      </c>
      <c r="AA220" t="str">
        <f t="shared" si="74"/>
        <v>NO</v>
      </c>
      <c r="AB220" t="str">
        <f t="shared" si="75"/>
        <v>NO</v>
      </c>
      <c r="AC220" t="str">
        <f t="shared" si="76"/>
        <v>NO</v>
      </c>
      <c r="AD220" t="str">
        <f t="shared" si="77"/>
        <v>NO</v>
      </c>
      <c r="AE220" t="str">
        <f t="shared" si="78"/>
        <v>NO</v>
      </c>
      <c r="AF220" t="str">
        <f t="shared" si="79"/>
        <v>NO</v>
      </c>
      <c r="AG220" t="str">
        <f t="shared" si="80"/>
        <v>NO</v>
      </c>
      <c r="AH220" t="str">
        <f t="shared" si="81"/>
        <v>NO</v>
      </c>
      <c r="AI220" t="str">
        <f t="shared" si="82"/>
        <v/>
      </c>
      <c r="AJ220">
        <f t="shared" si="83"/>
        <v>1</v>
      </c>
    </row>
    <row r="221" spans="1:36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3"/>
        <v>0.17630000000000001</v>
      </c>
      <c r="P221" s="6">
        <f t="shared" si="64"/>
        <v>115.98684210526316</v>
      </c>
      <c r="Q221" t="str">
        <f t="shared" si="65"/>
        <v>film &amp; video</v>
      </c>
      <c r="R221" t="str">
        <f t="shared" si="66"/>
        <v>drama</v>
      </c>
      <c r="S221" s="8">
        <f t="shared" si="67"/>
        <v>42429</v>
      </c>
      <c r="T221" s="8">
        <f t="shared" si="68"/>
        <v>42461.290972222225</v>
      </c>
      <c r="U221">
        <f t="shared" si="69"/>
        <v>2016</v>
      </c>
      <c r="V221" t="str">
        <f>VLOOKUP(MONTH(S221),REF!$C$4:$D$15,2,FALSE)</f>
        <v>FEB</v>
      </c>
      <c r="W221" t="str">
        <f t="shared" si="70"/>
        <v>NO</v>
      </c>
      <c r="X221" t="str">
        <f t="shared" si="71"/>
        <v>NO</v>
      </c>
      <c r="Y221" t="str">
        <f t="shared" si="72"/>
        <v>NO</v>
      </c>
      <c r="Z221" t="str">
        <f t="shared" si="73"/>
        <v>NO</v>
      </c>
      <c r="AA221" t="str">
        <f t="shared" si="74"/>
        <v>NO</v>
      </c>
      <c r="AB221" t="str">
        <f t="shared" si="75"/>
        <v>NO</v>
      </c>
      <c r="AC221" t="str">
        <f t="shared" si="76"/>
        <v>NO</v>
      </c>
      <c r="AD221" t="str">
        <f t="shared" si="77"/>
        <v>NO</v>
      </c>
      <c r="AE221" t="str">
        <f t="shared" si="78"/>
        <v>NO</v>
      </c>
      <c r="AF221" t="str">
        <f t="shared" si="79"/>
        <v>NO</v>
      </c>
      <c r="AG221" t="str">
        <f t="shared" si="80"/>
        <v>NO</v>
      </c>
      <c r="AH221" t="str">
        <f t="shared" si="81"/>
        <v>YES</v>
      </c>
      <c r="AI221" t="str">
        <f t="shared" si="82"/>
        <v/>
      </c>
      <c r="AJ221">
        <f t="shared" si="83"/>
        <v>76</v>
      </c>
    </row>
    <row r="222" spans="1:36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3"/>
        <v>7.1999999999999998E-3</v>
      </c>
      <c r="P222" s="6">
        <f t="shared" si="64"/>
        <v>120</v>
      </c>
      <c r="Q222" t="str">
        <f t="shared" si="65"/>
        <v>film &amp; video</v>
      </c>
      <c r="R222" t="str">
        <f t="shared" si="66"/>
        <v>drama</v>
      </c>
      <c r="S222" s="8">
        <f t="shared" si="67"/>
        <v>42196</v>
      </c>
      <c r="T222" s="8">
        <f t="shared" si="68"/>
        <v>42236.837500000001</v>
      </c>
      <c r="U222">
        <f t="shared" si="69"/>
        <v>2015</v>
      </c>
      <c r="V222" t="str">
        <f>VLOOKUP(MONTH(S222),REF!$C$4:$D$15,2,FALSE)</f>
        <v>JUL</v>
      </c>
      <c r="W222" t="str">
        <f t="shared" si="70"/>
        <v>NO</v>
      </c>
      <c r="X222" t="str">
        <f t="shared" si="71"/>
        <v>NO</v>
      </c>
      <c r="Y222" t="str">
        <f t="shared" si="72"/>
        <v>NO</v>
      </c>
      <c r="Z222" t="str">
        <f t="shared" si="73"/>
        <v>NO</v>
      </c>
      <c r="AA222" t="str">
        <f t="shared" si="74"/>
        <v>NO</v>
      </c>
      <c r="AB222" t="str">
        <f t="shared" si="75"/>
        <v>NO</v>
      </c>
      <c r="AC222" t="str">
        <f t="shared" si="76"/>
        <v>NO</v>
      </c>
      <c r="AD222" t="str">
        <f t="shared" si="77"/>
        <v>NO</v>
      </c>
      <c r="AE222" t="str">
        <f t="shared" si="78"/>
        <v>NO</v>
      </c>
      <c r="AF222" t="str">
        <f t="shared" si="79"/>
        <v>NO</v>
      </c>
      <c r="AG222" t="str">
        <f t="shared" si="80"/>
        <v>NO</v>
      </c>
      <c r="AH222" t="str">
        <f t="shared" si="81"/>
        <v>YES</v>
      </c>
      <c r="AI222" t="str">
        <f t="shared" si="82"/>
        <v/>
      </c>
      <c r="AJ222">
        <f t="shared" si="83"/>
        <v>3</v>
      </c>
    </row>
    <row r="223" spans="1:36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3"/>
        <v>0</v>
      </c>
      <c r="P223" s="6" t="e">
        <f t="shared" si="64"/>
        <v>#DIV/0!</v>
      </c>
      <c r="Q223" t="str">
        <f t="shared" si="65"/>
        <v>film &amp; video</v>
      </c>
      <c r="R223" t="str">
        <f t="shared" si="66"/>
        <v>drama</v>
      </c>
      <c r="S223" s="8">
        <f t="shared" si="67"/>
        <v>42032</v>
      </c>
      <c r="T223" s="8">
        <f t="shared" si="68"/>
        <v>42091.79587962963</v>
      </c>
      <c r="U223">
        <f t="shared" si="69"/>
        <v>2015</v>
      </c>
      <c r="V223" t="str">
        <f>VLOOKUP(MONTH(S223),REF!$C$4:$D$15,2,FALSE)</f>
        <v>JAN</v>
      </c>
      <c r="W223" t="str">
        <f t="shared" si="70"/>
        <v>NO</v>
      </c>
      <c r="X223" t="str">
        <f t="shared" si="71"/>
        <v>NO</v>
      </c>
      <c r="Y223" t="str">
        <f t="shared" si="72"/>
        <v>NO</v>
      </c>
      <c r="Z223" t="str">
        <f t="shared" si="73"/>
        <v>NO</v>
      </c>
      <c r="AA223" t="str">
        <f t="shared" si="74"/>
        <v>NO</v>
      </c>
      <c r="AB223" t="str">
        <f t="shared" si="75"/>
        <v>NO</v>
      </c>
      <c r="AC223" t="str">
        <f t="shared" si="76"/>
        <v>NO</v>
      </c>
      <c r="AD223" t="str">
        <f t="shared" si="77"/>
        <v>NO</v>
      </c>
      <c r="AE223" t="str">
        <f t="shared" si="78"/>
        <v>NO</v>
      </c>
      <c r="AF223" t="str">
        <f t="shared" si="79"/>
        <v>NO</v>
      </c>
      <c r="AG223" t="str">
        <f t="shared" si="80"/>
        <v>NO</v>
      </c>
      <c r="AH223" t="str">
        <f t="shared" si="81"/>
        <v>YES</v>
      </c>
      <c r="AI223" t="str">
        <f t="shared" si="82"/>
        <v/>
      </c>
      <c r="AJ223">
        <f t="shared" si="83"/>
        <v>0</v>
      </c>
    </row>
    <row r="224" spans="1:36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3"/>
        <v>0.13</v>
      </c>
      <c r="P224" s="6">
        <f t="shared" si="64"/>
        <v>65</v>
      </c>
      <c r="Q224" t="str">
        <f t="shared" si="65"/>
        <v>film &amp; video</v>
      </c>
      <c r="R224" t="str">
        <f t="shared" si="66"/>
        <v>drama</v>
      </c>
      <c r="S224" s="8">
        <f t="shared" si="67"/>
        <v>42032</v>
      </c>
      <c r="T224" s="8">
        <f t="shared" si="68"/>
        <v>42090.110416666663</v>
      </c>
      <c r="U224">
        <f t="shared" si="69"/>
        <v>2015</v>
      </c>
      <c r="V224" t="str">
        <f>VLOOKUP(MONTH(S224),REF!$C$4:$D$15,2,FALSE)</f>
        <v>JAN</v>
      </c>
      <c r="W224" t="str">
        <f t="shared" si="70"/>
        <v>NO</v>
      </c>
      <c r="X224" t="str">
        <f t="shared" si="71"/>
        <v>YES</v>
      </c>
      <c r="Y224" t="str">
        <f t="shared" si="72"/>
        <v>NO</v>
      </c>
      <c r="Z224" t="str">
        <f t="shared" si="73"/>
        <v>NO</v>
      </c>
      <c r="AA224" t="str">
        <f t="shared" si="74"/>
        <v>NO</v>
      </c>
      <c r="AB224" t="str">
        <f t="shared" si="75"/>
        <v>NO</v>
      </c>
      <c r="AC224" t="str">
        <f t="shared" si="76"/>
        <v>NO</v>
      </c>
      <c r="AD224" t="str">
        <f t="shared" si="77"/>
        <v>NO</v>
      </c>
      <c r="AE224" t="str">
        <f t="shared" si="78"/>
        <v>NO</v>
      </c>
      <c r="AF224" t="str">
        <f t="shared" si="79"/>
        <v>NO</v>
      </c>
      <c r="AG224" t="str">
        <f t="shared" si="80"/>
        <v>NO</v>
      </c>
      <c r="AH224" t="str">
        <f t="shared" si="81"/>
        <v>NO</v>
      </c>
      <c r="AI224" t="str">
        <f t="shared" si="82"/>
        <v/>
      </c>
      <c r="AJ224">
        <f t="shared" si="83"/>
        <v>2</v>
      </c>
    </row>
    <row r="225" spans="1:36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3"/>
        <v>0</v>
      </c>
      <c r="P225" s="6" t="e">
        <f t="shared" si="64"/>
        <v>#DIV/0!</v>
      </c>
      <c r="Q225" t="str">
        <f t="shared" si="65"/>
        <v>film &amp; video</v>
      </c>
      <c r="R225" t="str">
        <f t="shared" si="66"/>
        <v>drama</v>
      </c>
      <c r="S225" s="8">
        <f t="shared" si="67"/>
        <v>42482</v>
      </c>
      <c r="T225" s="8">
        <f t="shared" si="68"/>
        <v>42512.045138888891</v>
      </c>
      <c r="U225">
        <f t="shared" si="69"/>
        <v>2016</v>
      </c>
      <c r="V225" t="str">
        <f>VLOOKUP(MONTH(S225),REF!$C$4:$D$15,2,FALSE)</f>
        <v>APR</v>
      </c>
      <c r="W225" t="str">
        <f t="shared" si="70"/>
        <v>NO</v>
      </c>
      <c r="X225" t="str">
        <f t="shared" si="71"/>
        <v>NO</v>
      </c>
      <c r="Y225" t="str">
        <f t="shared" si="72"/>
        <v>NO</v>
      </c>
      <c r="Z225" t="str">
        <f t="shared" si="73"/>
        <v>NO</v>
      </c>
      <c r="AA225" t="str">
        <f t="shared" si="74"/>
        <v>NO</v>
      </c>
      <c r="AB225" t="str">
        <f t="shared" si="75"/>
        <v>NO</v>
      </c>
      <c r="AC225" t="str">
        <f t="shared" si="76"/>
        <v>NO</v>
      </c>
      <c r="AD225" t="str">
        <f t="shared" si="77"/>
        <v>NO</v>
      </c>
      <c r="AE225" t="str">
        <f t="shared" si="78"/>
        <v>NO</v>
      </c>
      <c r="AF225" t="str">
        <f t="shared" si="79"/>
        <v>NO</v>
      </c>
      <c r="AG225" t="str">
        <f t="shared" si="80"/>
        <v>NO</v>
      </c>
      <c r="AH225" t="str">
        <f t="shared" si="81"/>
        <v>YES</v>
      </c>
      <c r="AI225" t="str">
        <f t="shared" si="82"/>
        <v/>
      </c>
      <c r="AJ225">
        <f t="shared" si="83"/>
        <v>0</v>
      </c>
    </row>
    <row r="226" spans="1:36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3"/>
        <v>0</v>
      </c>
      <c r="P226" s="6" t="e">
        <f t="shared" si="64"/>
        <v>#DIV/0!</v>
      </c>
      <c r="Q226" t="str">
        <f t="shared" si="65"/>
        <v>film &amp; video</v>
      </c>
      <c r="R226" t="str">
        <f t="shared" si="66"/>
        <v>drama</v>
      </c>
      <c r="S226" s="8">
        <f t="shared" si="67"/>
        <v>42135</v>
      </c>
      <c r="T226" s="8">
        <f t="shared" si="68"/>
        <v>42195.235254629632</v>
      </c>
      <c r="U226">
        <f t="shared" si="69"/>
        <v>2015</v>
      </c>
      <c r="V226" t="str">
        <f>VLOOKUP(MONTH(S226),REF!$C$4:$D$15,2,FALSE)</f>
        <v>MAY</v>
      </c>
      <c r="W226" t="str">
        <f t="shared" si="70"/>
        <v>NO</v>
      </c>
      <c r="X226" t="str">
        <f t="shared" si="71"/>
        <v>NO</v>
      </c>
      <c r="Y226" t="str">
        <f t="shared" si="72"/>
        <v>NO</v>
      </c>
      <c r="Z226" t="str">
        <f t="shared" si="73"/>
        <v>NO</v>
      </c>
      <c r="AA226" t="str">
        <f t="shared" si="74"/>
        <v>NO</v>
      </c>
      <c r="AB226" t="str">
        <f t="shared" si="75"/>
        <v>NO</v>
      </c>
      <c r="AC226" t="str">
        <f t="shared" si="76"/>
        <v>NO</v>
      </c>
      <c r="AD226" t="str">
        <f t="shared" si="77"/>
        <v>NO</v>
      </c>
      <c r="AE226" t="str">
        <f t="shared" si="78"/>
        <v>NO</v>
      </c>
      <c r="AF226" t="str">
        <f t="shared" si="79"/>
        <v>NO</v>
      </c>
      <c r="AG226" t="str">
        <f t="shared" si="80"/>
        <v>NO</v>
      </c>
      <c r="AH226" t="str">
        <f t="shared" si="81"/>
        <v>YES</v>
      </c>
      <c r="AI226" t="str">
        <f t="shared" si="82"/>
        <v/>
      </c>
      <c r="AJ226">
        <f t="shared" si="83"/>
        <v>0</v>
      </c>
    </row>
    <row r="227" spans="1:36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3"/>
        <v>0</v>
      </c>
      <c r="P227" s="6" t="e">
        <f t="shared" si="64"/>
        <v>#DIV/0!</v>
      </c>
      <c r="Q227" t="str">
        <f t="shared" si="65"/>
        <v>film &amp; video</v>
      </c>
      <c r="R227" t="str">
        <f t="shared" si="66"/>
        <v>drama</v>
      </c>
      <c r="S227" s="8">
        <f t="shared" si="67"/>
        <v>42439</v>
      </c>
      <c r="T227" s="8">
        <f t="shared" si="68"/>
        <v>42468.919606481482</v>
      </c>
      <c r="U227">
        <f t="shared" si="69"/>
        <v>2016</v>
      </c>
      <c r="V227" t="str">
        <f>VLOOKUP(MONTH(S227),REF!$C$4:$D$15,2,FALSE)</f>
        <v>MAR</v>
      </c>
      <c r="W227" t="str">
        <f t="shared" si="70"/>
        <v>YES</v>
      </c>
      <c r="X227" t="str">
        <f t="shared" si="71"/>
        <v>NO</v>
      </c>
      <c r="Y227" t="str">
        <f t="shared" si="72"/>
        <v>NO</v>
      </c>
      <c r="Z227" t="str">
        <f t="shared" si="73"/>
        <v>NO</v>
      </c>
      <c r="AA227" t="str">
        <f t="shared" si="74"/>
        <v>NO</v>
      </c>
      <c r="AB227" t="str">
        <f t="shared" si="75"/>
        <v>NO</v>
      </c>
      <c r="AC227" t="str">
        <f t="shared" si="76"/>
        <v>NO</v>
      </c>
      <c r="AD227" t="str">
        <f t="shared" si="77"/>
        <v>NO</v>
      </c>
      <c r="AE227" t="str">
        <f t="shared" si="78"/>
        <v>NO</v>
      </c>
      <c r="AF227" t="str">
        <f t="shared" si="79"/>
        <v>NO</v>
      </c>
      <c r="AG227" t="str">
        <f t="shared" si="80"/>
        <v>NO</v>
      </c>
      <c r="AH227" t="str">
        <f t="shared" si="81"/>
        <v>NO</v>
      </c>
      <c r="AI227" t="str">
        <f t="shared" si="82"/>
        <v/>
      </c>
      <c r="AJ227">
        <f t="shared" si="83"/>
        <v>0</v>
      </c>
    </row>
    <row r="228" spans="1:36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3"/>
        <v>8.6206896551724137E-3</v>
      </c>
      <c r="P228" s="6">
        <f t="shared" si="64"/>
        <v>125</v>
      </c>
      <c r="Q228" t="str">
        <f t="shared" si="65"/>
        <v>film &amp; video</v>
      </c>
      <c r="R228" t="str">
        <f t="shared" si="66"/>
        <v>drama</v>
      </c>
      <c r="S228" s="8">
        <f t="shared" si="67"/>
        <v>42107</v>
      </c>
      <c r="T228" s="8">
        <f t="shared" si="68"/>
        <v>42155.395138888889</v>
      </c>
      <c r="U228">
        <f t="shared" si="69"/>
        <v>2015</v>
      </c>
      <c r="V228" t="str">
        <f>VLOOKUP(MONTH(S228),REF!$C$4:$D$15,2,FALSE)</f>
        <v>APR</v>
      </c>
      <c r="W228" t="str">
        <f t="shared" si="70"/>
        <v>NO</v>
      </c>
      <c r="X228" t="str">
        <f t="shared" si="71"/>
        <v>NO</v>
      </c>
      <c r="Y228" t="str">
        <f t="shared" si="72"/>
        <v>NO</v>
      </c>
      <c r="Z228" t="str">
        <f t="shared" si="73"/>
        <v>NO</v>
      </c>
      <c r="AA228" t="str">
        <f t="shared" si="74"/>
        <v>NO</v>
      </c>
      <c r="AB228" t="str">
        <f t="shared" si="75"/>
        <v>NO</v>
      </c>
      <c r="AC228" t="str">
        <f t="shared" si="76"/>
        <v>YES</v>
      </c>
      <c r="AD228" t="str">
        <f t="shared" si="77"/>
        <v>NO</v>
      </c>
      <c r="AE228" t="str">
        <f t="shared" si="78"/>
        <v>NO</v>
      </c>
      <c r="AF228" t="str">
        <f t="shared" si="79"/>
        <v>NO</v>
      </c>
      <c r="AG228" t="str">
        <f t="shared" si="80"/>
        <v>NO</v>
      </c>
      <c r="AH228" t="str">
        <f t="shared" si="81"/>
        <v>NO</v>
      </c>
      <c r="AI228" t="str">
        <f t="shared" si="82"/>
        <v/>
      </c>
      <c r="AJ228">
        <f t="shared" si="83"/>
        <v>2</v>
      </c>
    </row>
    <row r="229" spans="1:36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3"/>
        <v>0</v>
      </c>
      <c r="P229" s="6" t="e">
        <f t="shared" si="64"/>
        <v>#DIV/0!</v>
      </c>
      <c r="Q229" t="str">
        <f t="shared" si="65"/>
        <v>film &amp; video</v>
      </c>
      <c r="R229" t="str">
        <f t="shared" si="66"/>
        <v>drama</v>
      </c>
      <c r="S229" s="8">
        <f t="shared" si="67"/>
        <v>42165</v>
      </c>
      <c r="T229" s="8">
        <f t="shared" si="68"/>
        <v>42194.893993055557</v>
      </c>
      <c r="U229">
        <f t="shared" si="69"/>
        <v>2015</v>
      </c>
      <c r="V229" t="str">
        <f>VLOOKUP(MONTH(S229),REF!$C$4:$D$15,2,FALSE)</f>
        <v>JUN</v>
      </c>
      <c r="W229" t="str">
        <f t="shared" si="70"/>
        <v>NO</v>
      </c>
      <c r="X229" t="str">
        <f t="shared" si="71"/>
        <v>NO</v>
      </c>
      <c r="Y229" t="str">
        <f t="shared" si="72"/>
        <v>NO</v>
      </c>
      <c r="Z229" t="str">
        <f t="shared" si="73"/>
        <v>NO</v>
      </c>
      <c r="AA229" t="str">
        <f t="shared" si="74"/>
        <v>NO</v>
      </c>
      <c r="AB229" t="str">
        <f t="shared" si="75"/>
        <v>NO</v>
      </c>
      <c r="AC229" t="str">
        <f t="shared" si="76"/>
        <v>YES</v>
      </c>
      <c r="AD229" t="str">
        <f t="shared" si="77"/>
        <v>NO</v>
      </c>
      <c r="AE229" t="str">
        <f t="shared" si="78"/>
        <v>NO</v>
      </c>
      <c r="AF229" t="str">
        <f t="shared" si="79"/>
        <v>NO</v>
      </c>
      <c r="AG229" t="str">
        <f t="shared" si="80"/>
        <v>NO</v>
      </c>
      <c r="AH229" t="str">
        <f t="shared" si="81"/>
        <v>NO</v>
      </c>
      <c r="AI229" t="str">
        <f t="shared" si="82"/>
        <v/>
      </c>
      <c r="AJ229">
        <f t="shared" si="83"/>
        <v>0</v>
      </c>
    </row>
    <row r="230" spans="1:36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3"/>
        <v>0</v>
      </c>
      <c r="P230" s="6" t="e">
        <f t="shared" si="64"/>
        <v>#DIV/0!</v>
      </c>
      <c r="Q230" t="str">
        <f t="shared" si="65"/>
        <v>film &amp; video</v>
      </c>
      <c r="R230" t="str">
        <f t="shared" si="66"/>
        <v>drama</v>
      </c>
      <c r="S230" s="8">
        <f t="shared" si="67"/>
        <v>42097</v>
      </c>
      <c r="T230" s="8">
        <f t="shared" si="68"/>
        <v>42156.686400462961</v>
      </c>
      <c r="U230">
        <f t="shared" si="69"/>
        <v>2015</v>
      </c>
      <c r="V230" t="str">
        <f>VLOOKUP(MONTH(S230),REF!$C$4:$D$15,2,FALSE)</f>
        <v>APR</v>
      </c>
      <c r="W230" t="str">
        <f t="shared" si="70"/>
        <v>NO</v>
      </c>
      <c r="X230" t="str">
        <f t="shared" si="71"/>
        <v>NO</v>
      </c>
      <c r="Y230" t="str">
        <f t="shared" si="72"/>
        <v>YES</v>
      </c>
      <c r="Z230" t="str">
        <f t="shared" si="73"/>
        <v>NO</v>
      </c>
      <c r="AA230" t="str">
        <f t="shared" si="74"/>
        <v>NO</v>
      </c>
      <c r="AB230" t="str">
        <f t="shared" si="75"/>
        <v>NO</v>
      </c>
      <c r="AC230" t="str">
        <f t="shared" si="76"/>
        <v>NO</v>
      </c>
      <c r="AD230" t="str">
        <f t="shared" si="77"/>
        <v>NO</v>
      </c>
      <c r="AE230" t="str">
        <f t="shared" si="78"/>
        <v>NO</v>
      </c>
      <c r="AF230" t="str">
        <f t="shared" si="79"/>
        <v>NO</v>
      </c>
      <c r="AG230" t="str">
        <f t="shared" si="80"/>
        <v>NO</v>
      </c>
      <c r="AH230" t="str">
        <f t="shared" si="81"/>
        <v>NO</v>
      </c>
      <c r="AI230" t="str">
        <f t="shared" si="82"/>
        <v/>
      </c>
      <c r="AJ230">
        <f t="shared" si="83"/>
        <v>0</v>
      </c>
    </row>
    <row r="231" spans="1:36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3"/>
        <v>0</v>
      </c>
      <c r="P231" s="6" t="e">
        <f t="shared" si="64"/>
        <v>#DIV/0!</v>
      </c>
      <c r="Q231" t="str">
        <f t="shared" si="65"/>
        <v>film &amp; video</v>
      </c>
      <c r="R231" t="str">
        <f t="shared" si="66"/>
        <v>drama</v>
      </c>
      <c r="S231" s="8">
        <f t="shared" si="67"/>
        <v>42384</v>
      </c>
      <c r="T231" s="8">
        <f t="shared" si="68"/>
        <v>42413.933993055558</v>
      </c>
      <c r="U231">
        <f t="shared" si="69"/>
        <v>2016</v>
      </c>
      <c r="V231" t="str">
        <f>VLOOKUP(MONTH(S231),REF!$C$4:$D$15,2,FALSE)</f>
        <v>JAN</v>
      </c>
      <c r="W231" t="str">
        <f t="shared" si="70"/>
        <v>NO</v>
      </c>
      <c r="X231" t="str">
        <f t="shared" si="71"/>
        <v>YES</v>
      </c>
      <c r="Y231" t="str">
        <f t="shared" si="72"/>
        <v>NO</v>
      </c>
      <c r="Z231" t="str">
        <f t="shared" si="73"/>
        <v>NO</v>
      </c>
      <c r="AA231" t="str">
        <f t="shared" si="74"/>
        <v>NO</v>
      </c>
      <c r="AB231" t="str">
        <f t="shared" si="75"/>
        <v>NO</v>
      </c>
      <c r="AC231" t="str">
        <f t="shared" si="76"/>
        <v>NO</v>
      </c>
      <c r="AD231" t="str">
        <f t="shared" si="77"/>
        <v>NO</v>
      </c>
      <c r="AE231" t="str">
        <f t="shared" si="78"/>
        <v>NO</v>
      </c>
      <c r="AF231" t="str">
        <f t="shared" si="79"/>
        <v>NO</v>
      </c>
      <c r="AG231" t="str">
        <f t="shared" si="80"/>
        <v>NO</v>
      </c>
      <c r="AH231" t="str">
        <f t="shared" si="81"/>
        <v>NO</v>
      </c>
      <c r="AI231" t="str">
        <f t="shared" si="82"/>
        <v/>
      </c>
      <c r="AJ231">
        <f t="shared" si="83"/>
        <v>0</v>
      </c>
    </row>
    <row r="232" spans="1:36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3"/>
        <v>4.0000000000000001E-3</v>
      </c>
      <c r="P232" s="6">
        <f t="shared" si="64"/>
        <v>30</v>
      </c>
      <c r="Q232" t="str">
        <f t="shared" si="65"/>
        <v>film &amp; video</v>
      </c>
      <c r="R232" t="str">
        <f t="shared" si="66"/>
        <v>drama</v>
      </c>
      <c r="S232" s="8">
        <f t="shared" si="67"/>
        <v>42130</v>
      </c>
      <c r="T232" s="8">
        <f t="shared" si="68"/>
        <v>42159.77721064815</v>
      </c>
      <c r="U232">
        <f t="shared" si="69"/>
        <v>2015</v>
      </c>
      <c r="V232" t="str">
        <f>VLOOKUP(MONTH(S232),REF!$C$4:$D$15,2,FALSE)</f>
        <v>MAY</v>
      </c>
      <c r="W232" t="str">
        <f t="shared" si="70"/>
        <v>NO</v>
      </c>
      <c r="X232" t="str">
        <f t="shared" si="71"/>
        <v>NO</v>
      </c>
      <c r="Y232" t="str">
        <f t="shared" si="72"/>
        <v>NO</v>
      </c>
      <c r="Z232" t="str">
        <f t="shared" si="73"/>
        <v>NO</v>
      </c>
      <c r="AA232" t="str">
        <f t="shared" si="74"/>
        <v>YES</v>
      </c>
      <c r="AB232" t="str">
        <f t="shared" si="75"/>
        <v>NO</v>
      </c>
      <c r="AC232" t="str">
        <f t="shared" si="76"/>
        <v>NO</v>
      </c>
      <c r="AD232" t="str">
        <f t="shared" si="77"/>
        <v>NO</v>
      </c>
      <c r="AE232" t="str">
        <f t="shared" si="78"/>
        <v>NO</v>
      </c>
      <c r="AF232" t="str">
        <f t="shared" si="79"/>
        <v>NO</v>
      </c>
      <c r="AG232" t="str">
        <f t="shared" si="80"/>
        <v>NO</v>
      </c>
      <c r="AH232" t="str">
        <f t="shared" si="81"/>
        <v>NO</v>
      </c>
      <c r="AI232" t="str">
        <f t="shared" si="82"/>
        <v/>
      </c>
      <c r="AJ232">
        <f t="shared" si="83"/>
        <v>2</v>
      </c>
    </row>
    <row r="233" spans="1:36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3"/>
        <v>0</v>
      </c>
      <c r="P233" s="6" t="e">
        <f t="shared" si="64"/>
        <v>#DIV/0!</v>
      </c>
      <c r="Q233" t="str">
        <f t="shared" si="65"/>
        <v>film &amp; video</v>
      </c>
      <c r="R233" t="str">
        <f t="shared" si="66"/>
        <v>drama</v>
      </c>
      <c r="S233" s="8">
        <f t="shared" si="67"/>
        <v>42342</v>
      </c>
      <c r="T233" s="8">
        <f t="shared" si="68"/>
        <v>42371.958923611106</v>
      </c>
      <c r="U233">
        <f t="shared" si="69"/>
        <v>2015</v>
      </c>
      <c r="V233" t="str">
        <f>VLOOKUP(MONTH(S233),REF!$C$4:$D$15,2,FALSE)</f>
        <v>DEC</v>
      </c>
      <c r="W233" t="str">
        <f t="shared" si="70"/>
        <v>NO</v>
      </c>
      <c r="X233" t="str">
        <f t="shared" si="71"/>
        <v>NO</v>
      </c>
      <c r="Y233" t="str">
        <f t="shared" si="72"/>
        <v>NO</v>
      </c>
      <c r="Z233" t="str">
        <f t="shared" si="73"/>
        <v>NO</v>
      </c>
      <c r="AA233" t="str">
        <f t="shared" si="74"/>
        <v>NO</v>
      </c>
      <c r="AB233" t="str">
        <f t="shared" si="75"/>
        <v>NO</v>
      </c>
      <c r="AC233" t="str">
        <f t="shared" si="76"/>
        <v>NO</v>
      </c>
      <c r="AD233" t="str">
        <f t="shared" si="77"/>
        <v>NO</v>
      </c>
      <c r="AE233" t="str">
        <f t="shared" si="78"/>
        <v>NO</v>
      </c>
      <c r="AF233" t="str">
        <f t="shared" si="79"/>
        <v>NO</v>
      </c>
      <c r="AG233" t="str">
        <f t="shared" si="80"/>
        <v>NO</v>
      </c>
      <c r="AH233" t="str">
        <f t="shared" si="81"/>
        <v>YES</v>
      </c>
      <c r="AI233" t="str">
        <f t="shared" si="82"/>
        <v/>
      </c>
      <c r="AJ233">
        <f t="shared" si="83"/>
        <v>0</v>
      </c>
    </row>
    <row r="234" spans="1:36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3"/>
        <v>2.75E-2</v>
      </c>
      <c r="P234" s="6">
        <f t="shared" si="64"/>
        <v>15.714285714285714</v>
      </c>
      <c r="Q234" t="str">
        <f t="shared" si="65"/>
        <v>film &amp; video</v>
      </c>
      <c r="R234" t="str">
        <f t="shared" si="66"/>
        <v>drama</v>
      </c>
      <c r="S234" s="8">
        <f t="shared" si="67"/>
        <v>42033</v>
      </c>
      <c r="T234" s="8">
        <f t="shared" si="68"/>
        <v>42062.82576388889</v>
      </c>
      <c r="U234">
        <f t="shared" si="69"/>
        <v>2015</v>
      </c>
      <c r="V234" t="str">
        <f>VLOOKUP(MONTH(S234),REF!$C$4:$D$15,2,FALSE)</f>
        <v>JAN</v>
      </c>
      <c r="W234" t="str">
        <f t="shared" si="70"/>
        <v>NO</v>
      </c>
      <c r="X234" t="str">
        <f t="shared" si="71"/>
        <v>YES</v>
      </c>
      <c r="Y234" t="str">
        <f t="shared" si="72"/>
        <v>NO</v>
      </c>
      <c r="Z234" t="str">
        <f t="shared" si="73"/>
        <v>NO</v>
      </c>
      <c r="AA234" t="str">
        <f t="shared" si="74"/>
        <v>NO</v>
      </c>
      <c r="AB234" t="str">
        <f t="shared" si="75"/>
        <v>NO</v>
      </c>
      <c r="AC234" t="str">
        <f t="shared" si="76"/>
        <v>NO</v>
      </c>
      <c r="AD234" t="str">
        <f t="shared" si="77"/>
        <v>NO</v>
      </c>
      <c r="AE234" t="str">
        <f t="shared" si="78"/>
        <v>NO</v>
      </c>
      <c r="AF234" t="str">
        <f t="shared" si="79"/>
        <v>NO</v>
      </c>
      <c r="AG234" t="str">
        <f t="shared" si="80"/>
        <v>NO</v>
      </c>
      <c r="AH234" t="str">
        <f t="shared" si="81"/>
        <v>NO</v>
      </c>
      <c r="AI234" t="str">
        <f t="shared" si="82"/>
        <v/>
      </c>
      <c r="AJ234">
        <f t="shared" si="83"/>
        <v>7</v>
      </c>
    </row>
    <row r="235" spans="1:36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3"/>
        <v>0</v>
      </c>
      <c r="P235" s="6" t="e">
        <f t="shared" si="64"/>
        <v>#DIV/0!</v>
      </c>
      <c r="Q235" t="str">
        <f t="shared" si="65"/>
        <v>film &amp; video</v>
      </c>
      <c r="R235" t="str">
        <f t="shared" si="66"/>
        <v>drama</v>
      </c>
      <c r="S235" s="8">
        <f t="shared" si="67"/>
        <v>42613</v>
      </c>
      <c r="T235" s="8">
        <f t="shared" si="68"/>
        <v>42642.911712962959</v>
      </c>
      <c r="U235">
        <f t="shared" si="69"/>
        <v>2016</v>
      </c>
      <c r="V235" t="str">
        <f>VLOOKUP(MONTH(S235),REF!$C$4:$D$15,2,FALSE)</f>
        <v>AUG</v>
      </c>
      <c r="W235" t="str">
        <f t="shared" si="70"/>
        <v>NO</v>
      </c>
      <c r="X235" t="str">
        <f t="shared" si="71"/>
        <v>NO</v>
      </c>
      <c r="Y235" t="str">
        <f t="shared" si="72"/>
        <v>NO</v>
      </c>
      <c r="Z235" t="str">
        <f t="shared" si="73"/>
        <v>NO</v>
      </c>
      <c r="AA235" t="str">
        <f t="shared" si="74"/>
        <v>NO</v>
      </c>
      <c r="AB235" t="str">
        <f t="shared" si="75"/>
        <v>NO</v>
      </c>
      <c r="AC235" t="str">
        <f t="shared" si="76"/>
        <v>NO</v>
      </c>
      <c r="AD235" t="str">
        <f t="shared" si="77"/>
        <v>NO</v>
      </c>
      <c r="AE235" t="str">
        <f t="shared" si="78"/>
        <v>NO</v>
      </c>
      <c r="AF235" t="str">
        <f t="shared" si="79"/>
        <v>NO</v>
      </c>
      <c r="AG235" t="str">
        <f t="shared" si="80"/>
        <v>NO</v>
      </c>
      <c r="AH235" t="str">
        <f t="shared" si="81"/>
        <v>YES</v>
      </c>
      <c r="AI235" t="str">
        <f t="shared" si="82"/>
        <v/>
      </c>
      <c r="AJ235">
        <f t="shared" si="83"/>
        <v>0</v>
      </c>
    </row>
    <row r="236" spans="1:36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3"/>
        <v>0.40100000000000002</v>
      </c>
      <c r="P236" s="6">
        <f t="shared" si="64"/>
        <v>80.2</v>
      </c>
      <c r="Q236" t="str">
        <f t="shared" si="65"/>
        <v>film &amp; video</v>
      </c>
      <c r="R236" t="str">
        <f t="shared" si="66"/>
        <v>drama</v>
      </c>
      <c r="S236" s="8">
        <f t="shared" si="67"/>
        <v>42136</v>
      </c>
      <c r="T236" s="8">
        <f t="shared" si="68"/>
        <v>42176.035405092596</v>
      </c>
      <c r="U236">
        <f t="shared" si="69"/>
        <v>2015</v>
      </c>
      <c r="V236" t="str">
        <f>VLOOKUP(MONTH(S236),REF!$C$4:$D$15,2,FALSE)</f>
        <v>MAY</v>
      </c>
      <c r="W236" t="str">
        <f t="shared" si="70"/>
        <v>NO</v>
      </c>
      <c r="X236" t="str">
        <f t="shared" si="71"/>
        <v>YES</v>
      </c>
      <c r="Y236" t="str">
        <f t="shared" si="72"/>
        <v>NO</v>
      </c>
      <c r="Z236" t="str">
        <f t="shared" si="73"/>
        <v>NO</v>
      </c>
      <c r="AA236" t="str">
        <f t="shared" si="74"/>
        <v>NO</v>
      </c>
      <c r="AB236" t="str">
        <f t="shared" si="75"/>
        <v>NO</v>
      </c>
      <c r="AC236" t="str">
        <f t="shared" si="76"/>
        <v>NO</v>
      </c>
      <c r="AD236" t="str">
        <f t="shared" si="77"/>
        <v>NO</v>
      </c>
      <c r="AE236" t="str">
        <f t="shared" si="78"/>
        <v>NO</v>
      </c>
      <c r="AF236" t="str">
        <f t="shared" si="79"/>
        <v>NO</v>
      </c>
      <c r="AG236" t="str">
        <f t="shared" si="80"/>
        <v>NO</v>
      </c>
      <c r="AH236" t="str">
        <f t="shared" si="81"/>
        <v>NO</v>
      </c>
      <c r="AI236" t="str">
        <f t="shared" si="82"/>
        <v/>
      </c>
      <c r="AJ236">
        <f t="shared" si="83"/>
        <v>5</v>
      </c>
    </row>
    <row r="237" spans="1:36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3"/>
        <v>0</v>
      </c>
      <c r="P237" s="6" t="e">
        <f t="shared" si="64"/>
        <v>#DIV/0!</v>
      </c>
      <c r="Q237" t="str">
        <f t="shared" si="65"/>
        <v>film &amp; video</v>
      </c>
      <c r="R237" t="str">
        <f t="shared" si="66"/>
        <v>drama</v>
      </c>
      <c r="S237" s="8">
        <f t="shared" si="67"/>
        <v>42165</v>
      </c>
      <c r="T237" s="8">
        <f t="shared" si="68"/>
        <v>42194.908530092594</v>
      </c>
      <c r="U237">
        <f t="shared" si="69"/>
        <v>2015</v>
      </c>
      <c r="V237" t="str">
        <f>VLOOKUP(MONTH(S237),REF!$C$4:$D$15,2,FALSE)</f>
        <v>JUN</v>
      </c>
      <c r="W237" t="str">
        <f t="shared" si="70"/>
        <v>NO</v>
      </c>
      <c r="X237" t="str">
        <f t="shared" si="71"/>
        <v>NO</v>
      </c>
      <c r="Y237" t="str">
        <f t="shared" si="72"/>
        <v>NO</v>
      </c>
      <c r="Z237" t="str">
        <f t="shared" si="73"/>
        <v>YES</v>
      </c>
      <c r="AA237" t="str">
        <f t="shared" si="74"/>
        <v>NO</v>
      </c>
      <c r="AB237" t="str">
        <f t="shared" si="75"/>
        <v>NO</v>
      </c>
      <c r="AC237" t="str">
        <f t="shared" si="76"/>
        <v>NO</v>
      </c>
      <c r="AD237" t="str">
        <f t="shared" si="77"/>
        <v>NO</v>
      </c>
      <c r="AE237" t="str">
        <f t="shared" si="78"/>
        <v>NO</v>
      </c>
      <c r="AF237" t="str">
        <f t="shared" si="79"/>
        <v>NO</v>
      </c>
      <c r="AG237" t="str">
        <f t="shared" si="80"/>
        <v>NO</v>
      </c>
      <c r="AH237" t="str">
        <f t="shared" si="81"/>
        <v>NO</v>
      </c>
      <c r="AI237" t="str">
        <f t="shared" si="82"/>
        <v/>
      </c>
      <c r="AJ237">
        <f t="shared" si="83"/>
        <v>0</v>
      </c>
    </row>
    <row r="238" spans="1:36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3"/>
        <v>0</v>
      </c>
      <c r="P238" s="6" t="e">
        <f t="shared" si="64"/>
        <v>#DIV/0!</v>
      </c>
      <c r="Q238" t="str">
        <f t="shared" si="65"/>
        <v>film &amp; video</v>
      </c>
      <c r="R238" t="str">
        <f t="shared" si="66"/>
        <v>drama</v>
      </c>
      <c r="S238" s="8">
        <f t="shared" si="67"/>
        <v>42321</v>
      </c>
      <c r="T238" s="8">
        <f t="shared" si="68"/>
        <v>42374</v>
      </c>
      <c r="U238">
        <f t="shared" si="69"/>
        <v>2015</v>
      </c>
      <c r="V238" t="str">
        <f>VLOOKUP(MONTH(S238),REF!$C$4:$D$15,2,FALSE)</f>
        <v>NOV</v>
      </c>
      <c r="W238" t="str">
        <f t="shared" si="70"/>
        <v>NO</v>
      </c>
      <c r="X238" t="str">
        <f t="shared" si="71"/>
        <v>NO</v>
      </c>
      <c r="Y238" t="str">
        <f t="shared" si="72"/>
        <v>NO</v>
      </c>
      <c r="Z238" t="str">
        <f t="shared" si="73"/>
        <v>NO</v>
      </c>
      <c r="AA238" t="str">
        <f t="shared" si="74"/>
        <v>NO</v>
      </c>
      <c r="AB238" t="str">
        <f t="shared" si="75"/>
        <v>NO</v>
      </c>
      <c r="AC238" t="str">
        <f t="shared" si="76"/>
        <v>NO</v>
      </c>
      <c r="AD238" t="str">
        <f t="shared" si="77"/>
        <v>NO</v>
      </c>
      <c r="AE238" t="str">
        <f t="shared" si="78"/>
        <v>NO</v>
      </c>
      <c r="AF238" t="str">
        <f t="shared" si="79"/>
        <v>NO</v>
      </c>
      <c r="AG238" t="str">
        <f t="shared" si="80"/>
        <v>NO</v>
      </c>
      <c r="AH238" t="str">
        <f t="shared" si="81"/>
        <v>YES</v>
      </c>
      <c r="AI238" t="str">
        <f t="shared" si="82"/>
        <v/>
      </c>
      <c r="AJ238">
        <f t="shared" si="83"/>
        <v>0</v>
      </c>
    </row>
    <row r="239" spans="1:36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3"/>
        <v>3.3333333333333335E-3</v>
      </c>
      <c r="P239" s="6">
        <f t="shared" si="64"/>
        <v>50</v>
      </c>
      <c r="Q239" t="str">
        <f t="shared" si="65"/>
        <v>film &amp; video</v>
      </c>
      <c r="R239" t="str">
        <f t="shared" si="66"/>
        <v>drama</v>
      </c>
      <c r="S239" s="8">
        <f t="shared" si="67"/>
        <v>42378</v>
      </c>
      <c r="T239" s="8">
        <f t="shared" si="68"/>
        <v>42437.577187499999</v>
      </c>
      <c r="U239">
        <f t="shared" si="69"/>
        <v>2016</v>
      </c>
      <c r="V239" t="str">
        <f>VLOOKUP(MONTH(S239),REF!$C$4:$D$15,2,FALSE)</f>
        <v>JAN</v>
      </c>
      <c r="W239" t="str">
        <f t="shared" si="70"/>
        <v>NO</v>
      </c>
      <c r="X239" t="str">
        <f t="shared" si="71"/>
        <v>NO</v>
      </c>
      <c r="Y239" t="str">
        <f t="shared" si="72"/>
        <v>NO</v>
      </c>
      <c r="Z239" t="str">
        <f t="shared" si="73"/>
        <v>NO</v>
      </c>
      <c r="AA239" t="str">
        <f t="shared" si="74"/>
        <v>YES</v>
      </c>
      <c r="AB239" t="str">
        <f t="shared" si="75"/>
        <v>NO</v>
      </c>
      <c r="AC239" t="str">
        <f t="shared" si="76"/>
        <v>NO</v>
      </c>
      <c r="AD239" t="str">
        <f t="shared" si="77"/>
        <v>NO</v>
      </c>
      <c r="AE239" t="str">
        <f t="shared" si="78"/>
        <v>NO</v>
      </c>
      <c r="AF239" t="str">
        <f t="shared" si="79"/>
        <v>NO</v>
      </c>
      <c r="AG239" t="str">
        <f t="shared" si="80"/>
        <v>NO</v>
      </c>
      <c r="AH239" t="str">
        <f t="shared" si="81"/>
        <v>NO</v>
      </c>
      <c r="AI239" t="str">
        <f t="shared" si="82"/>
        <v/>
      </c>
      <c r="AJ239">
        <f t="shared" si="83"/>
        <v>1</v>
      </c>
    </row>
    <row r="240" spans="1:36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3"/>
        <v>0</v>
      </c>
      <c r="P240" s="6" t="e">
        <f t="shared" si="64"/>
        <v>#DIV/0!</v>
      </c>
      <c r="Q240" t="str">
        <f t="shared" si="65"/>
        <v>film &amp; video</v>
      </c>
      <c r="R240" t="str">
        <f t="shared" si="66"/>
        <v>drama</v>
      </c>
      <c r="S240" s="8">
        <f t="shared" si="67"/>
        <v>42714</v>
      </c>
      <c r="T240" s="8">
        <f t="shared" si="68"/>
        <v>42734.375</v>
      </c>
      <c r="U240">
        <f t="shared" si="69"/>
        <v>2016</v>
      </c>
      <c r="V240" t="str">
        <f>VLOOKUP(MONTH(S240),REF!$C$4:$D$15,2,FALSE)</f>
        <v>DEC</v>
      </c>
      <c r="W240" t="str">
        <f t="shared" si="70"/>
        <v>NO</v>
      </c>
      <c r="X240" t="str">
        <f t="shared" si="71"/>
        <v>NO</v>
      </c>
      <c r="Y240" t="str">
        <f t="shared" si="72"/>
        <v>NO</v>
      </c>
      <c r="Z240" t="str">
        <f t="shared" si="73"/>
        <v>NO</v>
      </c>
      <c r="AA240" t="str">
        <f t="shared" si="74"/>
        <v>NO</v>
      </c>
      <c r="AB240" t="str">
        <f t="shared" si="75"/>
        <v>NO</v>
      </c>
      <c r="AC240" t="str">
        <f t="shared" si="76"/>
        <v>YES</v>
      </c>
      <c r="AD240" t="str">
        <f t="shared" si="77"/>
        <v>NO</v>
      </c>
      <c r="AE240" t="str">
        <f t="shared" si="78"/>
        <v>NO</v>
      </c>
      <c r="AF240" t="str">
        <f t="shared" si="79"/>
        <v>NO</v>
      </c>
      <c r="AG240" t="str">
        <f t="shared" si="80"/>
        <v>NO</v>
      </c>
      <c r="AH240" t="str">
        <f t="shared" si="81"/>
        <v>NO</v>
      </c>
      <c r="AI240" t="str">
        <f t="shared" si="82"/>
        <v/>
      </c>
      <c r="AJ240">
        <f t="shared" si="83"/>
        <v>0</v>
      </c>
    </row>
    <row r="241" spans="1:36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3"/>
        <v>0.25</v>
      </c>
      <c r="P241" s="6">
        <f t="shared" si="64"/>
        <v>50</v>
      </c>
      <c r="Q241" t="str">
        <f t="shared" si="65"/>
        <v>film &amp; video</v>
      </c>
      <c r="R241" t="str">
        <f t="shared" si="66"/>
        <v>drama</v>
      </c>
      <c r="S241" s="8">
        <f t="shared" si="67"/>
        <v>42297</v>
      </c>
      <c r="T241" s="8">
        <f t="shared" si="68"/>
        <v>42316.5</v>
      </c>
      <c r="U241">
        <f t="shared" si="69"/>
        <v>2015</v>
      </c>
      <c r="V241" t="str">
        <f>VLOOKUP(MONTH(S241),REF!$C$4:$D$15,2,FALSE)</f>
        <v>OCT</v>
      </c>
      <c r="W241" t="str">
        <f t="shared" si="70"/>
        <v>NO</v>
      </c>
      <c r="X241" t="str">
        <f t="shared" si="71"/>
        <v>YES</v>
      </c>
      <c r="Y241" t="str">
        <f t="shared" si="72"/>
        <v>NO</v>
      </c>
      <c r="Z241" t="str">
        <f t="shared" si="73"/>
        <v>NO</v>
      </c>
      <c r="AA241" t="str">
        <f t="shared" si="74"/>
        <v>NO</v>
      </c>
      <c r="AB241" t="str">
        <f t="shared" si="75"/>
        <v>NO</v>
      </c>
      <c r="AC241" t="str">
        <f t="shared" si="76"/>
        <v>NO</v>
      </c>
      <c r="AD241" t="str">
        <f t="shared" si="77"/>
        <v>NO</v>
      </c>
      <c r="AE241" t="str">
        <f t="shared" si="78"/>
        <v>NO</v>
      </c>
      <c r="AF241" t="str">
        <f t="shared" si="79"/>
        <v>NO</v>
      </c>
      <c r="AG241" t="str">
        <f t="shared" si="80"/>
        <v>NO</v>
      </c>
      <c r="AH241" t="str">
        <f t="shared" si="81"/>
        <v>NO</v>
      </c>
      <c r="AI241" t="str">
        <f t="shared" si="82"/>
        <v/>
      </c>
      <c r="AJ241">
        <f t="shared" si="83"/>
        <v>5</v>
      </c>
    </row>
    <row r="242" spans="1:36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3"/>
        <v>1.0763413333333334</v>
      </c>
      <c r="P242" s="6">
        <f t="shared" si="64"/>
        <v>117.84759124087591</v>
      </c>
      <c r="Q242" t="str">
        <f t="shared" si="65"/>
        <v>film &amp; video</v>
      </c>
      <c r="R242" t="str">
        <f t="shared" si="66"/>
        <v>documentary</v>
      </c>
      <c r="S242" s="8">
        <f t="shared" si="67"/>
        <v>41355</v>
      </c>
      <c r="T242" s="8">
        <f t="shared" si="68"/>
        <v>41399.708460648151</v>
      </c>
      <c r="U242">
        <f t="shared" si="69"/>
        <v>2013</v>
      </c>
      <c r="V242" t="str">
        <f>VLOOKUP(MONTH(S242),REF!$C$4:$D$15,2,FALSE)</f>
        <v>MAR</v>
      </c>
      <c r="W242" t="str">
        <f t="shared" si="70"/>
        <v>NO</v>
      </c>
      <c r="X242" t="str">
        <f t="shared" si="71"/>
        <v>NO</v>
      </c>
      <c r="Y242" t="str">
        <f t="shared" si="72"/>
        <v>NO</v>
      </c>
      <c r="Z242" t="str">
        <f t="shared" si="73"/>
        <v>NO</v>
      </c>
      <c r="AA242" t="str">
        <f t="shared" si="74"/>
        <v>YES</v>
      </c>
      <c r="AB242" t="str">
        <f t="shared" si="75"/>
        <v>NO</v>
      </c>
      <c r="AC242" t="str">
        <f t="shared" si="76"/>
        <v>NO</v>
      </c>
      <c r="AD242" t="str">
        <f t="shared" si="77"/>
        <v>NO</v>
      </c>
      <c r="AE242" t="str">
        <f t="shared" si="78"/>
        <v>NO</v>
      </c>
      <c r="AF242" t="str">
        <f t="shared" si="79"/>
        <v>NO</v>
      </c>
      <c r="AG242" t="str">
        <f t="shared" si="80"/>
        <v>NO</v>
      </c>
      <c r="AH242" t="str">
        <f t="shared" si="81"/>
        <v>NO</v>
      </c>
      <c r="AI242">
        <f t="shared" si="82"/>
        <v>137</v>
      </c>
      <c r="AJ242" t="str">
        <f t="shared" si="83"/>
        <v/>
      </c>
    </row>
    <row r="243" spans="1:36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3"/>
        <v>1.1263736263736264</v>
      </c>
      <c r="P243" s="6">
        <f t="shared" si="64"/>
        <v>109.04255319148936</v>
      </c>
      <c r="Q243" t="str">
        <f t="shared" si="65"/>
        <v>film &amp; video</v>
      </c>
      <c r="R243" t="str">
        <f t="shared" si="66"/>
        <v>documentary</v>
      </c>
      <c r="S243" s="8">
        <f t="shared" si="67"/>
        <v>41950</v>
      </c>
      <c r="T243" s="8">
        <f t="shared" si="68"/>
        <v>41994.697962962964</v>
      </c>
      <c r="U243">
        <f t="shared" si="69"/>
        <v>2014</v>
      </c>
      <c r="V243" t="str">
        <f>VLOOKUP(MONTH(S243),REF!$C$4:$D$15,2,FALSE)</f>
        <v>NOV</v>
      </c>
      <c r="W243" t="str">
        <f t="shared" si="70"/>
        <v>NO</v>
      </c>
      <c r="X243" t="str">
        <f t="shared" si="71"/>
        <v>NO</v>
      </c>
      <c r="Y243" t="str">
        <f t="shared" si="72"/>
        <v>NO</v>
      </c>
      <c r="Z243" t="str">
        <f t="shared" si="73"/>
        <v>NO</v>
      </c>
      <c r="AA243" t="str">
        <f t="shared" si="74"/>
        <v>NO</v>
      </c>
      <c r="AB243" t="str">
        <f t="shared" si="75"/>
        <v>NO</v>
      </c>
      <c r="AC243" t="str">
        <f t="shared" si="76"/>
        <v>NO</v>
      </c>
      <c r="AD243" t="str">
        <f t="shared" si="77"/>
        <v>NO</v>
      </c>
      <c r="AE243" t="str">
        <f t="shared" si="78"/>
        <v>YES</v>
      </c>
      <c r="AF243" t="str">
        <f t="shared" si="79"/>
        <v>NO</v>
      </c>
      <c r="AG243" t="str">
        <f t="shared" si="80"/>
        <v>NO</v>
      </c>
      <c r="AH243" t="str">
        <f t="shared" si="81"/>
        <v>NO</v>
      </c>
      <c r="AI243">
        <f t="shared" si="82"/>
        <v>376</v>
      </c>
      <c r="AJ243" t="str">
        <f t="shared" si="83"/>
        <v/>
      </c>
    </row>
    <row r="244" spans="1:36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3"/>
        <v>1.1346153846153846</v>
      </c>
      <c r="P244" s="6">
        <f t="shared" si="64"/>
        <v>73.019801980198025</v>
      </c>
      <c r="Q244" t="str">
        <f t="shared" si="65"/>
        <v>film &amp; video</v>
      </c>
      <c r="R244" t="str">
        <f t="shared" si="66"/>
        <v>documentary</v>
      </c>
      <c r="S244" s="8">
        <f t="shared" si="67"/>
        <v>40862</v>
      </c>
      <c r="T244" s="8">
        <f t="shared" si="68"/>
        <v>40897.492939814816</v>
      </c>
      <c r="U244">
        <f t="shared" si="69"/>
        <v>2011</v>
      </c>
      <c r="V244" t="str">
        <f>VLOOKUP(MONTH(S244),REF!$C$4:$D$15,2,FALSE)</f>
        <v>NOV</v>
      </c>
      <c r="W244" t="str">
        <f t="shared" si="70"/>
        <v>NO</v>
      </c>
      <c r="X244" t="str">
        <f t="shared" si="71"/>
        <v>NO</v>
      </c>
      <c r="Y244" t="str">
        <f t="shared" si="72"/>
        <v>NO</v>
      </c>
      <c r="Z244" t="str">
        <f t="shared" si="73"/>
        <v>YES</v>
      </c>
      <c r="AA244" t="str">
        <f t="shared" si="74"/>
        <v>NO</v>
      </c>
      <c r="AB244" t="str">
        <f t="shared" si="75"/>
        <v>NO</v>
      </c>
      <c r="AC244" t="str">
        <f t="shared" si="76"/>
        <v>NO</v>
      </c>
      <c r="AD244" t="str">
        <f t="shared" si="77"/>
        <v>NO</v>
      </c>
      <c r="AE244" t="str">
        <f t="shared" si="78"/>
        <v>NO</v>
      </c>
      <c r="AF244" t="str">
        <f t="shared" si="79"/>
        <v>NO</v>
      </c>
      <c r="AG244" t="str">
        <f t="shared" si="80"/>
        <v>NO</v>
      </c>
      <c r="AH244" t="str">
        <f t="shared" si="81"/>
        <v>NO</v>
      </c>
      <c r="AI244">
        <f t="shared" si="82"/>
        <v>202</v>
      </c>
      <c r="AJ244" t="str">
        <f t="shared" si="83"/>
        <v/>
      </c>
    </row>
    <row r="245" spans="1:36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3"/>
        <v>1.0259199999999999</v>
      </c>
      <c r="P245" s="6">
        <f t="shared" si="64"/>
        <v>78.195121951219505</v>
      </c>
      <c r="Q245" t="str">
        <f t="shared" si="65"/>
        <v>film &amp; video</v>
      </c>
      <c r="R245" t="str">
        <f t="shared" si="66"/>
        <v>documentary</v>
      </c>
      <c r="S245" s="8">
        <f t="shared" si="67"/>
        <v>41662</v>
      </c>
      <c r="T245" s="8">
        <f t="shared" si="68"/>
        <v>41692.047500000001</v>
      </c>
      <c r="U245">
        <f t="shared" si="69"/>
        <v>2014</v>
      </c>
      <c r="V245" t="str">
        <f>VLOOKUP(MONTH(S245),REF!$C$4:$D$15,2,FALSE)</f>
        <v>JAN</v>
      </c>
      <c r="W245" t="str">
        <f t="shared" si="70"/>
        <v>NO</v>
      </c>
      <c r="X245" t="str">
        <f t="shared" si="71"/>
        <v>NO</v>
      </c>
      <c r="Y245" t="str">
        <f t="shared" si="72"/>
        <v>NO</v>
      </c>
      <c r="Z245" t="str">
        <f t="shared" si="73"/>
        <v>NO</v>
      </c>
      <c r="AA245" t="str">
        <f t="shared" si="74"/>
        <v>NO</v>
      </c>
      <c r="AB245" t="str">
        <f t="shared" si="75"/>
        <v>NO</v>
      </c>
      <c r="AC245" t="str">
        <f t="shared" si="76"/>
        <v>YES</v>
      </c>
      <c r="AD245" t="str">
        <f t="shared" si="77"/>
        <v>NO</v>
      </c>
      <c r="AE245" t="str">
        <f t="shared" si="78"/>
        <v>NO</v>
      </c>
      <c r="AF245" t="str">
        <f t="shared" si="79"/>
        <v>NO</v>
      </c>
      <c r="AG245" t="str">
        <f t="shared" si="80"/>
        <v>NO</v>
      </c>
      <c r="AH245" t="str">
        <f t="shared" si="81"/>
        <v>NO</v>
      </c>
      <c r="AI245">
        <f t="shared" si="82"/>
        <v>328</v>
      </c>
      <c r="AJ245" t="str">
        <f t="shared" si="83"/>
        <v/>
      </c>
    </row>
    <row r="246" spans="1:36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3"/>
        <v>1.1375714285714287</v>
      </c>
      <c r="P246" s="6">
        <f t="shared" si="64"/>
        <v>47.398809523809526</v>
      </c>
      <c r="Q246" t="str">
        <f t="shared" si="65"/>
        <v>film &amp; video</v>
      </c>
      <c r="R246" t="str">
        <f t="shared" si="66"/>
        <v>documentary</v>
      </c>
      <c r="S246" s="8">
        <f t="shared" si="67"/>
        <v>40213</v>
      </c>
      <c r="T246" s="8">
        <f t="shared" si="68"/>
        <v>40253.295833333337</v>
      </c>
      <c r="U246">
        <f t="shared" si="69"/>
        <v>2010</v>
      </c>
      <c r="V246" t="str">
        <f>VLOOKUP(MONTH(S246),REF!$C$4:$D$15,2,FALSE)</f>
        <v>FEB</v>
      </c>
      <c r="W246" t="str">
        <f t="shared" si="70"/>
        <v>NO</v>
      </c>
      <c r="X246" t="str">
        <f t="shared" si="71"/>
        <v>YES</v>
      </c>
      <c r="Y246" t="str">
        <f t="shared" si="72"/>
        <v>NO</v>
      </c>
      <c r="Z246" t="str">
        <f t="shared" si="73"/>
        <v>NO</v>
      </c>
      <c r="AA246" t="str">
        <f t="shared" si="74"/>
        <v>NO</v>
      </c>
      <c r="AB246" t="str">
        <f t="shared" si="75"/>
        <v>NO</v>
      </c>
      <c r="AC246" t="str">
        <f t="shared" si="76"/>
        <v>NO</v>
      </c>
      <c r="AD246" t="str">
        <f t="shared" si="77"/>
        <v>NO</v>
      </c>
      <c r="AE246" t="str">
        <f t="shared" si="78"/>
        <v>NO</v>
      </c>
      <c r="AF246" t="str">
        <f t="shared" si="79"/>
        <v>NO</v>
      </c>
      <c r="AG246" t="str">
        <f t="shared" si="80"/>
        <v>NO</v>
      </c>
      <c r="AH246" t="str">
        <f t="shared" si="81"/>
        <v>NO</v>
      </c>
      <c r="AI246">
        <f t="shared" si="82"/>
        <v>84</v>
      </c>
      <c r="AJ246" t="str">
        <f t="shared" si="83"/>
        <v/>
      </c>
    </row>
    <row r="247" spans="1:36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3"/>
        <v>1.0371999999999999</v>
      </c>
      <c r="P247" s="6">
        <f t="shared" si="64"/>
        <v>54.020833333333336</v>
      </c>
      <c r="Q247" t="str">
        <f t="shared" si="65"/>
        <v>film &amp; video</v>
      </c>
      <c r="R247" t="str">
        <f t="shared" si="66"/>
        <v>documentary</v>
      </c>
      <c r="S247" s="8">
        <f t="shared" si="67"/>
        <v>41107</v>
      </c>
      <c r="T247" s="8">
        <f t="shared" si="68"/>
        <v>41137.053067129629</v>
      </c>
      <c r="U247">
        <f t="shared" si="69"/>
        <v>2012</v>
      </c>
      <c r="V247" t="str">
        <f>VLOOKUP(MONTH(S247),REF!$C$4:$D$15,2,FALSE)</f>
        <v>JUL</v>
      </c>
      <c r="W247" t="str">
        <f t="shared" si="70"/>
        <v>NO</v>
      </c>
      <c r="X247" t="str">
        <f t="shared" si="71"/>
        <v>NO</v>
      </c>
      <c r="Y247" t="str">
        <f t="shared" si="72"/>
        <v>YES</v>
      </c>
      <c r="Z247" t="str">
        <f t="shared" si="73"/>
        <v>NO</v>
      </c>
      <c r="AA247" t="str">
        <f t="shared" si="74"/>
        <v>NO</v>
      </c>
      <c r="AB247" t="str">
        <f t="shared" si="75"/>
        <v>NO</v>
      </c>
      <c r="AC247" t="str">
        <f t="shared" si="76"/>
        <v>NO</v>
      </c>
      <c r="AD247" t="str">
        <f t="shared" si="77"/>
        <v>NO</v>
      </c>
      <c r="AE247" t="str">
        <f t="shared" si="78"/>
        <v>NO</v>
      </c>
      <c r="AF247" t="str">
        <f t="shared" si="79"/>
        <v>NO</v>
      </c>
      <c r="AG247" t="str">
        <f t="shared" si="80"/>
        <v>NO</v>
      </c>
      <c r="AH247" t="str">
        <f t="shared" si="81"/>
        <v>NO</v>
      </c>
      <c r="AI247">
        <f t="shared" si="82"/>
        <v>96</v>
      </c>
      <c r="AJ247" t="str">
        <f t="shared" si="83"/>
        <v/>
      </c>
    </row>
    <row r="248" spans="1:36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3"/>
        <v>3.0546000000000002</v>
      </c>
      <c r="P248" s="6">
        <f t="shared" si="64"/>
        <v>68.488789237668158</v>
      </c>
      <c r="Q248" t="str">
        <f t="shared" si="65"/>
        <v>film &amp; video</v>
      </c>
      <c r="R248" t="str">
        <f t="shared" si="66"/>
        <v>documentary</v>
      </c>
      <c r="S248" s="8">
        <f t="shared" si="67"/>
        <v>40480</v>
      </c>
      <c r="T248" s="8">
        <f t="shared" si="68"/>
        <v>40530.405150462961</v>
      </c>
      <c r="U248">
        <f t="shared" si="69"/>
        <v>2010</v>
      </c>
      <c r="V248" t="str">
        <f>VLOOKUP(MONTH(S248),REF!$C$4:$D$15,2,FALSE)</f>
        <v>OCT</v>
      </c>
      <c r="W248" t="str">
        <f t="shared" si="70"/>
        <v>NO</v>
      </c>
      <c r="X248" t="str">
        <f t="shared" si="71"/>
        <v>NO</v>
      </c>
      <c r="Y248" t="str">
        <f t="shared" si="72"/>
        <v>YES</v>
      </c>
      <c r="Z248" t="str">
        <f t="shared" si="73"/>
        <v>NO</v>
      </c>
      <c r="AA248" t="str">
        <f t="shared" si="74"/>
        <v>NO</v>
      </c>
      <c r="AB248" t="str">
        <f t="shared" si="75"/>
        <v>NO</v>
      </c>
      <c r="AC248" t="str">
        <f t="shared" si="76"/>
        <v>NO</v>
      </c>
      <c r="AD248" t="str">
        <f t="shared" si="77"/>
        <v>NO</v>
      </c>
      <c r="AE248" t="str">
        <f t="shared" si="78"/>
        <v>NO</v>
      </c>
      <c r="AF248" t="str">
        <f t="shared" si="79"/>
        <v>NO</v>
      </c>
      <c r="AG248" t="str">
        <f t="shared" si="80"/>
        <v>NO</v>
      </c>
      <c r="AH248" t="str">
        <f t="shared" si="81"/>
        <v>NO</v>
      </c>
      <c r="AI248">
        <f t="shared" si="82"/>
        <v>223</v>
      </c>
      <c r="AJ248" t="str">
        <f t="shared" si="83"/>
        <v/>
      </c>
    </row>
    <row r="249" spans="1:36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3"/>
        <v>1.341</v>
      </c>
      <c r="P249" s="6">
        <f t="shared" si="64"/>
        <v>108.14516129032258</v>
      </c>
      <c r="Q249" t="str">
        <f t="shared" si="65"/>
        <v>film &amp; video</v>
      </c>
      <c r="R249" t="str">
        <f t="shared" si="66"/>
        <v>documentary</v>
      </c>
      <c r="S249" s="8">
        <f t="shared" si="67"/>
        <v>40431</v>
      </c>
      <c r="T249" s="8">
        <f t="shared" si="68"/>
        <v>40467.152083333334</v>
      </c>
      <c r="U249">
        <f t="shared" si="69"/>
        <v>2010</v>
      </c>
      <c r="V249" t="str">
        <f>VLOOKUP(MONTH(S249),REF!$C$4:$D$15,2,FALSE)</f>
        <v>SEP</v>
      </c>
      <c r="W249" t="str">
        <f t="shared" si="70"/>
        <v>NO</v>
      </c>
      <c r="X249" t="str">
        <f t="shared" si="71"/>
        <v>NO</v>
      </c>
      <c r="Y249" t="str">
        <f t="shared" si="72"/>
        <v>YES</v>
      </c>
      <c r="Z249" t="str">
        <f t="shared" si="73"/>
        <v>NO</v>
      </c>
      <c r="AA249" t="str">
        <f t="shared" si="74"/>
        <v>NO</v>
      </c>
      <c r="AB249" t="str">
        <f t="shared" si="75"/>
        <v>NO</v>
      </c>
      <c r="AC249" t="str">
        <f t="shared" si="76"/>
        <v>NO</v>
      </c>
      <c r="AD249" t="str">
        <f t="shared" si="77"/>
        <v>NO</v>
      </c>
      <c r="AE249" t="str">
        <f t="shared" si="78"/>
        <v>NO</v>
      </c>
      <c r="AF249" t="str">
        <f t="shared" si="79"/>
        <v>NO</v>
      </c>
      <c r="AG249" t="str">
        <f t="shared" si="80"/>
        <v>NO</v>
      </c>
      <c r="AH249" t="str">
        <f t="shared" si="81"/>
        <v>NO</v>
      </c>
      <c r="AI249">
        <f t="shared" si="82"/>
        <v>62</v>
      </c>
      <c r="AJ249" t="str">
        <f t="shared" si="83"/>
        <v/>
      </c>
    </row>
    <row r="250" spans="1:36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3"/>
        <v>1.0133294117647058</v>
      </c>
      <c r="P250" s="6">
        <f t="shared" si="64"/>
        <v>589.95205479452056</v>
      </c>
      <c r="Q250" t="str">
        <f t="shared" si="65"/>
        <v>film &amp; video</v>
      </c>
      <c r="R250" t="str">
        <f t="shared" si="66"/>
        <v>documentary</v>
      </c>
      <c r="S250" s="8">
        <f t="shared" si="67"/>
        <v>40871</v>
      </c>
      <c r="T250" s="8">
        <f t="shared" si="68"/>
        <v>40915.774409722224</v>
      </c>
      <c r="U250">
        <f t="shared" si="69"/>
        <v>2011</v>
      </c>
      <c r="V250" t="str">
        <f>VLOOKUP(MONTH(S250),REF!$C$4:$D$15,2,FALSE)</f>
        <v>NOV</v>
      </c>
      <c r="W250" t="str">
        <f t="shared" si="70"/>
        <v>NO</v>
      </c>
      <c r="X250" t="str">
        <f t="shared" si="71"/>
        <v>NO</v>
      </c>
      <c r="Y250" t="str">
        <f t="shared" si="72"/>
        <v>NO</v>
      </c>
      <c r="Z250" t="str">
        <f t="shared" si="73"/>
        <v>NO</v>
      </c>
      <c r="AA250" t="str">
        <f t="shared" si="74"/>
        <v>NO</v>
      </c>
      <c r="AB250" t="str">
        <f t="shared" si="75"/>
        <v>NO</v>
      </c>
      <c r="AC250" t="str">
        <f t="shared" si="76"/>
        <v>NO</v>
      </c>
      <c r="AD250" t="str">
        <f t="shared" si="77"/>
        <v>NO</v>
      </c>
      <c r="AE250" t="str">
        <f t="shared" si="78"/>
        <v>NO</v>
      </c>
      <c r="AF250" t="str">
        <f t="shared" si="79"/>
        <v>NO</v>
      </c>
      <c r="AG250" t="str">
        <f t="shared" si="80"/>
        <v>NO</v>
      </c>
      <c r="AH250" t="str">
        <f t="shared" si="81"/>
        <v>YES</v>
      </c>
      <c r="AI250">
        <f t="shared" si="82"/>
        <v>146</v>
      </c>
      <c r="AJ250" t="str">
        <f t="shared" si="83"/>
        <v/>
      </c>
    </row>
    <row r="251" spans="1:36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3"/>
        <v>1.1292</v>
      </c>
      <c r="P251" s="6">
        <f t="shared" si="64"/>
        <v>48.051063829787232</v>
      </c>
      <c r="Q251" t="str">
        <f t="shared" si="65"/>
        <v>film &amp; video</v>
      </c>
      <c r="R251" t="str">
        <f t="shared" si="66"/>
        <v>documentary</v>
      </c>
      <c r="S251" s="8">
        <f t="shared" si="67"/>
        <v>40333</v>
      </c>
      <c r="T251" s="8">
        <f t="shared" si="68"/>
        <v>40412.736111111109</v>
      </c>
      <c r="U251">
        <f t="shared" si="69"/>
        <v>2010</v>
      </c>
      <c r="V251" t="str">
        <f>VLOOKUP(MONTH(S251),REF!$C$4:$D$15,2,FALSE)</f>
        <v>JUN</v>
      </c>
      <c r="W251" t="str">
        <f t="shared" si="70"/>
        <v>NO</v>
      </c>
      <c r="X251" t="str">
        <f t="shared" si="71"/>
        <v>NO</v>
      </c>
      <c r="Y251" t="str">
        <f t="shared" si="72"/>
        <v>NO</v>
      </c>
      <c r="Z251" t="str">
        <f t="shared" si="73"/>
        <v>YES</v>
      </c>
      <c r="AA251" t="str">
        <f t="shared" si="74"/>
        <v>NO</v>
      </c>
      <c r="AB251" t="str">
        <f t="shared" si="75"/>
        <v>NO</v>
      </c>
      <c r="AC251" t="str">
        <f t="shared" si="76"/>
        <v>NO</v>
      </c>
      <c r="AD251" t="str">
        <f t="shared" si="77"/>
        <v>NO</v>
      </c>
      <c r="AE251" t="str">
        <f t="shared" si="78"/>
        <v>NO</v>
      </c>
      <c r="AF251" t="str">
        <f t="shared" si="79"/>
        <v>NO</v>
      </c>
      <c r="AG251" t="str">
        <f t="shared" si="80"/>
        <v>NO</v>
      </c>
      <c r="AH251" t="str">
        <f t="shared" si="81"/>
        <v>NO</v>
      </c>
      <c r="AI251">
        <f t="shared" si="82"/>
        <v>235</v>
      </c>
      <c r="AJ251" t="str">
        <f t="shared" si="83"/>
        <v/>
      </c>
    </row>
    <row r="252" spans="1:36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3"/>
        <v>1.0558333333333334</v>
      </c>
      <c r="P252" s="6">
        <f t="shared" si="64"/>
        <v>72.482837528604122</v>
      </c>
      <c r="Q252" t="str">
        <f t="shared" si="65"/>
        <v>film &amp; video</v>
      </c>
      <c r="R252" t="str">
        <f t="shared" si="66"/>
        <v>documentary</v>
      </c>
      <c r="S252" s="8">
        <f t="shared" si="67"/>
        <v>41402</v>
      </c>
      <c r="T252" s="8">
        <f t="shared" si="68"/>
        <v>41431.565868055557</v>
      </c>
      <c r="U252">
        <f t="shared" si="69"/>
        <v>2013</v>
      </c>
      <c r="V252" t="str">
        <f>VLOOKUP(MONTH(S252),REF!$C$4:$D$15,2,FALSE)</f>
        <v>MAY</v>
      </c>
      <c r="W252" t="str">
        <f t="shared" si="70"/>
        <v>NO</v>
      </c>
      <c r="X252" t="str">
        <f t="shared" si="71"/>
        <v>NO</v>
      </c>
      <c r="Y252" t="str">
        <f t="shared" si="72"/>
        <v>NO</v>
      </c>
      <c r="Z252" t="str">
        <f t="shared" si="73"/>
        <v>NO</v>
      </c>
      <c r="AA252" t="str">
        <f t="shared" si="74"/>
        <v>NO</v>
      </c>
      <c r="AB252" t="str">
        <f t="shared" si="75"/>
        <v>NO</v>
      </c>
      <c r="AC252" t="str">
        <f t="shared" si="76"/>
        <v>NO</v>
      </c>
      <c r="AD252" t="str">
        <f t="shared" si="77"/>
        <v>YES</v>
      </c>
      <c r="AE252" t="str">
        <f t="shared" si="78"/>
        <v>NO</v>
      </c>
      <c r="AF252" t="str">
        <f t="shared" si="79"/>
        <v>NO</v>
      </c>
      <c r="AG252" t="str">
        <f t="shared" si="80"/>
        <v>NO</v>
      </c>
      <c r="AH252" t="str">
        <f t="shared" si="81"/>
        <v>NO</v>
      </c>
      <c r="AI252">
        <f t="shared" si="82"/>
        <v>437</v>
      </c>
      <c r="AJ252" t="str">
        <f t="shared" si="83"/>
        <v/>
      </c>
    </row>
    <row r="253" spans="1:36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3"/>
        <v>1.2557142857142858</v>
      </c>
      <c r="P253" s="6">
        <f t="shared" si="64"/>
        <v>57.077922077922075</v>
      </c>
      <c r="Q253" t="str">
        <f t="shared" si="65"/>
        <v>film &amp; video</v>
      </c>
      <c r="R253" t="str">
        <f t="shared" si="66"/>
        <v>documentary</v>
      </c>
      <c r="S253" s="8">
        <f t="shared" si="67"/>
        <v>41014</v>
      </c>
      <c r="T253" s="8">
        <f t="shared" si="68"/>
        <v>41045.791666666664</v>
      </c>
      <c r="U253">
        <f t="shared" si="69"/>
        <v>2012</v>
      </c>
      <c r="V253" t="str">
        <f>VLOOKUP(MONTH(S253),REF!$C$4:$D$15,2,FALSE)</f>
        <v>APR</v>
      </c>
      <c r="W253" t="str">
        <f t="shared" si="70"/>
        <v>NO</v>
      </c>
      <c r="X253" t="str">
        <f t="shared" si="71"/>
        <v>YES</v>
      </c>
      <c r="Y253" t="str">
        <f t="shared" si="72"/>
        <v>NO</v>
      </c>
      <c r="Z253" t="str">
        <f t="shared" si="73"/>
        <v>NO</v>
      </c>
      <c r="AA253" t="str">
        <f t="shared" si="74"/>
        <v>NO</v>
      </c>
      <c r="AB253" t="str">
        <f t="shared" si="75"/>
        <v>NO</v>
      </c>
      <c r="AC253" t="str">
        <f t="shared" si="76"/>
        <v>NO</v>
      </c>
      <c r="AD253" t="str">
        <f t="shared" si="77"/>
        <v>NO</v>
      </c>
      <c r="AE253" t="str">
        <f t="shared" si="78"/>
        <v>NO</v>
      </c>
      <c r="AF253" t="str">
        <f t="shared" si="79"/>
        <v>NO</v>
      </c>
      <c r="AG253" t="str">
        <f t="shared" si="80"/>
        <v>NO</v>
      </c>
      <c r="AH253" t="str">
        <f t="shared" si="81"/>
        <v>NO</v>
      </c>
      <c r="AI253">
        <f t="shared" si="82"/>
        <v>77</v>
      </c>
      <c r="AJ253" t="str">
        <f t="shared" si="83"/>
        <v/>
      </c>
    </row>
    <row r="254" spans="1:36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3"/>
        <v>1.8455999999999999</v>
      </c>
      <c r="P254" s="6">
        <f t="shared" si="64"/>
        <v>85.444444444444443</v>
      </c>
      <c r="Q254" t="str">
        <f t="shared" si="65"/>
        <v>film &amp; video</v>
      </c>
      <c r="R254" t="str">
        <f t="shared" si="66"/>
        <v>documentary</v>
      </c>
      <c r="S254" s="8">
        <f t="shared" si="67"/>
        <v>40267</v>
      </c>
      <c r="T254" s="8">
        <f t="shared" si="68"/>
        <v>40330.165972222225</v>
      </c>
      <c r="U254">
        <f t="shared" si="69"/>
        <v>2010</v>
      </c>
      <c r="V254" t="str">
        <f>VLOOKUP(MONTH(S254),REF!$C$4:$D$15,2,FALSE)</f>
        <v>MAR</v>
      </c>
      <c r="W254" t="str">
        <f t="shared" si="70"/>
        <v>NO</v>
      </c>
      <c r="X254" t="str">
        <f t="shared" si="71"/>
        <v>NO</v>
      </c>
      <c r="Y254" t="str">
        <f t="shared" si="72"/>
        <v>YES</v>
      </c>
      <c r="Z254" t="str">
        <f t="shared" si="73"/>
        <v>NO</v>
      </c>
      <c r="AA254" t="str">
        <f t="shared" si="74"/>
        <v>NO</v>
      </c>
      <c r="AB254" t="str">
        <f t="shared" si="75"/>
        <v>NO</v>
      </c>
      <c r="AC254" t="str">
        <f t="shared" si="76"/>
        <v>NO</v>
      </c>
      <c r="AD254" t="str">
        <f t="shared" si="77"/>
        <v>NO</v>
      </c>
      <c r="AE254" t="str">
        <f t="shared" si="78"/>
        <v>NO</v>
      </c>
      <c r="AF254" t="str">
        <f t="shared" si="79"/>
        <v>NO</v>
      </c>
      <c r="AG254" t="str">
        <f t="shared" si="80"/>
        <v>NO</v>
      </c>
      <c r="AH254" t="str">
        <f t="shared" si="81"/>
        <v>NO</v>
      </c>
      <c r="AI254">
        <f t="shared" si="82"/>
        <v>108</v>
      </c>
      <c r="AJ254" t="str">
        <f t="shared" si="83"/>
        <v/>
      </c>
    </row>
    <row r="255" spans="1:36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3"/>
        <v>1.0073333333333334</v>
      </c>
      <c r="P255" s="6">
        <f t="shared" si="64"/>
        <v>215.85714285714286</v>
      </c>
      <c r="Q255" t="str">
        <f t="shared" si="65"/>
        <v>film &amp; video</v>
      </c>
      <c r="R255" t="str">
        <f t="shared" si="66"/>
        <v>documentary</v>
      </c>
      <c r="S255" s="8">
        <f t="shared" si="67"/>
        <v>40925</v>
      </c>
      <c r="T255" s="8">
        <f t="shared" si="68"/>
        <v>40954.650868055556</v>
      </c>
      <c r="U255">
        <f t="shared" si="69"/>
        <v>2012</v>
      </c>
      <c r="V255" t="str">
        <f>VLOOKUP(MONTH(S255),REF!$C$4:$D$15,2,FALSE)</f>
        <v>JAN</v>
      </c>
      <c r="W255" t="str">
        <f t="shared" si="70"/>
        <v>NO</v>
      </c>
      <c r="X255" t="str">
        <f t="shared" si="71"/>
        <v>YES</v>
      </c>
      <c r="Y255" t="str">
        <f t="shared" si="72"/>
        <v>NO</v>
      </c>
      <c r="Z255" t="str">
        <f t="shared" si="73"/>
        <v>NO</v>
      </c>
      <c r="AA255" t="str">
        <f t="shared" si="74"/>
        <v>NO</v>
      </c>
      <c r="AB255" t="str">
        <f t="shared" si="75"/>
        <v>NO</v>
      </c>
      <c r="AC255" t="str">
        <f t="shared" si="76"/>
        <v>NO</v>
      </c>
      <c r="AD255" t="str">
        <f t="shared" si="77"/>
        <v>NO</v>
      </c>
      <c r="AE255" t="str">
        <f t="shared" si="78"/>
        <v>NO</v>
      </c>
      <c r="AF255" t="str">
        <f t="shared" si="79"/>
        <v>NO</v>
      </c>
      <c r="AG255" t="str">
        <f t="shared" si="80"/>
        <v>NO</v>
      </c>
      <c r="AH255" t="str">
        <f t="shared" si="81"/>
        <v>NO</v>
      </c>
      <c r="AI255">
        <f t="shared" si="82"/>
        <v>7</v>
      </c>
      <c r="AJ255" t="str">
        <f t="shared" si="83"/>
        <v/>
      </c>
    </row>
    <row r="256" spans="1:36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3"/>
        <v>1.1694724999999999</v>
      </c>
      <c r="P256" s="6">
        <f t="shared" si="64"/>
        <v>89.38643312101911</v>
      </c>
      <c r="Q256" t="str">
        <f t="shared" si="65"/>
        <v>film &amp; video</v>
      </c>
      <c r="R256" t="str">
        <f t="shared" si="66"/>
        <v>documentary</v>
      </c>
      <c r="S256" s="8">
        <f t="shared" si="67"/>
        <v>42264</v>
      </c>
      <c r="T256" s="8">
        <f t="shared" si="68"/>
        <v>42294.083333333328</v>
      </c>
      <c r="U256">
        <f t="shared" si="69"/>
        <v>2015</v>
      </c>
      <c r="V256" t="str">
        <f>VLOOKUP(MONTH(S256),REF!$C$4:$D$15,2,FALSE)</f>
        <v>SEP</v>
      </c>
      <c r="W256" t="str">
        <f t="shared" si="70"/>
        <v>NO</v>
      </c>
      <c r="X256" t="str">
        <f t="shared" si="71"/>
        <v>NO</v>
      </c>
      <c r="Y256" t="str">
        <f t="shared" si="72"/>
        <v>NO</v>
      </c>
      <c r="Z256" t="str">
        <f t="shared" si="73"/>
        <v>NO</v>
      </c>
      <c r="AA256" t="str">
        <f t="shared" si="74"/>
        <v>NO</v>
      </c>
      <c r="AB256" t="str">
        <f t="shared" si="75"/>
        <v>YES</v>
      </c>
      <c r="AC256" t="str">
        <f t="shared" si="76"/>
        <v>NO</v>
      </c>
      <c r="AD256" t="str">
        <f t="shared" si="77"/>
        <v>NO</v>
      </c>
      <c r="AE256" t="str">
        <f t="shared" si="78"/>
        <v>NO</v>
      </c>
      <c r="AF256" t="str">
        <f t="shared" si="79"/>
        <v>NO</v>
      </c>
      <c r="AG256" t="str">
        <f t="shared" si="80"/>
        <v>NO</v>
      </c>
      <c r="AH256" t="str">
        <f t="shared" si="81"/>
        <v>NO</v>
      </c>
      <c r="AI256">
        <f t="shared" si="82"/>
        <v>314</v>
      </c>
      <c r="AJ256" t="str">
        <f t="shared" si="83"/>
        <v/>
      </c>
    </row>
    <row r="257" spans="1:36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3"/>
        <v>1.0673325</v>
      </c>
      <c r="P257" s="6">
        <f t="shared" si="64"/>
        <v>45.418404255319146</v>
      </c>
      <c r="Q257" t="str">
        <f t="shared" si="65"/>
        <v>film &amp; video</v>
      </c>
      <c r="R257" t="str">
        <f t="shared" si="66"/>
        <v>documentary</v>
      </c>
      <c r="S257" s="8">
        <f t="shared" si="67"/>
        <v>40589</v>
      </c>
      <c r="T257" s="8">
        <f t="shared" si="68"/>
        <v>40618.48474537037</v>
      </c>
      <c r="U257">
        <f t="shared" si="69"/>
        <v>2011</v>
      </c>
      <c r="V257" t="str">
        <f>VLOOKUP(MONTH(S257),REF!$C$4:$D$15,2,FALSE)</f>
        <v>FEB</v>
      </c>
      <c r="W257" t="str">
        <f t="shared" si="70"/>
        <v>NO</v>
      </c>
      <c r="X257" t="str">
        <f t="shared" si="71"/>
        <v>NO</v>
      </c>
      <c r="Y257" t="str">
        <f t="shared" si="72"/>
        <v>YES</v>
      </c>
      <c r="Z257" t="str">
        <f t="shared" si="73"/>
        <v>NO</v>
      </c>
      <c r="AA257" t="str">
        <f t="shared" si="74"/>
        <v>NO</v>
      </c>
      <c r="AB257" t="str">
        <f t="shared" si="75"/>
        <v>NO</v>
      </c>
      <c r="AC257" t="str">
        <f t="shared" si="76"/>
        <v>NO</v>
      </c>
      <c r="AD257" t="str">
        <f t="shared" si="77"/>
        <v>NO</v>
      </c>
      <c r="AE257" t="str">
        <f t="shared" si="78"/>
        <v>NO</v>
      </c>
      <c r="AF257" t="str">
        <f t="shared" si="79"/>
        <v>NO</v>
      </c>
      <c r="AG257" t="str">
        <f t="shared" si="80"/>
        <v>NO</v>
      </c>
      <c r="AH257" t="str">
        <f t="shared" si="81"/>
        <v>NO</v>
      </c>
      <c r="AI257">
        <f t="shared" si="82"/>
        <v>188</v>
      </c>
      <c r="AJ257" t="str">
        <f t="shared" si="83"/>
        <v/>
      </c>
    </row>
    <row r="258" spans="1:36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3"/>
        <v>1.391</v>
      </c>
      <c r="P258" s="6">
        <f t="shared" si="64"/>
        <v>65.756363636363631</v>
      </c>
      <c r="Q258" t="str">
        <f t="shared" si="65"/>
        <v>film &amp; video</v>
      </c>
      <c r="R258" t="str">
        <f t="shared" si="66"/>
        <v>documentary</v>
      </c>
      <c r="S258" s="8">
        <f t="shared" si="67"/>
        <v>41320</v>
      </c>
      <c r="T258" s="8">
        <f t="shared" si="68"/>
        <v>41349.769293981481</v>
      </c>
      <c r="U258">
        <f t="shared" si="69"/>
        <v>2013</v>
      </c>
      <c r="V258" t="str">
        <f>VLOOKUP(MONTH(S258),REF!$C$4:$D$15,2,FALSE)</f>
        <v>FEB</v>
      </c>
      <c r="W258" t="str">
        <f t="shared" si="70"/>
        <v>NO</v>
      </c>
      <c r="X258" t="str">
        <f t="shared" si="71"/>
        <v>NO</v>
      </c>
      <c r="Y258" t="str">
        <f t="shared" si="72"/>
        <v>NO</v>
      </c>
      <c r="Z258" t="str">
        <f t="shared" si="73"/>
        <v>YES</v>
      </c>
      <c r="AA258" t="str">
        <f t="shared" si="74"/>
        <v>NO</v>
      </c>
      <c r="AB258" t="str">
        <f t="shared" si="75"/>
        <v>NO</v>
      </c>
      <c r="AC258" t="str">
        <f t="shared" si="76"/>
        <v>NO</v>
      </c>
      <c r="AD258" t="str">
        <f t="shared" si="77"/>
        <v>NO</v>
      </c>
      <c r="AE258" t="str">
        <f t="shared" si="78"/>
        <v>NO</v>
      </c>
      <c r="AF258" t="str">
        <f t="shared" si="79"/>
        <v>NO</v>
      </c>
      <c r="AG258" t="str">
        <f t="shared" si="80"/>
        <v>NO</v>
      </c>
      <c r="AH258" t="str">
        <f t="shared" si="81"/>
        <v>NO</v>
      </c>
      <c r="AI258">
        <f t="shared" si="82"/>
        <v>275</v>
      </c>
      <c r="AJ258" t="str">
        <f t="shared" si="83"/>
        <v/>
      </c>
    </row>
    <row r="259" spans="1:36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4">E259/D259</f>
        <v>1.0672648571428571</v>
      </c>
      <c r="P259" s="6">
        <f t="shared" ref="P259:P322" si="85">E259/L259</f>
        <v>66.70405357142856</v>
      </c>
      <c r="Q259" t="str">
        <f t="shared" ref="Q259:Q322" si="86">LEFT(N259,FIND("/",N259)-1)</f>
        <v>film &amp; video</v>
      </c>
      <c r="R259" t="str">
        <f t="shared" ref="R259:R322" si="87">RIGHT(N259,LEN(N259)-FIND("/",N259))</f>
        <v>documentary</v>
      </c>
      <c r="S259" s="8">
        <f t="shared" ref="S259:S322" si="88">ROUND((J259/86400)+DATE(1970,1,1),0)</f>
        <v>42480</v>
      </c>
      <c r="T259" s="8">
        <f t="shared" ref="T259:T322" si="89">(I259/86400)+DATE(1970,1,1)</f>
        <v>42509.626875000002</v>
      </c>
      <c r="U259">
        <f t="shared" ref="U259:U322" si="90">YEAR(S259)</f>
        <v>2016</v>
      </c>
      <c r="V259" t="str">
        <f>VLOOKUP(MONTH(S259),REF!$C$4:$D$15,2,FALSE)</f>
        <v>APR</v>
      </c>
      <c r="W259" t="str">
        <f t="shared" ref="W259:W322" si="91">IF(D259&lt;1000,"YES","NO")</f>
        <v>NO</v>
      </c>
      <c r="X259" t="str">
        <f t="shared" ref="X259:X322" si="92">IF(AND($D259&gt;=1000,$D259&lt;=4999),"YES","NO")</f>
        <v>NO</v>
      </c>
      <c r="Y259" t="str">
        <f t="shared" ref="Y259:Y322" si="93">IF(AND($D259&gt;=5000,$D259&lt;=9999),"YES","NO")</f>
        <v>NO</v>
      </c>
      <c r="Z259" t="str">
        <f t="shared" ref="Z259:Z322" si="94">IF(AND($D259&gt;=10000,$D259&lt;=14999),"YES","NO")</f>
        <v>NO</v>
      </c>
      <c r="AA259" t="str">
        <f t="shared" ref="AA259:AA322" si="95">IF(AND($D259&gt;=15000,$D259&lt;=19999),"YES","NO")</f>
        <v>NO</v>
      </c>
      <c r="AB259" t="str">
        <f t="shared" ref="AB259:AB322" si="96">IF(AND($D259&gt;=20000,$D259&lt;=24999),"YES","NO")</f>
        <v>NO</v>
      </c>
      <c r="AC259" t="str">
        <f t="shared" ref="AC259:AC322" si="97">IF(AND($D259&gt;=25000,$D259&lt;=29999),"YES","NO")</f>
        <v>NO</v>
      </c>
      <c r="AD259" t="str">
        <f t="shared" ref="AD259:AD322" si="98">IF(AND($D259&gt;=30000,$D259&lt;=34999),"YES","NO")</f>
        <v>NO</v>
      </c>
      <c r="AE259" t="str">
        <f t="shared" ref="AE259:AE322" si="99">IF(AND($D259&gt;=35000,$D259&lt;=39999),"YES","NO")</f>
        <v>YES</v>
      </c>
      <c r="AF259" t="str">
        <f t="shared" ref="AF259:AF322" si="100">IF(AND($D259&gt;=40000,$D259&lt;=44999),"YES","NO")</f>
        <v>NO</v>
      </c>
      <c r="AG259" t="str">
        <f t="shared" ref="AG259:AG322" si="101">IF(AND($D259&gt;=45000,$D259&lt;=49999),"YES","NO")</f>
        <v>NO</v>
      </c>
      <c r="AH259" t="str">
        <f t="shared" ref="AH259:AH322" si="102">IF($D259&gt;=50000,"YES","NO")</f>
        <v>NO</v>
      </c>
      <c r="AI259">
        <f t="shared" ref="AI259:AI322" si="103">IF(F259="successful",L259,"")</f>
        <v>560</v>
      </c>
      <c r="AJ259" t="str">
        <f t="shared" ref="AJ259:AJ322" si="104">IF(F259="failed",L259,"")</f>
        <v/>
      </c>
    </row>
    <row r="260" spans="1:36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4"/>
        <v>1.9114</v>
      </c>
      <c r="P260" s="6">
        <f t="shared" si="85"/>
        <v>83.345930232558146</v>
      </c>
      <c r="Q260" t="str">
        <f t="shared" si="86"/>
        <v>film &amp; video</v>
      </c>
      <c r="R260" t="str">
        <f t="shared" si="87"/>
        <v>documentary</v>
      </c>
      <c r="S260" s="8">
        <f t="shared" si="88"/>
        <v>40682</v>
      </c>
      <c r="T260" s="8">
        <f t="shared" si="89"/>
        <v>40712.051689814813</v>
      </c>
      <c r="U260">
        <f t="shared" si="90"/>
        <v>2011</v>
      </c>
      <c r="V260" t="str">
        <f>VLOOKUP(MONTH(S260),REF!$C$4:$D$15,2,FALSE)</f>
        <v>MAY</v>
      </c>
      <c r="W260" t="str">
        <f t="shared" si="91"/>
        <v>NO</v>
      </c>
      <c r="X260" t="str">
        <f t="shared" si="92"/>
        <v>NO</v>
      </c>
      <c r="Y260" t="str">
        <f t="shared" si="93"/>
        <v>NO</v>
      </c>
      <c r="Z260" t="str">
        <f t="shared" si="94"/>
        <v>NO</v>
      </c>
      <c r="AA260" t="str">
        <f t="shared" si="95"/>
        <v>NO</v>
      </c>
      <c r="AB260" t="str">
        <f t="shared" si="96"/>
        <v>NO</v>
      </c>
      <c r="AC260" t="str">
        <f t="shared" si="97"/>
        <v>NO</v>
      </c>
      <c r="AD260" t="str">
        <f t="shared" si="98"/>
        <v>YES</v>
      </c>
      <c r="AE260" t="str">
        <f t="shared" si="99"/>
        <v>NO</v>
      </c>
      <c r="AF260" t="str">
        <f t="shared" si="100"/>
        <v>NO</v>
      </c>
      <c r="AG260" t="str">
        <f t="shared" si="101"/>
        <v>NO</v>
      </c>
      <c r="AH260" t="str">
        <f t="shared" si="102"/>
        <v>NO</v>
      </c>
      <c r="AI260">
        <f t="shared" si="103"/>
        <v>688</v>
      </c>
      <c r="AJ260" t="str">
        <f t="shared" si="104"/>
        <v/>
      </c>
    </row>
    <row r="261" spans="1:36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4"/>
        <v>1.3193789333333332</v>
      </c>
      <c r="P261" s="6">
        <f t="shared" si="85"/>
        <v>105.04609341825902</v>
      </c>
      <c r="Q261" t="str">
        <f t="shared" si="86"/>
        <v>film &amp; video</v>
      </c>
      <c r="R261" t="str">
        <f t="shared" si="87"/>
        <v>documentary</v>
      </c>
      <c r="S261" s="8">
        <f t="shared" si="88"/>
        <v>42073</v>
      </c>
      <c r="T261" s="8">
        <f t="shared" si="89"/>
        <v>42102.738067129627</v>
      </c>
      <c r="U261">
        <f t="shared" si="90"/>
        <v>2015</v>
      </c>
      <c r="V261" t="str">
        <f>VLOOKUP(MONTH(S261),REF!$C$4:$D$15,2,FALSE)</f>
        <v>MAR</v>
      </c>
      <c r="W261" t="str">
        <f t="shared" si="91"/>
        <v>NO</v>
      </c>
      <c r="X261" t="str">
        <f t="shared" si="92"/>
        <v>NO</v>
      </c>
      <c r="Y261" t="str">
        <f t="shared" si="93"/>
        <v>NO</v>
      </c>
      <c r="Z261" t="str">
        <f t="shared" si="94"/>
        <v>NO</v>
      </c>
      <c r="AA261" t="str">
        <f t="shared" si="95"/>
        <v>NO</v>
      </c>
      <c r="AB261" t="str">
        <f t="shared" si="96"/>
        <v>NO</v>
      </c>
      <c r="AC261" t="str">
        <f t="shared" si="97"/>
        <v>NO</v>
      </c>
      <c r="AD261" t="str">
        <f t="shared" si="98"/>
        <v>NO</v>
      </c>
      <c r="AE261" t="str">
        <f t="shared" si="99"/>
        <v>NO</v>
      </c>
      <c r="AF261" t="str">
        <f t="shared" si="100"/>
        <v>NO</v>
      </c>
      <c r="AG261" t="str">
        <f t="shared" si="101"/>
        <v>NO</v>
      </c>
      <c r="AH261" t="str">
        <f t="shared" si="102"/>
        <v>YES</v>
      </c>
      <c r="AI261">
        <f t="shared" si="103"/>
        <v>942</v>
      </c>
      <c r="AJ261" t="str">
        <f t="shared" si="104"/>
        <v/>
      </c>
    </row>
    <row r="262" spans="1:36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4"/>
        <v>1.0640000000000001</v>
      </c>
      <c r="P262" s="6">
        <f t="shared" si="85"/>
        <v>120.90909090909091</v>
      </c>
      <c r="Q262" t="str">
        <f t="shared" si="86"/>
        <v>film &amp; video</v>
      </c>
      <c r="R262" t="str">
        <f t="shared" si="87"/>
        <v>documentary</v>
      </c>
      <c r="S262" s="8">
        <f t="shared" si="88"/>
        <v>40331</v>
      </c>
      <c r="T262" s="8">
        <f t="shared" si="89"/>
        <v>40376.415972222225</v>
      </c>
      <c r="U262">
        <f t="shared" si="90"/>
        <v>2010</v>
      </c>
      <c r="V262" t="str">
        <f>VLOOKUP(MONTH(S262),REF!$C$4:$D$15,2,FALSE)</f>
        <v>JUN</v>
      </c>
      <c r="W262" t="str">
        <f t="shared" si="91"/>
        <v>NO</v>
      </c>
      <c r="X262" t="str">
        <f t="shared" si="92"/>
        <v>NO</v>
      </c>
      <c r="Y262" t="str">
        <f t="shared" si="93"/>
        <v>NO</v>
      </c>
      <c r="Z262" t="str">
        <f t="shared" si="94"/>
        <v>YES</v>
      </c>
      <c r="AA262" t="str">
        <f t="shared" si="95"/>
        <v>NO</v>
      </c>
      <c r="AB262" t="str">
        <f t="shared" si="96"/>
        <v>NO</v>
      </c>
      <c r="AC262" t="str">
        <f t="shared" si="97"/>
        <v>NO</v>
      </c>
      <c r="AD262" t="str">
        <f t="shared" si="98"/>
        <v>NO</v>
      </c>
      <c r="AE262" t="str">
        <f t="shared" si="99"/>
        <v>NO</v>
      </c>
      <c r="AF262" t="str">
        <f t="shared" si="100"/>
        <v>NO</v>
      </c>
      <c r="AG262" t="str">
        <f t="shared" si="101"/>
        <v>NO</v>
      </c>
      <c r="AH262" t="str">
        <f t="shared" si="102"/>
        <v>NO</v>
      </c>
      <c r="AI262">
        <f t="shared" si="103"/>
        <v>88</v>
      </c>
      <c r="AJ262" t="str">
        <f t="shared" si="104"/>
        <v/>
      </c>
    </row>
    <row r="263" spans="1:36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4"/>
        <v>1.0740000000000001</v>
      </c>
      <c r="P263" s="6">
        <f t="shared" si="85"/>
        <v>97.63636363636364</v>
      </c>
      <c r="Q263" t="str">
        <f t="shared" si="86"/>
        <v>film &amp; video</v>
      </c>
      <c r="R263" t="str">
        <f t="shared" si="87"/>
        <v>documentary</v>
      </c>
      <c r="S263" s="8">
        <f t="shared" si="88"/>
        <v>41018</v>
      </c>
      <c r="T263" s="8">
        <f t="shared" si="89"/>
        <v>41067.621527777781</v>
      </c>
      <c r="U263">
        <f t="shared" si="90"/>
        <v>2012</v>
      </c>
      <c r="V263" t="str">
        <f>VLOOKUP(MONTH(S263),REF!$C$4:$D$15,2,FALSE)</f>
        <v>APR</v>
      </c>
      <c r="W263" t="str">
        <f t="shared" si="91"/>
        <v>NO</v>
      </c>
      <c r="X263" t="str">
        <f t="shared" si="92"/>
        <v>NO</v>
      </c>
      <c r="Y263" t="str">
        <f t="shared" si="93"/>
        <v>NO</v>
      </c>
      <c r="Z263" t="str">
        <f t="shared" si="94"/>
        <v>NO</v>
      </c>
      <c r="AA263" t="str">
        <f t="shared" si="95"/>
        <v>NO</v>
      </c>
      <c r="AB263" t="str">
        <f t="shared" si="96"/>
        <v>YES</v>
      </c>
      <c r="AC263" t="str">
        <f t="shared" si="97"/>
        <v>NO</v>
      </c>
      <c r="AD263" t="str">
        <f t="shared" si="98"/>
        <v>NO</v>
      </c>
      <c r="AE263" t="str">
        <f t="shared" si="99"/>
        <v>NO</v>
      </c>
      <c r="AF263" t="str">
        <f t="shared" si="100"/>
        <v>NO</v>
      </c>
      <c r="AG263" t="str">
        <f t="shared" si="101"/>
        <v>NO</v>
      </c>
      <c r="AH263" t="str">
        <f t="shared" si="102"/>
        <v>NO</v>
      </c>
      <c r="AI263">
        <f t="shared" si="103"/>
        <v>220</v>
      </c>
      <c r="AJ263" t="str">
        <f t="shared" si="104"/>
        <v/>
      </c>
    </row>
    <row r="264" spans="1:36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4"/>
        <v>2.4</v>
      </c>
      <c r="P264" s="6">
        <f t="shared" si="85"/>
        <v>41.379310344827587</v>
      </c>
      <c r="Q264" t="str">
        <f t="shared" si="86"/>
        <v>film &amp; video</v>
      </c>
      <c r="R264" t="str">
        <f t="shared" si="87"/>
        <v>documentary</v>
      </c>
      <c r="S264" s="8">
        <f t="shared" si="88"/>
        <v>40555</v>
      </c>
      <c r="T264" s="8">
        <f t="shared" si="89"/>
        <v>40600.24800925926</v>
      </c>
      <c r="U264">
        <f t="shared" si="90"/>
        <v>2011</v>
      </c>
      <c r="V264" t="str">
        <f>VLOOKUP(MONTH(S264),REF!$C$4:$D$15,2,FALSE)</f>
        <v>JAN</v>
      </c>
      <c r="W264" t="str">
        <f t="shared" si="91"/>
        <v>NO</v>
      </c>
      <c r="X264" t="str">
        <f t="shared" si="92"/>
        <v>YES</v>
      </c>
      <c r="Y264" t="str">
        <f t="shared" si="93"/>
        <v>NO</v>
      </c>
      <c r="Z264" t="str">
        <f t="shared" si="94"/>
        <v>NO</v>
      </c>
      <c r="AA264" t="str">
        <f t="shared" si="95"/>
        <v>NO</v>
      </c>
      <c r="AB264" t="str">
        <f t="shared" si="96"/>
        <v>NO</v>
      </c>
      <c r="AC264" t="str">
        <f t="shared" si="97"/>
        <v>NO</v>
      </c>
      <c r="AD264" t="str">
        <f t="shared" si="98"/>
        <v>NO</v>
      </c>
      <c r="AE264" t="str">
        <f t="shared" si="99"/>
        <v>NO</v>
      </c>
      <c r="AF264" t="str">
        <f t="shared" si="100"/>
        <v>NO</v>
      </c>
      <c r="AG264" t="str">
        <f t="shared" si="101"/>
        <v>NO</v>
      </c>
      <c r="AH264" t="str">
        <f t="shared" si="102"/>
        <v>NO</v>
      </c>
      <c r="AI264">
        <f t="shared" si="103"/>
        <v>145</v>
      </c>
      <c r="AJ264" t="str">
        <f t="shared" si="104"/>
        <v/>
      </c>
    </row>
    <row r="265" spans="1:36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4"/>
        <v>1.1808107999999999</v>
      </c>
      <c r="P265" s="6">
        <f t="shared" si="85"/>
        <v>30.654485981308412</v>
      </c>
      <c r="Q265" t="str">
        <f t="shared" si="86"/>
        <v>film &amp; video</v>
      </c>
      <c r="R265" t="str">
        <f t="shared" si="87"/>
        <v>documentary</v>
      </c>
      <c r="S265" s="8">
        <f t="shared" si="88"/>
        <v>41150</v>
      </c>
      <c r="T265" s="8">
        <f t="shared" si="89"/>
        <v>41179.954791666663</v>
      </c>
      <c r="U265">
        <f t="shared" si="90"/>
        <v>2012</v>
      </c>
      <c r="V265" t="str">
        <f>VLOOKUP(MONTH(S265),REF!$C$4:$D$15,2,FALSE)</f>
        <v>AUG</v>
      </c>
      <c r="W265" t="str">
        <f t="shared" si="91"/>
        <v>NO</v>
      </c>
      <c r="X265" t="str">
        <f t="shared" si="92"/>
        <v>NO</v>
      </c>
      <c r="Y265" t="str">
        <f t="shared" si="93"/>
        <v>NO</v>
      </c>
      <c r="Z265" t="str">
        <f t="shared" si="94"/>
        <v>NO</v>
      </c>
      <c r="AA265" t="str">
        <f t="shared" si="95"/>
        <v>NO</v>
      </c>
      <c r="AB265" t="str">
        <f t="shared" si="96"/>
        <v>NO</v>
      </c>
      <c r="AC265" t="str">
        <f t="shared" si="97"/>
        <v>YES</v>
      </c>
      <c r="AD265" t="str">
        <f t="shared" si="98"/>
        <v>NO</v>
      </c>
      <c r="AE265" t="str">
        <f t="shared" si="99"/>
        <v>NO</v>
      </c>
      <c r="AF265" t="str">
        <f t="shared" si="100"/>
        <v>NO</v>
      </c>
      <c r="AG265" t="str">
        <f t="shared" si="101"/>
        <v>NO</v>
      </c>
      <c r="AH265" t="str">
        <f t="shared" si="102"/>
        <v>NO</v>
      </c>
      <c r="AI265">
        <f t="shared" si="103"/>
        <v>963</v>
      </c>
      <c r="AJ265" t="str">
        <f t="shared" si="104"/>
        <v/>
      </c>
    </row>
    <row r="266" spans="1:36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4"/>
        <v>1.1819999999999999</v>
      </c>
      <c r="P266" s="6">
        <f t="shared" si="85"/>
        <v>64.945054945054949</v>
      </c>
      <c r="Q266" t="str">
        <f t="shared" si="86"/>
        <v>film &amp; video</v>
      </c>
      <c r="R266" t="str">
        <f t="shared" si="87"/>
        <v>documentary</v>
      </c>
      <c r="S266" s="8">
        <f t="shared" si="88"/>
        <v>41011</v>
      </c>
      <c r="T266" s="8">
        <f t="shared" si="89"/>
        <v>41040.620312500003</v>
      </c>
      <c r="U266">
        <f t="shared" si="90"/>
        <v>2012</v>
      </c>
      <c r="V266" t="str">
        <f>VLOOKUP(MONTH(S266),REF!$C$4:$D$15,2,FALSE)</f>
        <v>APR</v>
      </c>
      <c r="W266" t="str">
        <f t="shared" si="91"/>
        <v>NO</v>
      </c>
      <c r="X266" t="str">
        <f t="shared" si="92"/>
        <v>NO</v>
      </c>
      <c r="Y266" t="str">
        <f t="shared" si="93"/>
        <v>YES</v>
      </c>
      <c r="Z266" t="str">
        <f t="shared" si="94"/>
        <v>NO</v>
      </c>
      <c r="AA266" t="str">
        <f t="shared" si="95"/>
        <v>NO</v>
      </c>
      <c r="AB266" t="str">
        <f t="shared" si="96"/>
        <v>NO</v>
      </c>
      <c r="AC266" t="str">
        <f t="shared" si="97"/>
        <v>NO</v>
      </c>
      <c r="AD266" t="str">
        <f t="shared" si="98"/>
        <v>NO</v>
      </c>
      <c r="AE266" t="str">
        <f t="shared" si="99"/>
        <v>NO</v>
      </c>
      <c r="AF266" t="str">
        <f t="shared" si="100"/>
        <v>NO</v>
      </c>
      <c r="AG266" t="str">
        <f t="shared" si="101"/>
        <v>NO</v>
      </c>
      <c r="AH266" t="str">
        <f t="shared" si="102"/>
        <v>NO</v>
      </c>
      <c r="AI266">
        <f t="shared" si="103"/>
        <v>91</v>
      </c>
      <c r="AJ266" t="str">
        <f t="shared" si="104"/>
        <v/>
      </c>
    </row>
    <row r="267" spans="1:36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4"/>
        <v>1.111</v>
      </c>
      <c r="P267" s="6">
        <f t="shared" si="85"/>
        <v>95.775862068965523</v>
      </c>
      <c r="Q267" t="str">
        <f t="shared" si="86"/>
        <v>film &amp; video</v>
      </c>
      <c r="R267" t="str">
        <f t="shared" si="87"/>
        <v>documentary</v>
      </c>
      <c r="S267" s="8">
        <f t="shared" si="88"/>
        <v>40267</v>
      </c>
      <c r="T267" s="8">
        <f t="shared" si="89"/>
        <v>40308.844444444447</v>
      </c>
      <c r="U267">
        <f t="shared" si="90"/>
        <v>2010</v>
      </c>
      <c r="V267" t="str">
        <f>VLOOKUP(MONTH(S267),REF!$C$4:$D$15,2,FALSE)</f>
        <v>MAR</v>
      </c>
      <c r="W267" t="str">
        <f t="shared" si="91"/>
        <v>NO</v>
      </c>
      <c r="X267" t="str">
        <f t="shared" si="92"/>
        <v>NO</v>
      </c>
      <c r="Y267" t="str">
        <f t="shared" si="93"/>
        <v>YES</v>
      </c>
      <c r="Z267" t="str">
        <f t="shared" si="94"/>
        <v>NO</v>
      </c>
      <c r="AA267" t="str">
        <f t="shared" si="95"/>
        <v>NO</v>
      </c>
      <c r="AB267" t="str">
        <f t="shared" si="96"/>
        <v>NO</v>
      </c>
      <c r="AC267" t="str">
        <f t="shared" si="97"/>
        <v>NO</v>
      </c>
      <c r="AD267" t="str">
        <f t="shared" si="98"/>
        <v>NO</v>
      </c>
      <c r="AE267" t="str">
        <f t="shared" si="99"/>
        <v>NO</v>
      </c>
      <c r="AF267" t="str">
        <f t="shared" si="100"/>
        <v>NO</v>
      </c>
      <c r="AG267" t="str">
        <f t="shared" si="101"/>
        <v>NO</v>
      </c>
      <c r="AH267" t="str">
        <f t="shared" si="102"/>
        <v>NO</v>
      </c>
      <c r="AI267">
        <f t="shared" si="103"/>
        <v>58</v>
      </c>
      <c r="AJ267" t="str">
        <f t="shared" si="104"/>
        <v/>
      </c>
    </row>
    <row r="268" spans="1:36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4"/>
        <v>1.4550000000000001</v>
      </c>
      <c r="P268" s="6">
        <f t="shared" si="85"/>
        <v>40.416666666666664</v>
      </c>
      <c r="Q268" t="str">
        <f t="shared" si="86"/>
        <v>film &amp; video</v>
      </c>
      <c r="R268" t="str">
        <f t="shared" si="87"/>
        <v>documentary</v>
      </c>
      <c r="S268" s="8">
        <f t="shared" si="88"/>
        <v>40205</v>
      </c>
      <c r="T268" s="8">
        <f t="shared" si="89"/>
        <v>40291.160416666666</v>
      </c>
      <c r="U268">
        <f t="shared" si="90"/>
        <v>2010</v>
      </c>
      <c r="V268" t="str">
        <f>VLOOKUP(MONTH(S268),REF!$C$4:$D$15,2,FALSE)</f>
        <v>JAN</v>
      </c>
      <c r="W268" t="str">
        <f t="shared" si="91"/>
        <v>NO</v>
      </c>
      <c r="X268" t="str">
        <f t="shared" si="92"/>
        <v>YES</v>
      </c>
      <c r="Y268" t="str">
        <f t="shared" si="93"/>
        <v>NO</v>
      </c>
      <c r="Z268" t="str">
        <f t="shared" si="94"/>
        <v>NO</v>
      </c>
      <c r="AA268" t="str">
        <f t="shared" si="95"/>
        <v>NO</v>
      </c>
      <c r="AB268" t="str">
        <f t="shared" si="96"/>
        <v>NO</v>
      </c>
      <c r="AC268" t="str">
        <f t="shared" si="97"/>
        <v>NO</v>
      </c>
      <c r="AD268" t="str">
        <f t="shared" si="98"/>
        <v>NO</v>
      </c>
      <c r="AE268" t="str">
        <f t="shared" si="99"/>
        <v>NO</v>
      </c>
      <c r="AF268" t="str">
        <f t="shared" si="100"/>
        <v>NO</v>
      </c>
      <c r="AG268" t="str">
        <f t="shared" si="101"/>
        <v>NO</v>
      </c>
      <c r="AH268" t="str">
        <f t="shared" si="102"/>
        <v>NO</v>
      </c>
      <c r="AI268">
        <f t="shared" si="103"/>
        <v>36</v>
      </c>
      <c r="AJ268" t="str">
        <f t="shared" si="104"/>
        <v/>
      </c>
    </row>
    <row r="269" spans="1:36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4"/>
        <v>1.3162883248730965</v>
      </c>
      <c r="P269" s="6">
        <f t="shared" si="85"/>
        <v>78.578424242424248</v>
      </c>
      <c r="Q269" t="str">
        <f t="shared" si="86"/>
        <v>film &amp; video</v>
      </c>
      <c r="R269" t="str">
        <f t="shared" si="87"/>
        <v>documentary</v>
      </c>
      <c r="S269" s="8">
        <f t="shared" si="88"/>
        <v>41785</v>
      </c>
      <c r="T269" s="8">
        <f t="shared" si="89"/>
        <v>41815.452534722222</v>
      </c>
      <c r="U269">
        <f t="shared" si="90"/>
        <v>2014</v>
      </c>
      <c r="V269" t="str">
        <f>VLOOKUP(MONTH(S269),REF!$C$4:$D$15,2,FALSE)</f>
        <v>MAY</v>
      </c>
      <c r="W269" t="str">
        <f t="shared" si="91"/>
        <v>NO</v>
      </c>
      <c r="X269" t="str">
        <f t="shared" si="92"/>
        <v>NO</v>
      </c>
      <c r="Y269" t="str">
        <f t="shared" si="93"/>
        <v>YES</v>
      </c>
      <c r="Z269" t="str">
        <f t="shared" si="94"/>
        <v>NO</v>
      </c>
      <c r="AA269" t="str">
        <f t="shared" si="95"/>
        <v>NO</v>
      </c>
      <c r="AB269" t="str">
        <f t="shared" si="96"/>
        <v>NO</v>
      </c>
      <c r="AC269" t="str">
        <f t="shared" si="97"/>
        <v>NO</v>
      </c>
      <c r="AD269" t="str">
        <f t="shared" si="98"/>
        <v>NO</v>
      </c>
      <c r="AE269" t="str">
        <f t="shared" si="99"/>
        <v>NO</v>
      </c>
      <c r="AF269" t="str">
        <f t="shared" si="100"/>
        <v>NO</v>
      </c>
      <c r="AG269" t="str">
        <f t="shared" si="101"/>
        <v>NO</v>
      </c>
      <c r="AH269" t="str">
        <f t="shared" si="102"/>
        <v>NO</v>
      </c>
      <c r="AI269">
        <f t="shared" si="103"/>
        <v>165</v>
      </c>
      <c r="AJ269" t="str">
        <f t="shared" si="104"/>
        <v/>
      </c>
    </row>
    <row r="270" spans="1:36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4"/>
        <v>1.1140000000000001</v>
      </c>
      <c r="P270" s="6">
        <f t="shared" si="85"/>
        <v>50.18018018018018</v>
      </c>
      <c r="Q270" t="str">
        <f t="shared" si="86"/>
        <v>film &amp; video</v>
      </c>
      <c r="R270" t="str">
        <f t="shared" si="87"/>
        <v>documentary</v>
      </c>
      <c r="S270" s="8">
        <f t="shared" si="88"/>
        <v>40809</v>
      </c>
      <c r="T270" s="8">
        <f t="shared" si="89"/>
        <v>40854.194189814814</v>
      </c>
      <c r="U270">
        <f t="shared" si="90"/>
        <v>2011</v>
      </c>
      <c r="V270" t="str">
        <f>VLOOKUP(MONTH(S270),REF!$C$4:$D$15,2,FALSE)</f>
        <v>SEP</v>
      </c>
      <c r="W270" t="str">
        <f t="shared" si="91"/>
        <v>NO</v>
      </c>
      <c r="X270" t="str">
        <f t="shared" si="92"/>
        <v>NO</v>
      </c>
      <c r="Y270" t="str">
        <f t="shared" si="93"/>
        <v>YES</v>
      </c>
      <c r="Z270" t="str">
        <f t="shared" si="94"/>
        <v>NO</v>
      </c>
      <c r="AA270" t="str">
        <f t="shared" si="95"/>
        <v>NO</v>
      </c>
      <c r="AB270" t="str">
        <f t="shared" si="96"/>
        <v>NO</v>
      </c>
      <c r="AC270" t="str">
        <f t="shared" si="97"/>
        <v>NO</v>
      </c>
      <c r="AD270" t="str">
        <f t="shared" si="98"/>
        <v>NO</v>
      </c>
      <c r="AE270" t="str">
        <f t="shared" si="99"/>
        <v>NO</v>
      </c>
      <c r="AF270" t="str">
        <f t="shared" si="100"/>
        <v>NO</v>
      </c>
      <c r="AG270" t="str">
        <f t="shared" si="101"/>
        <v>NO</v>
      </c>
      <c r="AH270" t="str">
        <f t="shared" si="102"/>
        <v>NO</v>
      </c>
      <c r="AI270">
        <f t="shared" si="103"/>
        <v>111</v>
      </c>
      <c r="AJ270" t="str">
        <f t="shared" si="104"/>
        <v/>
      </c>
    </row>
    <row r="271" spans="1:36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4"/>
        <v>1.4723377</v>
      </c>
      <c r="P271" s="6">
        <f t="shared" si="85"/>
        <v>92.251735588972423</v>
      </c>
      <c r="Q271" t="str">
        <f t="shared" si="86"/>
        <v>film &amp; video</v>
      </c>
      <c r="R271" t="str">
        <f t="shared" si="87"/>
        <v>documentary</v>
      </c>
      <c r="S271" s="8">
        <f t="shared" si="88"/>
        <v>42758</v>
      </c>
      <c r="T271" s="8">
        <f t="shared" si="89"/>
        <v>42788.197013888886</v>
      </c>
      <c r="U271">
        <f t="shared" si="90"/>
        <v>2017</v>
      </c>
      <c r="V271" t="str">
        <f>VLOOKUP(MONTH(S271),REF!$C$4:$D$15,2,FALSE)</f>
        <v>JAN</v>
      </c>
      <c r="W271" t="str">
        <f t="shared" si="91"/>
        <v>NO</v>
      </c>
      <c r="X271" t="str">
        <f t="shared" si="92"/>
        <v>NO</v>
      </c>
      <c r="Y271" t="str">
        <f t="shared" si="93"/>
        <v>NO</v>
      </c>
      <c r="Z271" t="str">
        <f t="shared" si="94"/>
        <v>NO</v>
      </c>
      <c r="AA271" t="str">
        <f t="shared" si="95"/>
        <v>NO</v>
      </c>
      <c r="AB271" t="str">
        <f t="shared" si="96"/>
        <v>NO</v>
      </c>
      <c r="AC271" t="str">
        <f t="shared" si="97"/>
        <v>NO</v>
      </c>
      <c r="AD271" t="str">
        <f t="shared" si="98"/>
        <v>NO</v>
      </c>
      <c r="AE271" t="str">
        <f t="shared" si="99"/>
        <v>NO</v>
      </c>
      <c r="AF271" t="str">
        <f t="shared" si="100"/>
        <v>NO</v>
      </c>
      <c r="AG271" t="str">
        <f t="shared" si="101"/>
        <v>NO</v>
      </c>
      <c r="AH271" t="str">
        <f t="shared" si="102"/>
        <v>YES</v>
      </c>
      <c r="AI271">
        <f t="shared" si="103"/>
        <v>1596</v>
      </c>
      <c r="AJ271" t="str">
        <f t="shared" si="104"/>
        <v/>
      </c>
    </row>
    <row r="272" spans="1:36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4"/>
        <v>1.5260869565217392</v>
      </c>
      <c r="P272" s="6">
        <f t="shared" si="85"/>
        <v>57.540983606557376</v>
      </c>
      <c r="Q272" t="str">
        <f t="shared" si="86"/>
        <v>film &amp; video</v>
      </c>
      <c r="R272" t="str">
        <f t="shared" si="87"/>
        <v>documentary</v>
      </c>
      <c r="S272" s="8">
        <f t="shared" si="88"/>
        <v>40638</v>
      </c>
      <c r="T272" s="8">
        <f t="shared" si="89"/>
        <v>40688.166666666664</v>
      </c>
      <c r="U272">
        <f t="shared" si="90"/>
        <v>2011</v>
      </c>
      <c r="V272" t="str">
        <f>VLOOKUP(MONTH(S272),REF!$C$4:$D$15,2,FALSE)</f>
        <v>APR</v>
      </c>
      <c r="W272" t="str">
        <f t="shared" si="91"/>
        <v>NO</v>
      </c>
      <c r="X272" t="str">
        <f t="shared" si="92"/>
        <v>YES</v>
      </c>
      <c r="Y272" t="str">
        <f t="shared" si="93"/>
        <v>NO</v>
      </c>
      <c r="Z272" t="str">
        <f t="shared" si="94"/>
        <v>NO</v>
      </c>
      <c r="AA272" t="str">
        <f t="shared" si="95"/>
        <v>NO</v>
      </c>
      <c r="AB272" t="str">
        <f t="shared" si="96"/>
        <v>NO</v>
      </c>
      <c r="AC272" t="str">
        <f t="shared" si="97"/>
        <v>NO</v>
      </c>
      <c r="AD272" t="str">
        <f t="shared" si="98"/>
        <v>NO</v>
      </c>
      <c r="AE272" t="str">
        <f t="shared" si="99"/>
        <v>NO</v>
      </c>
      <c r="AF272" t="str">
        <f t="shared" si="100"/>
        <v>NO</v>
      </c>
      <c r="AG272" t="str">
        <f t="shared" si="101"/>
        <v>NO</v>
      </c>
      <c r="AH272" t="str">
        <f t="shared" si="102"/>
        <v>NO</v>
      </c>
      <c r="AI272">
        <f t="shared" si="103"/>
        <v>61</v>
      </c>
      <c r="AJ272" t="str">
        <f t="shared" si="104"/>
        <v/>
      </c>
    </row>
    <row r="273" spans="1:36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4"/>
        <v>1.0468</v>
      </c>
      <c r="P273" s="6">
        <f t="shared" si="85"/>
        <v>109.42160278745645</v>
      </c>
      <c r="Q273" t="str">
        <f t="shared" si="86"/>
        <v>film &amp; video</v>
      </c>
      <c r="R273" t="str">
        <f t="shared" si="87"/>
        <v>documentary</v>
      </c>
      <c r="S273" s="8">
        <f t="shared" si="88"/>
        <v>41612</v>
      </c>
      <c r="T273" s="8">
        <f t="shared" si="89"/>
        <v>41641.333333333336</v>
      </c>
      <c r="U273">
        <f t="shared" si="90"/>
        <v>2013</v>
      </c>
      <c r="V273" t="str">
        <f>VLOOKUP(MONTH(S273),REF!$C$4:$D$15,2,FALSE)</f>
        <v>DEC</v>
      </c>
      <c r="W273" t="str">
        <f t="shared" si="91"/>
        <v>NO</v>
      </c>
      <c r="X273" t="str">
        <f t="shared" si="92"/>
        <v>NO</v>
      </c>
      <c r="Y273" t="str">
        <f t="shared" si="93"/>
        <v>NO</v>
      </c>
      <c r="Z273" t="str">
        <f t="shared" si="94"/>
        <v>NO</v>
      </c>
      <c r="AA273" t="str">
        <f t="shared" si="95"/>
        <v>NO</v>
      </c>
      <c r="AB273" t="str">
        <f t="shared" si="96"/>
        <v>NO</v>
      </c>
      <c r="AC273" t="str">
        <f t="shared" si="97"/>
        <v>NO</v>
      </c>
      <c r="AD273" t="str">
        <f t="shared" si="98"/>
        <v>YES</v>
      </c>
      <c r="AE273" t="str">
        <f t="shared" si="99"/>
        <v>NO</v>
      </c>
      <c r="AF273" t="str">
        <f t="shared" si="100"/>
        <v>NO</v>
      </c>
      <c r="AG273" t="str">
        <f t="shared" si="101"/>
        <v>NO</v>
      </c>
      <c r="AH273" t="str">
        <f t="shared" si="102"/>
        <v>NO</v>
      </c>
      <c r="AI273">
        <f t="shared" si="103"/>
        <v>287</v>
      </c>
      <c r="AJ273" t="str">
        <f t="shared" si="104"/>
        <v/>
      </c>
    </row>
    <row r="274" spans="1:36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4"/>
        <v>1.7743366666666667</v>
      </c>
      <c r="P274" s="6">
        <f t="shared" si="85"/>
        <v>81.892461538461546</v>
      </c>
      <c r="Q274" t="str">
        <f t="shared" si="86"/>
        <v>film &amp; video</v>
      </c>
      <c r="R274" t="str">
        <f t="shared" si="87"/>
        <v>documentary</v>
      </c>
      <c r="S274" s="8">
        <f t="shared" si="88"/>
        <v>40236</v>
      </c>
      <c r="T274" s="8">
        <f t="shared" si="89"/>
        <v>40296.78402777778</v>
      </c>
      <c r="U274">
        <f t="shared" si="90"/>
        <v>2010</v>
      </c>
      <c r="V274" t="str">
        <f>VLOOKUP(MONTH(S274),REF!$C$4:$D$15,2,FALSE)</f>
        <v>FEB</v>
      </c>
      <c r="W274" t="str">
        <f t="shared" si="91"/>
        <v>NO</v>
      </c>
      <c r="X274" t="str">
        <f t="shared" si="92"/>
        <v>YES</v>
      </c>
      <c r="Y274" t="str">
        <f t="shared" si="93"/>
        <v>NO</v>
      </c>
      <c r="Z274" t="str">
        <f t="shared" si="94"/>
        <v>NO</v>
      </c>
      <c r="AA274" t="str">
        <f t="shared" si="95"/>
        <v>NO</v>
      </c>
      <c r="AB274" t="str">
        <f t="shared" si="96"/>
        <v>NO</v>
      </c>
      <c r="AC274" t="str">
        <f t="shared" si="97"/>
        <v>NO</v>
      </c>
      <c r="AD274" t="str">
        <f t="shared" si="98"/>
        <v>NO</v>
      </c>
      <c r="AE274" t="str">
        <f t="shared" si="99"/>
        <v>NO</v>
      </c>
      <c r="AF274" t="str">
        <f t="shared" si="100"/>
        <v>NO</v>
      </c>
      <c r="AG274" t="str">
        <f t="shared" si="101"/>
        <v>NO</v>
      </c>
      <c r="AH274" t="str">
        <f t="shared" si="102"/>
        <v>NO</v>
      </c>
      <c r="AI274">
        <f t="shared" si="103"/>
        <v>65</v>
      </c>
      <c r="AJ274" t="str">
        <f t="shared" si="104"/>
        <v/>
      </c>
    </row>
    <row r="275" spans="1:36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4"/>
        <v>1.077758</v>
      </c>
      <c r="P275" s="6">
        <f t="shared" si="85"/>
        <v>45.667711864406776</v>
      </c>
      <c r="Q275" t="str">
        <f t="shared" si="86"/>
        <v>film &amp; video</v>
      </c>
      <c r="R275" t="str">
        <f t="shared" si="87"/>
        <v>documentary</v>
      </c>
      <c r="S275" s="8">
        <f t="shared" si="88"/>
        <v>40697</v>
      </c>
      <c r="T275" s="8">
        <f t="shared" si="89"/>
        <v>40727.498449074075</v>
      </c>
      <c r="U275">
        <f t="shared" si="90"/>
        <v>2011</v>
      </c>
      <c r="V275" t="str">
        <f>VLOOKUP(MONTH(S275),REF!$C$4:$D$15,2,FALSE)</f>
        <v>JUN</v>
      </c>
      <c r="W275" t="str">
        <f t="shared" si="91"/>
        <v>NO</v>
      </c>
      <c r="X275" t="str">
        <f t="shared" si="92"/>
        <v>NO</v>
      </c>
      <c r="Y275" t="str">
        <f t="shared" si="93"/>
        <v>YES</v>
      </c>
      <c r="Z275" t="str">
        <f t="shared" si="94"/>
        <v>NO</v>
      </c>
      <c r="AA275" t="str">
        <f t="shared" si="95"/>
        <v>NO</v>
      </c>
      <c r="AB275" t="str">
        <f t="shared" si="96"/>
        <v>NO</v>
      </c>
      <c r="AC275" t="str">
        <f t="shared" si="97"/>
        <v>NO</v>
      </c>
      <c r="AD275" t="str">
        <f t="shared" si="98"/>
        <v>NO</v>
      </c>
      <c r="AE275" t="str">
        <f t="shared" si="99"/>
        <v>NO</v>
      </c>
      <c r="AF275" t="str">
        <f t="shared" si="100"/>
        <v>NO</v>
      </c>
      <c r="AG275" t="str">
        <f t="shared" si="101"/>
        <v>NO</v>
      </c>
      <c r="AH275" t="str">
        <f t="shared" si="102"/>
        <v>NO</v>
      </c>
      <c r="AI275">
        <f t="shared" si="103"/>
        <v>118</v>
      </c>
      <c r="AJ275" t="str">
        <f t="shared" si="104"/>
        <v/>
      </c>
    </row>
    <row r="276" spans="1:36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4"/>
        <v>1.56</v>
      </c>
      <c r="P276" s="6">
        <f t="shared" si="85"/>
        <v>55.221238938053098</v>
      </c>
      <c r="Q276" t="str">
        <f t="shared" si="86"/>
        <v>film &amp; video</v>
      </c>
      <c r="R276" t="str">
        <f t="shared" si="87"/>
        <v>documentary</v>
      </c>
      <c r="S276" s="8">
        <f t="shared" si="88"/>
        <v>40970</v>
      </c>
      <c r="T276" s="8">
        <f t="shared" si="89"/>
        <v>41004.290972222225</v>
      </c>
      <c r="U276">
        <f t="shared" si="90"/>
        <v>2012</v>
      </c>
      <c r="V276" t="str">
        <f>VLOOKUP(MONTH(S276),REF!$C$4:$D$15,2,FALSE)</f>
        <v>MAR</v>
      </c>
      <c r="W276" t="str">
        <f t="shared" si="91"/>
        <v>NO</v>
      </c>
      <c r="X276" t="str">
        <f t="shared" si="92"/>
        <v>YES</v>
      </c>
      <c r="Y276" t="str">
        <f t="shared" si="93"/>
        <v>NO</v>
      </c>
      <c r="Z276" t="str">
        <f t="shared" si="94"/>
        <v>NO</v>
      </c>
      <c r="AA276" t="str">
        <f t="shared" si="95"/>
        <v>NO</v>
      </c>
      <c r="AB276" t="str">
        <f t="shared" si="96"/>
        <v>NO</v>
      </c>
      <c r="AC276" t="str">
        <f t="shared" si="97"/>
        <v>NO</v>
      </c>
      <c r="AD276" t="str">
        <f t="shared" si="98"/>
        <v>NO</v>
      </c>
      <c r="AE276" t="str">
        <f t="shared" si="99"/>
        <v>NO</v>
      </c>
      <c r="AF276" t="str">
        <f t="shared" si="100"/>
        <v>NO</v>
      </c>
      <c r="AG276" t="str">
        <f t="shared" si="101"/>
        <v>NO</v>
      </c>
      <c r="AH276" t="str">
        <f t="shared" si="102"/>
        <v>NO</v>
      </c>
      <c r="AI276">
        <f t="shared" si="103"/>
        <v>113</v>
      </c>
      <c r="AJ276" t="str">
        <f t="shared" si="104"/>
        <v/>
      </c>
    </row>
    <row r="277" spans="1:36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4"/>
        <v>1.08395</v>
      </c>
      <c r="P277" s="6">
        <f t="shared" si="85"/>
        <v>65.298192771084331</v>
      </c>
      <c r="Q277" t="str">
        <f t="shared" si="86"/>
        <v>film &amp; video</v>
      </c>
      <c r="R277" t="str">
        <f t="shared" si="87"/>
        <v>documentary</v>
      </c>
      <c r="S277" s="8">
        <f t="shared" si="88"/>
        <v>41193</v>
      </c>
      <c r="T277" s="8">
        <f t="shared" si="89"/>
        <v>41223.073680555557</v>
      </c>
      <c r="U277">
        <f t="shared" si="90"/>
        <v>2012</v>
      </c>
      <c r="V277" t="str">
        <f>VLOOKUP(MONTH(S277),REF!$C$4:$D$15,2,FALSE)</f>
        <v>OCT</v>
      </c>
      <c r="W277" t="str">
        <f t="shared" si="91"/>
        <v>NO</v>
      </c>
      <c r="X277" t="str">
        <f t="shared" si="92"/>
        <v>NO</v>
      </c>
      <c r="Y277" t="str">
        <f t="shared" si="93"/>
        <v>NO</v>
      </c>
      <c r="Z277" t="str">
        <f t="shared" si="94"/>
        <v>NO</v>
      </c>
      <c r="AA277" t="str">
        <f t="shared" si="95"/>
        <v>NO</v>
      </c>
      <c r="AB277" t="str">
        <f t="shared" si="96"/>
        <v>YES</v>
      </c>
      <c r="AC277" t="str">
        <f t="shared" si="97"/>
        <v>NO</v>
      </c>
      <c r="AD277" t="str">
        <f t="shared" si="98"/>
        <v>NO</v>
      </c>
      <c r="AE277" t="str">
        <f t="shared" si="99"/>
        <v>NO</v>
      </c>
      <c r="AF277" t="str">
        <f t="shared" si="100"/>
        <v>NO</v>
      </c>
      <c r="AG277" t="str">
        <f t="shared" si="101"/>
        <v>NO</v>
      </c>
      <c r="AH277" t="str">
        <f t="shared" si="102"/>
        <v>NO</v>
      </c>
      <c r="AI277">
        <f t="shared" si="103"/>
        <v>332</v>
      </c>
      <c r="AJ277" t="str">
        <f t="shared" si="104"/>
        <v/>
      </c>
    </row>
    <row r="278" spans="1:36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4"/>
        <v>1.476</v>
      </c>
      <c r="P278" s="6">
        <f t="shared" si="85"/>
        <v>95.225806451612897</v>
      </c>
      <c r="Q278" t="str">
        <f t="shared" si="86"/>
        <v>film &amp; video</v>
      </c>
      <c r="R278" t="str">
        <f t="shared" si="87"/>
        <v>documentary</v>
      </c>
      <c r="S278" s="8">
        <f t="shared" si="88"/>
        <v>40967</v>
      </c>
      <c r="T278" s="8">
        <f t="shared" si="89"/>
        <v>41027.040208333332</v>
      </c>
      <c r="U278">
        <f t="shared" si="90"/>
        <v>2012</v>
      </c>
      <c r="V278" t="str">
        <f>VLOOKUP(MONTH(S278),REF!$C$4:$D$15,2,FALSE)</f>
        <v>FEB</v>
      </c>
      <c r="W278" t="str">
        <f t="shared" si="91"/>
        <v>NO</v>
      </c>
      <c r="X278" t="str">
        <f t="shared" si="92"/>
        <v>YES</v>
      </c>
      <c r="Y278" t="str">
        <f t="shared" si="93"/>
        <v>NO</v>
      </c>
      <c r="Z278" t="str">
        <f t="shared" si="94"/>
        <v>NO</v>
      </c>
      <c r="AA278" t="str">
        <f t="shared" si="95"/>
        <v>NO</v>
      </c>
      <c r="AB278" t="str">
        <f t="shared" si="96"/>
        <v>NO</v>
      </c>
      <c r="AC278" t="str">
        <f t="shared" si="97"/>
        <v>NO</v>
      </c>
      <c r="AD278" t="str">
        <f t="shared" si="98"/>
        <v>NO</v>
      </c>
      <c r="AE278" t="str">
        <f t="shared" si="99"/>
        <v>NO</v>
      </c>
      <c r="AF278" t="str">
        <f t="shared" si="100"/>
        <v>NO</v>
      </c>
      <c r="AG278" t="str">
        <f t="shared" si="101"/>
        <v>NO</v>
      </c>
      <c r="AH278" t="str">
        <f t="shared" si="102"/>
        <v>NO</v>
      </c>
      <c r="AI278">
        <f t="shared" si="103"/>
        <v>62</v>
      </c>
      <c r="AJ278" t="str">
        <f t="shared" si="104"/>
        <v/>
      </c>
    </row>
    <row r="279" spans="1:36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4"/>
        <v>1.1038153846153846</v>
      </c>
      <c r="P279" s="6">
        <f t="shared" si="85"/>
        <v>75.444794952681391</v>
      </c>
      <c r="Q279" t="str">
        <f t="shared" si="86"/>
        <v>film &amp; video</v>
      </c>
      <c r="R279" t="str">
        <f t="shared" si="87"/>
        <v>documentary</v>
      </c>
      <c r="S279" s="8">
        <f t="shared" si="88"/>
        <v>42118</v>
      </c>
      <c r="T279" s="8">
        <f t="shared" si="89"/>
        <v>42147.891423611116</v>
      </c>
      <c r="U279">
        <f t="shared" si="90"/>
        <v>2015</v>
      </c>
      <c r="V279" t="str">
        <f>VLOOKUP(MONTH(S279),REF!$C$4:$D$15,2,FALSE)</f>
        <v>APR</v>
      </c>
      <c r="W279" t="str">
        <f t="shared" si="91"/>
        <v>NO</v>
      </c>
      <c r="X279" t="str">
        <f t="shared" si="92"/>
        <v>NO</v>
      </c>
      <c r="Y279" t="str">
        <f t="shared" si="93"/>
        <v>NO</v>
      </c>
      <c r="Z279" t="str">
        <f t="shared" si="94"/>
        <v>NO</v>
      </c>
      <c r="AA279" t="str">
        <f t="shared" si="95"/>
        <v>NO</v>
      </c>
      <c r="AB279" t="str">
        <f t="shared" si="96"/>
        <v>NO</v>
      </c>
      <c r="AC279" t="str">
        <f t="shared" si="97"/>
        <v>NO</v>
      </c>
      <c r="AD279" t="str">
        <f t="shared" si="98"/>
        <v>NO</v>
      </c>
      <c r="AE279" t="str">
        <f t="shared" si="99"/>
        <v>NO</v>
      </c>
      <c r="AF279" t="str">
        <f t="shared" si="100"/>
        <v>NO</v>
      </c>
      <c r="AG279" t="str">
        <f t="shared" si="101"/>
        <v>NO</v>
      </c>
      <c r="AH279" t="str">
        <f t="shared" si="102"/>
        <v>YES</v>
      </c>
      <c r="AI279">
        <f t="shared" si="103"/>
        <v>951</v>
      </c>
      <c r="AJ279" t="str">
        <f t="shared" si="104"/>
        <v/>
      </c>
    </row>
    <row r="280" spans="1:36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4"/>
        <v>1.5034814814814814</v>
      </c>
      <c r="P280" s="6">
        <f t="shared" si="85"/>
        <v>97.816867469879512</v>
      </c>
      <c r="Q280" t="str">
        <f t="shared" si="86"/>
        <v>film &amp; video</v>
      </c>
      <c r="R280" t="str">
        <f t="shared" si="87"/>
        <v>documentary</v>
      </c>
      <c r="S280" s="8">
        <f t="shared" si="88"/>
        <v>41164</v>
      </c>
      <c r="T280" s="8">
        <f t="shared" si="89"/>
        <v>41194.040960648148</v>
      </c>
      <c r="U280">
        <f t="shared" si="90"/>
        <v>2012</v>
      </c>
      <c r="V280" t="str">
        <f>VLOOKUP(MONTH(S280),REF!$C$4:$D$15,2,FALSE)</f>
        <v>SEP</v>
      </c>
      <c r="W280" t="str">
        <f t="shared" si="91"/>
        <v>NO</v>
      </c>
      <c r="X280" t="str">
        <f t="shared" si="92"/>
        <v>NO</v>
      </c>
      <c r="Y280" t="str">
        <f t="shared" si="93"/>
        <v>NO</v>
      </c>
      <c r="Z280" t="str">
        <f t="shared" si="94"/>
        <v>NO</v>
      </c>
      <c r="AA280" t="str">
        <f t="shared" si="95"/>
        <v>NO</v>
      </c>
      <c r="AB280" t="str">
        <f t="shared" si="96"/>
        <v>NO</v>
      </c>
      <c r="AC280" t="str">
        <f t="shared" si="97"/>
        <v>YES</v>
      </c>
      <c r="AD280" t="str">
        <f t="shared" si="98"/>
        <v>NO</v>
      </c>
      <c r="AE280" t="str">
        <f t="shared" si="99"/>
        <v>NO</v>
      </c>
      <c r="AF280" t="str">
        <f t="shared" si="100"/>
        <v>NO</v>
      </c>
      <c r="AG280" t="str">
        <f t="shared" si="101"/>
        <v>NO</v>
      </c>
      <c r="AH280" t="str">
        <f t="shared" si="102"/>
        <v>NO</v>
      </c>
      <c r="AI280">
        <f t="shared" si="103"/>
        <v>415</v>
      </c>
      <c r="AJ280" t="str">
        <f t="shared" si="104"/>
        <v/>
      </c>
    </row>
    <row r="281" spans="1:36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4"/>
        <v>1.5731829411764706</v>
      </c>
      <c r="P281" s="6">
        <f t="shared" si="85"/>
        <v>87.685606557377056</v>
      </c>
      <c r="Q281" t="str">
        <f t="shared" si="86"/>
        <v>film &amp; video</v>
      </c>
      <c r="R281" t="str">
        <f t="shared" si="87"/>
        <v>documentary</v>
      </c>
      <c r="S281" s="8">
        <f t="shared" si="88"/>
        <v>42759</v>
      </c>
      <c r="T281" s="8">
        <f t="shared" si="89"/>
        <v>42793.084027777775</v>
      </c>
      <c r="U281">
        <f t="shared" si="90"/>
        <v>2017</v>
      </c>
      <c r="V281" t="str">
        <f>VLOOKUP(MONTH(S281),REF!$C$4:$D$15,2,FALSE)</f>
        <v>JAN</v>
      </c>
      <c r="W281" t="str">
        <f t="shared" si="91"/>
        <v>NO</v>
      </c>
      <c r="X281" t="str">
        <f t="shared" si="92"/>
        <v>NO</v>
      </c>
      <c r="Y281" t="str">
        <f t="shared" si="93"/>
        <v>NO</v>
      </c>
      <c r="Z281" t="str">
        <f t="shared" si="94"/>
        <v>NO</v>
      </c>
      <c r="AA281" t="str">
        <f t="shared" si="95"/>
        <v>YES</v>
      </c>
      <c r="AB281" t="str">
        <f t="shared" si="96"/>
        <v>NO</v>
      </c>
      <c r="AC281" t="str">
        <f t="shared" si="97"/>
        <v>NO</v>
      </c>
      <c r="AD281" t="str">
        <f t="shared" si="98"/>
        <v>NO</v>
      </c>
      <c r="AE281" t="str">
        <f t="shared" si="99"/>
        <v>NO</v>
      </c>
      <c r="AF281" t="str">
        <f t="shared" si="100"/>
        <v>NO</v>
      </c>
      <c r="AG281" t="str">
        <f t="shared" si="101"/>
        <v>NO</v>
      </c>
      <c r="AH281" t="str">
        <f t="shared" si="102"/>
        <v>NO</v>
      </c>
      <c r="AI281">
        <f t="shared" si="103"/>
        <v>305</v>
      </c>
      <c r="AJ281" t="str">
        <f t="shared" si="104"/>
        <v/>
      </c>
    </row>
    <row r="282" spans="1:36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4"/>
        <v>1.5614399999999999</v>
      </c>
      <c r="P282" s="6">
        <f t="shared" si="85"/>
        <v>54.748948106591868</v>
      </c>
      <c r="Q282" t="str">
        <f t="shared" si="86"/>
        <v>film &amp; video</v>
      </c>
      <c r="R282" t="str">
        <f t="shared" si="87"/>
        <v>documentary</v>
      </c>
      <c r="S282" s="8">
        <f t="shared" si="88"/>
        <v>41745</v>
      </c>
      <c r="T282" s="8">
        <f t="shared" si="89"/>
        <v>41789.590682870374</v>
      </c>
      <c r="U282">
        <f t="shared" si="90"/>
        <v>2014</v>
      </c>
      <c r="V282" t="str">
        <f>VLOOKUP(MONTH(S282),REF!$C$4:$D$15,2,FALSE)</f>
        <v>APR</v>
      </c>
      <c r="W282" t="str">
        <f t="shared" si="91"/>
        <v>NO</v>
      </c>
      <c r="X282" t="str">
        <f t="shared" si="92"/>
        <v>NO</v>
      </c>
      <c r="Y282" t="str">
        <f t="shared" si="93"/>
        <v>NO</v>
      </c>
      <c r="Z282" t="str">
        <f t="shared" si="94"/>
        <v>NO</v>
      </c>
      <c r="AA282" t="str">
        <f t="shared" si="95"/>
        <v>NO</v>
      </c>
      <c r="AB282" t="str">
        <f t="shared" si="96"/>
        <v>NO</v>
      </c>
      <c r="AC282" t="str">
        <f t="shared" si="97"/>
        <v>NO</v>
      </c>
      <c r="AD282" t="str">
        <f t="shared" si="98"/>
        <v>NO</v>
      </c>
      <c r="AE282" t="str">
        <f t="shared" si="99"/>
        <v>NO</v>
      </c>
      <c r="AF282" t="str">
        <f t="shared" si="100"/>
        <v>NO</v>
      </c>
      <c r="AG282" t="str">
        <f t="shared" si="101"/>
        <v>NO</v>
      </c>
      <c r="AH282" t="str">
        <f t="shared" si="102"/>
        <v>YES</v>
      </c>
      <c r="AI282">
        <f t="shared" si="103"/>
        <v>2139</v>
      </c>
      <c r="AJ282" t="str">
        <f t="shared" si="104"/>
        <v/>
      </c>
    </row>
    <row r="283" spans="1:36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4"/>
        <v>1.2058763636363636</v>
      </c>
      <c r="P283" s="6">
        <f t="shared" si="85"/>
        <v>83.953417721518989</v>
      </c>
      <c r="Q283" t="str">
        <f t="shared" si="86"/>
        <v>film &amp; video</v>
      </c>
      <c r="R283" t="str">
        <f t="shared" si="87"/>
        <v>documentary</v>
      </c>
      <c r="S283" s="8">
        <f t="shared" si="88"/>
        <v>39950</v>
      </c>
      <c r="T283" s="8">
        <f t="shared" si="89"/>
        <v>40035.80972222222</v>
      </c>
      <c r="U283">
        <f t="shared" si="90"/>
        <v>2009</v>
      </c>
      <c r="V283" t="str">
        <f>VLOOKUP(MONTH(S283),REF!$C$4:$D$15,2,FALSE)</f>
        <v>MAY</v>
      </c>
      <c r="W283" t="str">
        <f t="shared" si="91"/>
        <v>NO</v>
      </c>
      <c r="X283" t="str">
        <f t="shared" si="92"/>
        <v>NO</v>
      </c>
      <c r="Y283" t="str">
        <f t="shared" si="93"/>
        <v>YES</v>
      </c>
      <c r="Z283" t="str">
        <f t="shared" si="94"/>
        <v>NO</v>
      </c>
      <c r="AA283" t="str">
        <f t="shared" si="95"/>
        <v>NO</v>
      </c>
      <c r="AB283" t="str">
        <f t="shared" si="96"/>
        <v>NO</v>
      </c>
      <c r="AC283" t="str">
        <f t="shared" si="97"/>
        <v>NO</v>
      </c>
      <c r="AD283" t="str">
        <f t="shared" si="98"/>
        <v>NO</v>
      </c>
      <c r="AE283" t="str">
        <f t="shared" si="99"/>
        <v>NO</v>
      </c>
      <c r="AF283" t="str">
        <f t="shared" si="100"/>
        <v>NO</v>
      </c>
      <c r="AG283" t="str">
        <f t="shared" si="101"/>
        <v>NO</v>
      </c>
      <c r="AH283" t="str">
        <f t="shared" si="102"/>
        <v>NO</v>
      </c>
      <c r="AI283">
        <f t="shared" si="103"/>
        <v>79</v>
      </c>
      <c r="AJ283" t="str">
        <f t="shared" si="104"/>
        <v/>
      </c>
    </row>
    <row r="284" spans="1:36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4"/>
        <v>1.0118888888888888</v>
      </c>
      <c r="P284" s="6">
        <f t="shared" si="85"/>
        <v>254.38547486033519</v>
      </c>
      <c r="Q284" t="str">
        <f t="shared" si="86"/>
        <v>film &amp; video</v>
      </c>
      <c r="R284" t="str">
        <f t="shared" si="87"/>
        <v>documentary</v>
      </c>
      <c r="S284" s="8">
        <f t="shared" si="88"/>
        <v>40195</v>
      </c>
      <c r="T284" s="8">
        <f t="shared" si="89"/>
        <v>40231.916666666664</v>
      </c>
      <c r="U284">
        <f t="shared" si="90"/>
        <v>2010</v>
      </c>
      <c r="V284" t="str">
        <f>VLOOKUP(MONTH(S284),REF!$C$4:$D$15,2,FALSE)</f>
        <v>JAN</v>
      </c>
      <c r="W284" t="str">
        <f t="shared" si="91"/>
        <v>NO</v>
      </c>
      <c r="X284" t="str">
        <f t="shared" si="92"/>
        <v>NO</v>
      </c>
      <c r="Y284" t="str">
        <f t="shared" si="93"/>
        <v>NO</v>
      </c>
      <c r="Z284" t="str">
        <f t="shared" si="94"/>
        <v>NO</v>
      </c>
      <c r="AA284" t="str">
        <f t="shared" si="95"/>
        <v>NO</v>
      </c>
      <c r="AB284" t="str">
        <f t="shared" si="96"/>
        <v>NO</v>
      </c>
      <c r="AC284" t="str">
        <f t="shared" si="97"/>
        <v>NO</v>
      </c>
      <c r="AD284" t="str">
        <f t="shared" si="98"/>
        <v>NO</v>
      </c>
      <c r="AE284" t="str">
        <f t="shared" si="99"/>
        <v>NO</v>
      </c>
      <c r="AF284" t="str">
        <f t="shared" si="100"/>
        <v>NO</v>
      </c>
      <c r="AG284" t="str">
        <f t="shared" si="101"/>
        <v>YES</v>
      </c>
      <c r="AH284" t="str">
        <f t="shared" si="102"/>
        <v>NO</v>
      </c>
      <c r="AI284">
        <f t="shared" si="103"/>
        <v>179</v>
      </c>
      <c r="AJ284" t="str">
        <f t="shared" si="104"/>
        <v/>
      </c>
    </row>
    <row r="285" spans="1:36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4"/>
        <v>1.142725</v>
      </c>
      <c r="P285" s="6">
        <f t="shared" si="85"/>
        <v>101.8269801980198</v>
      </c>
      <c r="Q285" t="str">
        <f t="shared" si="86"/>
        <v>film &amp; video</v>
      </c>
      <c r="R285" t="str">
        <f t="shared" si="87"/>
        <v>documentary</v>
      </c>
      <c r="S285" s="8">
        <f t="shared" si="88"/>
        <v>40676</v>
      </c>
      <c r="T285" s="8">
        <f t="shared" si="89"/>
        <v>40695.207638888889</v>
      </c>
      <c r="U285">
        <f t="shared" si="90"/>
        <v>2011</v>
      </c>
      <c r="V285" t="str">
        <f>VLOOKUP(MONTH(S285),REF!$C$4:$D$15,2,FALSE)</f>
        <v>MAY</v>
      </c>
      <c r="W285" t="str">
        <f t="shared" si="91"/>
        <v>NO</v>
      </c>
      <c r="X285" t="str">
        <f t="shared" si="92"/>
        <v>NO</v>
      </c>
      <c r="Y285" t="str">
        <f t="shared" si="93"/>
        <v>NO</v>
      </c>
      <c r="Z285" t="str">
        <f t="shared" si="94"/>
        <v>NO</v>
      </c>
      <c r="AA285" t="str">
        <f t="shared" si="95"/>
        <v>YES</v>
      </c>
      <c r="AB285" t="str">
        <f t="shared" si="96"/>
        <v>NO</v>
      </c>
      <c r="AC285" t="str">
        <f t="shared" si="97"/>
        <v>NO</v>
      </c>
      <c r="AD285" t="str">
        <f t="shared" si="98"/>
        <v>NO</v>
      </c>
      <c r="AE285" t="str">
        <f t="shared" si="99"/>
        <v>NO</v>
      </c>
      <c r="AF285" t="str">
        <f t="shared" si="100"/>
        <v>NO</v>
      </c>
      <c r="AG285" t="str">
        <f t="shared" si="101"/>
        <v>NO</v>
      </c>
      <c r="AH285" t="str">
        <f t="shared" si="102"/>
        <v>NO</v>
      </c>
      <c r="AI285">
        <f t="shared" si="103"/>
        <v>202</v>
      </c>
      <c r="AJ285" t="str">
        <f t="shared" si="104"/>
        <v/>
      </c>
    </row>
    <row r="286" spans="1:36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4"/>
        <v>1.0462615</v>
      </c>
      <c r="P286" s="6">
        <f t="shared" si="85"/>
        <v>55.066394736842106</v>
      </c>
      <c r="Q286" t="str">
        <f t="shared" si="86"/>
        <v>film &amp; video</v>
      </c>
      <c r="R286" t="str">
        <f t="shared" si="87"/>
        <v>documentary</v>
      </c>
      <c r="S286" s="8">
        <f t="shared" si="88"/>
        <v>40905</v>
      </c>
      <c r="T286" s="8">
        <f t="shared" si="89"/>
        <v>40929.738194444442</v>
      </c>
      <c r="U286">
        <f t="shared" si="90"/>
        <v>2011</v>
      </c>
      <c r="V286" t="str">
        <f>VLOOKUP(MONTH(S286),REF!$C$4:$D$15,2,FALSE)</f>
        <v>DEC</v>
      </c>
      <c r="W286" t="str">
        <f t="shared" si="91"/>
        <v>NO</v>
      </c>
      <c r="X286" t="str">
        <f t="shared" si="92"/>
        <v>NO</v>
      </c>
      <c r="Y286" t="str">
        <f t="shared" si="93"/>
        <v>NO</v>
      </c>
      <c r="Z286" t="str">
        <f t="shared" si="94"/>
        <v>NO</v>
      </c>
      <c r="AA286" t="str">
        <f t="shared" si="95"/>
        <v>NO</v>
      </c>
      <c r="AB286" t="str">
        <f t="shared" si="96"/>
        <v>NO</v>
      </c>
      <c r="AC286" t="str">
        <f t="shared" si="97"/>
        <v>NO</v>
      </c>
      <c r="AD286" t="str">
        <f t="shared" si="98"/>
        <v>NO</v>
      </c>
      <c r="AE286" t="str">
        <f t="shared" si="99"/>
        <v>NO</v>
      </c>
      <c r="AF286" t="str">
        <f t="shared" si="100"/>
        <v>YES</v>
      </c>
      <c r="AG286" t="str">
        <f t="shared" si="101"/>
        <v>NO</v>
      </c>
      <c r="AH286" t="str">
        <f t="shared" si="102"/>
        <v>NO</v>
      </c>
      <c r="AI286">
        <f t="shared" si="103"/>
        <v>760</v>
      </c>
      <c r="AJ286" t="str">
        <f t="shared" si="104"/>
        <v/>
      </c>
    </row>
    <row r="287" spans="1:36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4"/>
        <v>2.2882507142857142</v>
      </c>
      <c r="P287" s="6">
        <f t="shared" si="85"/>
        <v>56.901438721136763</v>
      </c>
      <c r="Q287" t="str">
        <f t="shared" si="86"/>
        <v>film &amp; video</v>
      </c>
      <c r="R287" t="str">
        <f t="shared" si="87"/>
        <v>documentary</v>
      </c>
      <c r="S287" s="8">
        <f t="shared" si="88"/>
        <v>41507</v>
      </c>
      <c r="T287" s="8">
        <f t="shared" si="89"/>
        <v>41536.756111111114</v>
      </c>
      <c r="U287">
        <f t="shared" si="90"/>
        <v>2013</v>
      </c>
      <c r="V287" t="str">
        <f>VLOOKUP(MONTH(S287),REF!$C$4:$D$15,2,FALSE)</f>
        <v>AUG</v>
      </c>
      <c r="W287" t="str">
        <f t="shared" si="91"/>
        <v>NO</v>
      </c>
      <c r="X287" t="str">
        <f t="shared" si="92"/>
        <v>NO</v>
      </c>
      <c r="Y287" t="str">
        <f t="shared" si="93"/>
        <v>NO</v>
      </c>
      <c r="Z287" t="str">
        <f t="shared" si="94"/>
        <v>YES</v>
      </c>
      <c r="AA287" t="str">
        <f t="shared" si="95"/>
        <v>NO</v>
      </c>
      <c r="AB287" t="str">
        <f t="shared" si="96"/>
        <v>NO</v>
      </c>
      <c r="AC287" t="str">
        <f t="shared" si="97"/>
        <v>NO</v>
      </c>
      <c r="AD287" t="str">
        <f t="shared" si="98"/>
        <v>NO</v>
      </c>
      <c r="AE287" t="str">
        <f t="shared" si="99"/>
        <v>NO</v>
      </c>
      <c r="AF287" t="str">
        <f t="shared" si="100"/>
        <v>NO</v>
      </c>
      <c r="AG287" t="str">
        <f t="shared" si="101"/>
        <v>NO</v>
      </c>
      <c r="AH287" t="str">
        <f t="shared" si="102"/>
        <v>NO</v>
      </c>
      <c r="AI287">
        <f t="shared" si="103"/>
        <v>563</v>
      </c>
      <c r="AJ287" t="str">
        <f t="shared" si="104"/>
        <v/>
      </c>
    </row>
    <row r="288" spans="1:36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4"/>
        <v>1.0915333333333332</v>
      </c>
      <c r="P288" s="6">
        <f t="shared" si="85"/>
        <v>121.28148148148148</v>
      </c>
      <c r="Q288" t="str">
        <f t="shared" si="86"/>
        <v>film &amp; video</v>
      </c>
      <c r="R288" t="str">
        <f t="shared" si="87"/>
        <v>documentary</v>
      </c>
      <c r="S288" s="8">
        <f t="shared" si="88"/>
        <v>41314</v>
      </c>
      <c r="T288" s="8">
        <f t="shared" si="89"/>
        <v>41358.774583333332</v>
      </c>
      <c r="U288">
        <f t="shared" si="90"/>
        <v>2013</v>
      </c>
      <c r="V288" t="str">
        <f>VLOOKUP(MONTH(S288),REF!$C$4:$D$15,2,FALSE)</f>
        <v>FEB</v>
      </c>
      <c r="W288" t="str">
        <f t="shared" si="91"/>
        <v>NO</v>
      </c>
      <c r="X288" t="str">
        <f t="shared" si="92"/>
        <v>NO</v>
      </c>
      <c r="Y288" t="str">
        <f t="shared" si="93"/>
        <v>NO</v>
      </c>
      <c r="Z288" t="str">
        <f t="shared" si="94"/>
        <v>NO</v>
      </c>
      <c r="AA288" t="str">
        <f t="shared" si="95"/>
        <v>YES</v>
      </c>
      <c r="AB288" t="str">
        <f t="shared" si="96"/>
        <v>NO</v>
      </c>
      <c r="AC288" t="str">
        <f t="shared" si="97"/>
        <v>NO</v>
      </c>
      <c r="AD288" t="str">
        <f t="shared" si="98"/>
        <v>NO</v>
      </c>
      <c r="AE288" t="str">
        <f t="shared" si="99"/>
        <v>NO</v>
      </c>
      <c r="AF288" t="str">
        <f t="shared" si="100"/>
        <v>NO</v>
      </c>
      <c r="AG288" t="str">
        <f t="shared" si="101"/>
        <v>NO</v>
      </c>
      <c r="AH288" t="str">
        <f t="shared" si="102"/>
        <v>NO</v>
      </c>
      <c r="AI288">
        <f t="shared" si="103"/>
        <v>135</v>
      </c>
      <c r="AJ288" t="str">
        <f t="shared" si="104"/>
        <v/>
      </c>
    </row>
    <row r="289" spans="1:36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4"/>
        <v>1.7629999999999999</v>
      </c>
      <c r="P289" s="6">
        <f t="shared" si="85"/>
        <v>91.189655172413794</v>
      </c>
      <c r="Q289" t="str">
        <f t="shared" si="86"/>
        <v>film &amp; video</v>
      </c>
      <c r="R289" t="str">
        <f t="shared" si="87"/>
        <v>documentary</v>
      </c>
      <c r="S289" s="8">
        <f t="shared" si="88"/>
        <v>41184</v>
      </c>
      <c r="T289" s="8">
        <f t="shared" si="89"/>
        <v>41215.166666666664</v>
      </c>
      <c r="U289">
        <f t="shared" si="90"/>
        <v>2012</v>
      </c>
      <c r="V289" t="str">
        <f>VLOOKUP(MONTH(S289),REF!$C$4:$D$15,2,FALSE)</f>
        <v>OCT</v>
      </c>
      <c r="W289" t="str">
        <f t="shared" si="91"/>
        <v>NO</v>
      </c>
      <c r="X289" t="str">
        <f t="shared" si="92"/>
        <v>NO</v>
      </c>
      <c r="Y289" t="str">
        <f t="shared" si="93"/>
        <v>NO</v>
      </c>
      <c r="Z289" t="str">
        <f t="shared" si="94"/>
        <v>NO</v>
      </c>
      <c r="AA289" t="str">
        <f t="shared" si="95"/>
        <v>YES</v>
      </c>
      <c r="AB289" t="str">
        <f t="shared" si="96"/>
        <v>NO</v>
      </c>
      <c r="AC289" t="str">
        <f t="shared" si="97"/>
        <v>NO</v>
      </c>
      <c r="AD289" t="str">
        <f t="shared" si="98"/>
        <v>NO</v>
      </c>
      <c r="AE289" t="str">
        <f t="shared" si="99"/>
        <v>NO</v>
      </c>
      <c r="AF289" t="str">
        <f t="shared" si="100"/>
        <v>NO</v>
      </c>
      <c r="AG289" t="str">
        <f t="shared" si="101"/>
        <v>NO</v>
      </c>
      <c r="AH289" t="str">
        <f t="shared" si="102"/>
        <v>NO</v>
      </c>
      <c r="AI289">
        <f t="shared" si="103"/>
        <v>290</v>
      </c>
      <c r="AJ289" t="str">
        <f t="shared" si="104"/>
        <v/>
      </c>
    </row>
    <row r="290" spans="1:36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4"/>
        <v>1.0321061999999999</v>
      </c>
      <c r="P290" s="6">
        <f t="shared" si="85"/>
        <v>115.44812080536913</v>
      </c>
      <c r="Q290" t="str">
        <f t="shared" si="86"/>
        <v>film &amp; video</v>
      </c>
      <c r="R290" t="str">
        <f t="shared" si="87"/>
        <v>documentary</v>
      </c>
      <c r="S290" s="8">
        <f t="shared" si="88"/>
        <v>41051</v>
      </c>
      <c r="T290" s="8">
        <f t="shared" si="89"/>
        <v>41086.168900462959</v>
      </c>
      <c r="U290">
        <f t="shared" si="90"/>
        <v>2012</v>
      </c>
      <c r="V290" t="str">
        <f>VLOOKUP(MONTH(S290),REF!$C$4:$D$15,2,FALSE)</f>
        <v>MAY</v>
      </c>
      <c r="W290" t="str">
        <f t="shared" si="91"/>
        <v>NO</v>
      </c>
      <c r="X290" t="str">
        <f t="shared" si="92"/>
        <v>NO</v>
      </c>
      <c r="Y290" t="str">
        <f t="shared" si="93"/>
        <v>NO</v>
      </c>
      <c r="Z290" t="str">
        <f t="shared" si="94"/>
        <v>NO</v>
      </c>
      <c r="AA290" t="str">
        <f t="shared" si="95"/>
        <v>NO</v>
      </c>
      <c r="AB290" t="str">
        <f t="shared" si="96"/>
        <v>NO</v>
      </c>
      <c r="AC290" t="str">
        <f t="shared" si="97"/>
        <v>NO</v>
      </c>
      <c r="AD290" t="str">
        <f t="shared" si="98"/>
        <v>NO</v>
      </c>
      <c r="AE290" t="str">
        <f t="shared" si="99"/>
        <v>NO</v>
      </c>
      <c r="AF290" t="str">
        <f t="shared" si="100"/>
        <v>NO</v>
      </c>
      <c r="AG290" t="str">
        <f t="shared" si="101"/>
        <v>NO</v>
      </c>
      <c r="AH290" t="str">
        <f t="shared" si="102"/>
        <v>YES</v>
      </c>
      <c r="AI290">
        <f t="shared" si="103"/>
        <v>447</v>
      </c>
      <c r="AJ290" t="str">
        <f t="shared" si="104"/>
        <v/>
      </c>
    </row>
    <row r="291" spans="1:36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4"/>
        <v>1.0482</v>
      </c>
      <c r="P291" s="6">
        <f t="shared" si="85"/>
        <v>67.771551724137936</v>
      </c>
      <c r="Q291" t="str">
        <f t="shared" si="86"/>
        <v>film &amp; video</v>
      </c>
      <c r="R291" t="str">
        <f t="shared" si="87"/>
        <v>documentary</v>
      </c>
      <c r="S291" s="8">
        <f t="shared" si="88"/>
        <v>41550</v>
      </c>
      <c r="T291" s="8">
        <f t="shared" si="89"/>
        <v>41580.456412037034</v>
      </c>
      <c r="U291">
        <f t="shared" si="90"/>
        <v>2013</v>
      </c>
      <c r="V291" t="str">
        <f>VLOOKUP(MONTH(S291),REF!$C$4:$D$15,2,FALSE)</f>
        <v>OCT</v>
      </c>
      <c r="W291" t="str">
        <f t="shared" si="91"/>
        <v>NO</v>
      </c>
      <c r="X291" t="str">
        <f t="shared" si="92"/>
        <v>NO</v>
      </c>
      <c r="Y291" t="str">
        <f t="shared" si="93"/>
        <v>NO</v>
      </c>
      <c r="Z291" t="str">
        <f t="shared" si="94"/>
        <v>NO</v>
      </c>
      <c r="AA291" t="str">
        <f t="shared" si="95"/>
        <v>YES</v>
      </c>
      <c r="AB291" t="str">
        <f t="shared" si="96"/>
        <v>NO</v>
      </c>
      <c r="AC291" t="str">
        <f t="shared" si="97"/>
        <v>NO</v>
      </c>
      <c r="AD291" t="str">
        <f t="shared" si="98"/>
        <v>NO</v>
      </c>
      <c r="AE291" t="str">
        <f t="shared" si="99"/>
        <v>NO</v>
      </c>
      <c r="AF291" t="str">
        <f t="shared" si="100"/>
        <v>NO</v>
      </c>
      <c r="AG291" t="str">
        <f t="shared" si="101"/>
        <v>NO</v>
      </c>
      <c r="AH291" t="str">
        <f t="shared" si="102"/>
        <v>NO</v>
      </c>
      <c r="AI291">
        <f t="shared" si="103"/>
        <v>232</v>
      </c>
      <c r="AJ291" t="str">
        <f t="shared" si="104"/>
        <v/>
      </c>
    </row>
    <row r="292" spans="1:36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4"/>
        <v>1.0668444444444445</v>
      </c>
      <c r="P292" s="6">
        <f t="shared" si="85"/>
        <v>28.576190476190476</v>
      </c>
      <c r="Q292" t="str">
        <f t="shared" si="86"/>
        <v>film &amp; video</v>
      </c>
      <c r="R292" t="str">
        <f t="shared" si="87"/>
        <v>documentary</v>
      </c>
      <c r="S292" s="8">
        <f t="shared" si="88"/>
        <v>40526</v>
      </c>
      <c r="T292" s="8">
        <f t="shared" si="89"/>
        <v>40576.332638888889</v>
      </c>
      <c r="U292">
        <f t="shared" si="90"/>
        <v>2010</v>
      </c>
      <c r="V292" t="str">
        <f>VLOOKUP(MONTH(S292),REF!$C$4:$D$15,2,FALSE)</f>
        <v>DEC</v>
      </c>
      <c r="W292" t="str">
        <f t="shared" si="91"/>
        <v>NO</v>
      </c>
      <c r="X292" t="str">
        <f t="shared" si="92"/>
        <v>YES</v>
      </c>
      <c r="Y292" t="str">
        <f t="shared" si="93"/>
        <v>NO</v>
      </c>
      <c r="Z292" t="str">
        <f t="shared" si="94"/>
        <v>NO</v>
      </c>
      <c r="AA292" t="str">
        <f t="shared" si="95"/>
        <v>NO</v>
      </c>
      <c r="AB292" t="str">
        <f t="shared" si="96"/>
        <v>NO</v>
      </c>
      <c r="AC292" t="str">
        <f t="shared" si="97"/>
        <v>NO</v>
      </c>
      <c r="AD292" t="str">
        <f t="shared" si="98"/>
        <v>NO</v>
      </c>
      <c r="AE292" t="str">
        <f t="shared" si="99"/>
        <v>NO</v>
      </c>
      <c r="AF292" t="str">
        <f t="shared" si="100"/>
        <v>NO</v>
      </c>
      <c r="AG292" t="str">
        <f t="shared" si="101"/>
        <v>NO</v>
      </c>
      <c r="AH292" t="str">
        <f t="shared" si="102"/>
        <v>NO</v>
      </c>
      <c r="AI292">
        <f t="shared" si="103"/>
        <v>168</v>
      </c>
      <c r="AJ292" t="str">
        <f t="shared" si="104"/>
        <v/>
      </c>
    </row>
    <row r="293" spans="1:36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4"/>
        <v>1.2001999999999999</v>
      </c>
      <c r="P293" s="6">
        <f t="shared" si="85"/>
        <v>46.8828125</v>
      </c>
      <c r="Q293" t="str">
        <f t="shared" si="86"/>
        <v>film &amp; video</v>
      </c>
      <c r="R293" t="str">
        <f t="shared" si="87"/>
        <v>documentary</v>
      </c>
      <c r="S293" s="8">
        <f t="shared" si="88"/>
        <v>41377</v>
      </c>
      <c r="T293" s="8">
        <f t="shared" si="89"/>
        <v>41395.000694444447</v>
      </c>
      <c r="U293">
        <f t="shared" si="90"/>
        <v>2013</v>
      </c>
      <c r="V293" t="str">
        <f>VLOOKUP(MONTH(S293),REF!$C$4:$D$15,2,FALSE)</f>
        <v>APR</v>
      </c>
      <c r="W293" t="str">
        <f t="shared" si="91"/>
        <v>NO</v>
      </c>
      <c r="X293" t="str">
        <f t="shared" si="92"/>
        <v>NO</v>
      </c>
      <c r="Y293" t="str">
        <f t="shared" si="93"/>
        <v>YES</v>
      </c>
      <c r="Z293" t="str">
        <f t="shared" si="94"/>
        <v>NO</v>
      </c>
      <c r="AA293" t="str">
        <f t="shared" si="95"/>
        <v>NO</v>
      </c>
      <c r="AB293" t="str">
        <f t="shared" si="96"/>
        <v>NO</v>
      </c>
      <c r="AC293" t="str">
        <f t="shared" si="97"/>
        <v>NO</v>
      </c>
      <c r="AD293" t="str">
        <f t="shared" si="98"/>
        <v>NO</v>
      </c>
      <c r="AE293" t="str">
        <f t="shared" si="99"/>
        <v>NO</v>
      </c>
      <c r="AF293" t="str">
        <f t="shared" si="100"/>
        <v>NO</v>
      </c>
      <c r="AG293" t="str">
        <f t="shared" si="101"/>
        <v>NO</v>
      </c>
      <c r="AH293" t="str">
        <f t="shared" si="102"/>
        <v>NO</v>
      </c>
      <c r="AI293">
        <f t="shared" si="103"/>
        <v>128</v>
      </c>
      <c r="AJ293" t="str">
        <f t="shared" si="104"/>
        <v/>
      </c>
    </row>
    <row r="294" spans="1:36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4"/>
        <v>1.0150693333333334</v>
      </c>
      <c r="P294" s="6">
        <f t="shared" si="85"/>
        <v>154.42231237322514</v>
      </c>
      <c r="Q294" t="str">
        <f t="shared" si="86"/>
        <v>film &amp; video</v>
      </c>
      <c r="R294" t="str">
        <f t="shared" si="87"/>
        <v>documentary</v>
      </c>
      <c r="S294" s="8">
        <f t="shared" si="88"/>
        <v>40813</v>
      </c>
      <c r="T294" s="8">
        <f t="shared" si="89"/>
        <v>40845.165972222225</v>
      </c>
      <c r="U294">
        <f t="shared" si="90"/>
        <v>2011</v>
      </c>
      <c r="V294" t="str">
        <f>VLOOKUP(MONTH(S294),REF!$C$4:$D$15,2,FALSE)</f>
        <v>SEP</v>
      </c>
      <c r="W294" t="str">
        <f t="shared" si="91"/>
        <v>NO</v>
      </c>
      <c r="X294" t="str">
        <f t="shared" si="92"/>
        <v>NO</v>
      </c>
      <c r="Y294" t="str">
        <f t="shared" si="93"/>
        <v>NO</v>
      </c>
      <c r="Z294" t="str">
        <f t="shared" si="94"/>
        <v>NO</v>
      </c>
      <c r="AA294" t="str">
        <f t="shared" si="95"/>
        <v>NO</v>
      </c>
      <c r="AB294" t="str">
        <f t="shared" si="96"/>
        <v>NO</v>
      </c>
      <c r="AC294" t="str">
        <f t="shared" si="97"/>
        <v>NO</v>
      </c>
      <c r="AD294" t="str">
        <f t="shared" si="98"/>
        <v>NO</v>
      </c>
      <c r="AE294" t="str">
        <f t="shared" si="99"/>
        <v>NO</v>
      </c>
      <c r="AF294" t="str">
        <f t="shared" si="100"/>
        <v>NO</v>
      </c>
      <c r="AG294" t="str">
        <f t="shared" si="101"/>
        <v>NO</v>
      </c>
      <c r="AH294" t="str">
        <f t="shared" si="102"/>
        <v>YES</v>
      </c>
      <c r="AI294">
        <f t="shared" si="103"/>
        <v>493</v>
      </c>
      <c r="AJ294" t="str">
        <f t="shared" si="104"/>
        <v/>
      </c>
    </row>
    <row r="295" spans="1:36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4"/>
        <v>1.0138461538461538</v>
      </c>
      <c r="P295" s="6">
        <f t="shared" si="85"/>
        <v>201.22137404580153</v>
      </c>
      <c r="Q295" t="str">
        <f t="shared" si="86"/>
        <v>film &amp; video</v>
      </c>
      <c r="R295" t="str">
        <f t="shared" si="87"/>
        <v>documentary</v>
      </c>
      <c r="S295" s="8">
        <f t="shared" si="88"/>
        <v>41720</v>
      </c>
      <c r="T295" s="8">
        <f t="shared" si="89"/>
        <v>41749.667986111112</v>
      </c>
      <c r="U295">
        <f t="shared" si="90"/>
        <v>2014</v>
      </c>
      <c r="V295" t="str">
        <f>VLOOKUP(MONTH(S295),REF!$C$4:$D$15,2,FALSE)</f>
        <v>MAR</v>
      </c>
      <c r="W295" t="str">
        <f t="shared" si="91"/>
        <v>NO</v>
      </c>
      <c r="X295" t="str">
        <f t="shared" si="92"/>
        <v>NO</v>
      </c>
      <c r="Y295" t="str">
        <f t="shared" si="93"/>
        <v>NO</v>
      </c>
      <c r="Z295" t="str">
        <f t="shared" si="94"/>
        <v>NO</v>
      </c>
      <c r="AA295" t="str">
        <f t="shared" si="95"/>
        <v>NO</v>
      </c>
      <c r="AB295" t="str">
        <f t="shared" si="96"/>
        <v>NO</v>
      </c>
      <c r="AC295" t="str">
        <f t="shared" si="97"/>
        <v>YES</v>
      </c>
      <c r="AD295" t="str">
        <f t="shared" si="98"/>
        <v>NO</v>
      </c>
      <c r="AE295" t="str">
        <f t="shared" si="99"/>
        <v>NO</v>
      </c>
      <c r="AF295" t="str">
        <f t="shared" si="100"/>
        <v>NO</v>
      </c>
      <c r="AG295" t="str">
        <f t="shared" si="101"/>
        <v>NO</v>
      </c>
      <c r="AH295" t="str">
        <f t="shared" si="102"/>
        <v>NO</v>
      </c>
      <c r="AI295">
        <f t="shared" si="103"/>
        <v>131</v>
      </c>
      <c r="AJ295" t="str">
        <f t="shared" si="104"/>
        <v/>
      </c>
    </row>
    <row r="296" spans="1:36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4"/>
        <v>1</v>
      </c>
      <c r="P296" s="6">
        <f t="shared" si="85"/>
        <v>100</v>
      </c>
      <c r="Q296" t="str">
        <f t="shared" si="86"/>
        <v>film &amp; video</v>
      </c>
      <c r="R296" t="str">
        <f t="shared" si="87"/>
        <v>documentary</v>
      </c>
      <c r="S296" s="8">
        <f t="shared" si="88"/>
        <v>40343</v>
      </c>
      <c r="T296" s="8">
        <f t="shared" si="89"/>
        <v>40378.666666666664</v>
      </c>
      <c r="U296">
        <f t="shared" si="90"/>
        <v>2010</v>
      </c>
      <c r="V296" t="str">
        <f>VLOOKUP(MONTH(S296),REF!$C$4:$D$15,2,FALSE)</f>
        <v>JUN</v>
      </c>
      <c r="W296" t="str">
        <f t="shared" si="91"/>
        <v>NO</v>
      </c>
      <c r="X296" t="str">
        <f t="shared" si="92"/>
        <v>NO</v>
      </c>
      <c r="Y296" t="str">
        <f t="shared" si="93"/>
        <v>YES</v>
      </c>
      <c r="Z296" t="str">
        <f t="shared" si="94"/>
        <v>NO</v>
      </c>
      <c r="AA296" t="str">
        <f t="shared" si="95"/>
        <v>NO</v>
      </c>
      <c r="AB296" t="str">
        <f t="shared" si="96"/>
        <v>NO</v>
      </c>
      <c r="AC296" t="str">
        <f t="shared" si="97"/>
        <v>NO</v>
      </c>
      <c r="AD296" t="str">
        <f t="shared" si="98"/>
        <v>NO</v>
      </c>
      <c r="AE296" t="str">
        <f t="shared" si="99"/>
        <v>NO</v>
      </c>
      <c r="AF296" t="str">
        <f t="shared" si="100"/>
        <v>NO</v>
      </c>
      <c r="AG296" t="str">
        <f t="shared" si="101"/>
        <v>NO</v>
      </c>
      <c r="AH296" t="str">
        <f t="shared" si="102"/>
        <v>NO</v>
      </c>
      <c r="AI296">
        <f t="shared" si="103"/>
        <v>50</v>
      </c>
      <c r="AJ296" t="str">
        <f t="shared" si="104"/>
        <v/>
      </c>
    </row>
    <row r="297" spans="1:36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4"/>
        <v>1.3310911999999999</v>
      </c>
      <c r="P297" s="6">
        <f t="shared" si="85"/>
        <v>100.08204511278196</v>
      </c>
      <c r="Q297" t="str">
        <f t="shared" si="86"/>
        <v>film &amp; video</v>
      </c>
      <c r="R297" t="str">
        <f t="shared" si="87"/>
        <v>documentary</v>
      </c>
      <c r="S297" s="8">
        <f t="shared" si="88"/>
        <v>41519</v>
      </c>
      <c r="T297" s="8">
        <f t="shared" si="89"/>
        <v>41579</v>
      </c>
      <c r="U297">
        <f t="shared" si="90"/>
        <v>2013</v>
      </c>
      <c r="V297" t="str">
        <f>VLOOKUP(MONTH(S297),REF!$C$4:$D$15,2,FALSE)</f>
        <v>SEP</v>
      </c>
      <c r="W297" t="str">
        <f t="shared" si="91"/>
        <v>NO</v>
      </c>
      <c r="X297" t="str">
        <f t="shared" si="92"/>
        <v>NO</v>
      </c>
      <c r="Y297" t="str">
        <f t="shared" si="93"/>
        <v>NO</v>
      </c>
      <c r="Z297" t="str">
        <f t="shared" si="94"/>
        <v>NO</v>
      </c>
      <c r="AA297" t="str">
        <f t="shared" si="95"/>
        <v>NO</v>
      </c>
      <c r="AB297" t="str">
        <f t="shared" si="96"/>
        <v>NO</v>
      </c>
      <c r="AC297" t="str">
        <f t="shared" si="97"/>
        <v>NO</v>
      </c>
      <c r="AD297" t="str">
        <f t="shared" si="98"/>
        <v>NO</v>
      </c>
      <c r="AE297" t="str">
        <f t="shared" si="99"/>
        <v>NO</v>
      </c>
      <c r="AF297" t="str">
        <f t="shared" si="100"/>
        <v>NO</v>
      </c>
      <c r="AG297" t="str">
        <f t="shared" si="101"/>
        <v>NO</v>
      </c>
      <c r="AH297" t="str">
        <f t="shared" si="102"/>
        <v>YES</v>
      </c>
      <c r="AI297">
        <f t="shared" si="103"/>
        <v>665</v>
      </c>
      <c r="AJ297" t="str">
        <f t="shared" si="104"/>
        <v/>
      </c>
    </row>
    <row r="298" spans="1:36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4"/>
        <v>1.187262</v>
      </c>
      <c r="P298" s="6">
        <f t="shared" si="85"/>
        <v>230.08953488372092</v>
      </c>
      <c r="Q298" t="str">
        <f t="shared" si="86"/>
        <v>film &amp; video</v>
      </c>
      <c r="R298" t="str">
        <f t="shared" si="87"/>
        <v>documentary</v>
      </c>
      <c r="S298" s="8">
        <f t="shared" si="88"/>
        <v>41134</v>
      </c>
      <c r="T298" s="8">
        <f t="shared" si="89"/>
        <v>41159.475497685184</v>
      </c>
      <c r="U298">
        <f t="shared" si="90"/>
        <v>2012</v>
      </c>
      <c r="V298" t="str">
        <f>VLOOKUP(MONTH(S298),REF!$C$4:$D$15,2,FALSE)</f>
        <v>AUG</v>
      </c>
      <c r="W298" t="str">
        <f t="shared" si="91"/>
        <v>NO</v>
      </c>
      <c r="X298" t="str">
        <f t="shared" si="92"/>
        <v>NO</v>
      </c>
      <c r="Y298" t="str">
        <f t="shared" si="93"/>
        <v>NO</v>
      </c>
      <c r="Z298" t="str">
        <f t="shared" si="94"/>
        <v>NO</v>
      </c>
      <c r="AA298" t="str">
        <f t="shared" si="95"/>
        <v>NO</v>
      </c>
      <c r="AB298" t="str">
        <f t="shared" si="96"/>
        <v>NO</v>
      </c>
      <c r="AC298" t="str">
        <f t="shared" si="97"/>
        <v>YES</v>
      </c>
      <c r="AD298" t="str">
        <f t="shared" si="98"/>
        <v>NO</v>
      </c>
      <c r="AE298" t="str">
        <f t="shared" si="99"/>
        <v>NO</v>
      </c>
      <c r="AF298" t="str">
        <f t="shared" si="100"/>
        <v>NO</v>
      </c>
      <c r="AG298" t="str">
        <f t="shared" si="101"/>
        <v>NO</v>
      </c>
      <c r="AH298" t="str">
        <f t="shared" si="102"/>
        <v>NO</v>
      </c>
      <c r="AI298">
        <f t="shared" si="103"/>
        <v>129</v>
      </c>
      <c r="AJ298" t="str">
        <f t="shared" si="104"/>
        <v/>
      </c>
    </row>
    <row r="299" spans="1:36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4"/>
        <v>1.0064</v>
      </c>
      <c r="P299" s="6">
        <f t="shared" si="85"/>
        <v>141.74647887323943</v>
      </c>
      <c r="Q299" t="str">
        <f t="shared" si="86"/>
        <v>film &amp; video</v>
      </c>
      <c r="R299" t="str">
        <f t="shared" si="87"/>
        <v>documentary</v>
      </c>
      <c r="S299" s="8">
        <f t="shared" si="88"/>
        <v>42090</v>
      </c>
      <c r="T299" s="8">
        <f t="shared" si="89"/>
        <v>42125.165972222225</v>
      </c>
      <c r="U299">
        <f t="shared" si="90"/>
        <v>2015</v>
      </c>
      <c r="V299" t="str">
        <f>VLOOKUP(MONTH(S299),REF!$C$4:$D$15,2,FALSE)</f>
        <v>MAR</v>
      </c>
      <c r="W299" t="str">
        <f t="shared" si="91"/>
        <v>NO</v>
      </c>
      <c r="X299" t="str">
        <f t="shared" si="92"/>
        <v>NO</v>
      </c>
      <c r="Y299" t="str">
        <f t="shared" si="93"/>
        <v>NO</v>
      </c>
      <c r="Z299" t="str">
        <f t="shared" si="94"/>
        <v>NO</v>
      </c>
      <c r="AA299" t="str">
        <f t="shared" si="95"/>
        <v>NO</v>
      </c>
      <c r="AB299" t="str">
        <f t="shared" si="96"/>
        <v>YES</v>
      </c>
      <c r="AC299" t="str">
        <f t="shared" si="97"/>
        <v>NO</v>
      </c>
      <c r="AD299" t="str">
        <f t="shared" si="98"/>
        <v>NO</v>
      </c>
      <c r="AE299" t="str">
        <f t="shared" si="99"/>
        <v>NO</v>
      </c>
      <c r="AF299" t="str">
        <f t="shared" si="100"/>
        <v>NO</v>
      </c>
      <c r="AG299" t="str">
        <f t="shared" si="101"/>
        <v>NO</v>
      </c>
      <c r="AH299" t="str">
        <f t="shared" si="102"/>
        <v>NO</v>
      </c>
      <c r="AI299">
        <f t="shared" si="103"/>
        <v>142</v>
      </c>
      <c r="AJ299" t="str">
        <f t="shared" si="104"/>
        <v/>
      </c>
    </row>
    <row r="300" spans="1:36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4"/>
        <v>1.089324126984127</v>
      </c>
      <c r="P300" s="6">
        <f t="shared" si="85"/>
        <v>56.344351395730705</v>
      </c>
      <c r="Q300" t="str">
        <f t="shared" si="86"/>
        <v>film &amp; video</v>
      </c>
      <c r="R300" t="str">
        <f t="shared" si="87"/>
        <v>documentary</v>
      </c>
      <c r="S300" s="8">
        <f t="shared" si="88"/>
        <v>41709</v>
      </c>
      <c r="T300" s="8">
        <f t="shared" si="89"/>
        <v>41768.875</v>
      </c>
      <c r="U300">
        <f t="shared" si="90"/>
        <v>2014</v>
      </c>
      <c r="V300" t="str">
        <f>VLOOKUP(MONTH(S300),REF!$C$4:$D$15,2,FALSE)</f>
        <v>MAR</v>
      </c>
      <c r="W300" t="str">
        <f t="shared" si="91"/>
        <v>NO</v>
      </c>
      <c r="X300" t="str">
        <f t="shared" si="92"/>
        <v>NO</v>
      </c>
      <c r="Y300" t="str">
        <f t="shared" si="93"/>
        <v>NO</v>
      </c>
      <c r="Z300" t="str">
        <f t="shared" si="94"/>
        <v>NO</v>
      </c>
      <c r="AA300" t="str">
        <f t="shared" si="95"/>
        <v>NO</v>
      </c>
      <c r="AB300" t="str">
        <f t="shared" si="96"/>
        <v>NO</v>
      </c>
      <c r="AC300" t="str">
        <f t="shared" si="97"/>
        <v>NO</v>
      </c>
      <c r="AD300" t="str">
        <f t="shared" si="98"/>
        <v>NO</v>
      </c>
      <c r="AE300" t="str">
        <f t="shared" si="99"/>
        <v>NO</v>
      </c>
      <c r="AF300" t="str">
        <f t="shared" si="100"/>
        <v>NO</v>
      </c>
      <c r="AG300" t="str">
        <f t="shared" si="101"/>
        <v>NO</v>
      </c>
      <c r="AH300" t="str">
        <f t="shared" si="102"/>
        <v>YES</v>
      </c>
      <c r="AI300">
        <f t="shared" si="103"/>
        <v>2436</v>
      </c>
      <c r="AJ300" t="str">
        <f t="shared" si="104"/>
        <v/>
      </c>
    </row>
    <row r="301" spans="1:36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4"/>
        <v>1.789525</v>
      </c>
      <c r="P301" s="6">
        <f t="shared" si="85"/>
        <v>73.341188524590166</v>
      </c>
      <c r="Q301" t="str">
        <f t="shared" si="86"/>
        <v>film &amp; video</v>
      </c>
      <c r="R301" t="str">
        <f t="shared" si="87"/>
        <v>documentary</v>
      </c>
      <c r="S301" s="8">
        <f t="shared" si="88"/>
        <v>40469</v>
      </c>
      <c r="T301" s="8">
        <f t="shared" si="89"/>
        <v>40499.266898148147</v>
      </c>
      <c r="U301">
        <f t="shared" si="90"/>
        <v>2010</v>
      </c>
      <c r="V301" t="str">
        <f>VLOOKUP(MONTH(S301),REF!$C$4:$D$15,2,FALSE)</f>
        <v>OCT</v>
      </c>
      <c r="W301" t="str">
        <f t="shared" si="91"/>
        <v>NO</v>
      </c>
      <c r="X301" t="str">
        <f t="shared" si="92"/>
        <v>NO</v>
      </c>
      <c r="Y301" t="str">
        <f t="shared" si="93"/>
        <v>NO</v>
      </c>
      <c r="Z301" t="str">
        <f t="shared" si="94"/>
        <v>YES</v>
      </c>
      <c r="AA301" t="str">
        <f t="shared" si="95"/>
        <v>NO</v>
      </c>
      <c r="AB301" t="str">
        <f t="shared" si="96"/>
        <v>NO</v>
      </c>
      <c r="AC301" t="str">
        <f t="shared" si="97"/>
        <v>NO</v>
      </c>
      <c r="AD301" t="str">
        <f t="shared" si="98"/>
        <v>NO</v>
      </c>
      <c r="AE301" t="str">
        <f t="shared" si="99"/>
        <v>NO</v>
      </c>
      <c r="AF301" t="str">
        <f t="shared" si="100"/>
        <v>NO</v>
      </c>
      <c r="AG301" t="str">
        <f t="shared" si="101"/>
        <v>NO</v>
      </c>
      <c r="AH301" t="str">
        <f t="shared" si="102"/>
        <v>NO</v>
      </c>
      <c r="AI301">
        <f t="shared" si="103"/>
        <v>244</v>
      </c>
      <c r="AJ301" t="str">
        <f t="shared" si="104"/>
        <v/>
      </c>
    </row>
    <row r="302" spans="1:36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4"/>
        <v>1.0172264</v>
      </c>
      <c r="P302" s="6">
        <f t="shared" si="85"/>
        <v>85.337785234899329</v>
      </c>
      <c r="Q302" t="str">
        <f t="shared" si="86"/>
        <v>film &amp; video</v>
      </c>
      <c r="R302" t="str">
        <f t="shared" si="87"/>
        <v>documentary</v>
      </c>
      <c r="S302" s="8">
        <f t="shared" si="88"/>
        <v>40627</v>
      </c>
      <c r="T302" s="8">
        <f t="shared" si="89"/>
        <v>40657.959930555553</v>
      </c>
      <c r="U302">
        <f t="shared" si="90"/>
        <v>2011</v>
      </c>
      <c r="V302" t="str">
        <f>VLOOKUP(MONTH(S302),REF!$C$4:$D$15,2,FALSE)</f>
        <v>MAR</v>
      </c>
      <c r="W302" t="str">
        <f t="shared" si="91"/>
        <v>NO</v>
      </c>
      <c r="X302" t="str">
        <f t="shared" si="92"/>
        <v>NO</v>
      </c>
      <c r="Y302" t="str">
        <f t="shared" si="93"/>
        <v>NO</v>
      </c>
      <c r="Z302" t="str">
        <f t="shared" si="94"/>
        <v>NO</v>
      </c>
      <c r="AA302" t="str">
        <f t="shared" si="95"/>
        <v>NO</v>
      </c>
      <c r="AB302" t="str">
        <f t="shared" si="96"/>
        <v>NO</v>
      </c>
      <c r="AC302" t="str">
        <f t="shared" si="97"/>
        <v>YES</v>
      </c>
      <c r="AD302" t="str">
        <f t="shared" si="98"/>
        <v>NO</v>
      </c>
      <c r="AE302" t="str">
        <f t="shared" si="99"/>
        <v>NO</v>
      </c>
      <c r="AF302" t="str">
        <f t="shared" si="100"/>
        <v>NO</v>
      </c>
      <c r="AG302" t="str">
        <f t="shared" si="101"/>
        <v>NO</v>
      </c>
      <c r="AH302" t="str">
        <f t="shared" si="102"/>
        <v>NO</v>
      </c>
      <c r="AI302">
        <f t="shared" si="103"/>
        <v>298</v>
      </c>
      <c r="AJ302" t="str">
        <f t="shared" si="104"/>
        <v/>
      </c>
    </row>
    <row r="303" spans="1:36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4"/>
        <v>1.1873499999999999</v>
      </c>
      <c r="P303" s="6">
        <f t="shared" si="85"/>
        <v>61.496215139442228</v>
      </c>
      <c r="Q303" t="str">
        <f t="shared" si="86"/>
        <v>film &amp; video</v>
      </c>
      <c r="R303" t="str">
        <f t="shared" si="87"/>
        <v>documentary</v>
      </c>
      <c r="S303" s="8">
        <f t="shared" si="88"/>
        <v>41313</v>
      </c>
      <c r="T303" s="8">
        <f t="shared" si="89"/>
        <v>41352.696006944447</v>
      </c>
      <c r="U303">
        <f t="shared" si="90"/>
        <v>2013</v>
      </c>
      <c r="V303" t="str">
        <f>VLOOKUP(MONTH(S303),REF!$C$4:$D$15,2,FALSE)</f>
        <v>FEB</v>
      </c>
      <c r="W303" t="str">
        <f t="shared" si="91"/>
        <v>NO</v>
      </c>
      <c r="X303" t="str">
        <f t="shared" si="92"/>
        <v>NO</v>
      </c>
      <c r="Y303" t="str">
        <f t="shared" si="93"/>
        <v>NO</v>
      </c>
      <c r="Z303" t="str">
        <f t="shared" si="94"/>
        <v>YES</v>
      </c>
      <c r="AA303" t="str">
        <f t="shared" si="95"/>
        <v>NO</v>
      </c>
      <c r="AB303" t="str">
        <f t="shared" si="96"/>
        <v>NO</v>
      </c>
      <c r="AC303" t="str">
        <f t="shared" si="97"/>
        <v>NO</v>
      </c>
      <c r="AD303" t="str">
        <f t="shared" si="98"/>
        <v>NO</v>
      </c>
      <c r="AE303" t="str">
        <f t="shared" si="99"/>
        <v>NO</v>
      </c>
      <c r="AF303" t="str">
        <f t="shared" si="100"/>
        <v>NO</v>
      </c>
      <c r="AG303" t="str">
        <f t="shared" si="101"/>
        <v>NO</v>
      </c>
      <c r="AH303" t="str">
        <f t="shared" si="102"/>
        <v>NO</v>
      </c>
      <c r="AI303">
        <f t="shared" si="103"/>
        <v>251</v>
      </c>
      <c r="AJ303" t="str">
        <f t="shared" si="104"/>
        <v/>
      </c>
    </row>
    <row r="304" spans="1:36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4"/>
        <v>1.0045999999999999</v>
      </c>
      <c r="P304" s="6">
        <f t="shared" si="85"/>
        <v>93.018518518518519</v>
      </c>
      <c r="Q304" t="str">
        <f t="shared" si="86"/>
        <v>film &amp; video</v>
      </c>
      <c r="R304" t="str">
        <f t="shared" si="87"/>
        <v>documentary</v>
      </c>
      <c r="S304" s="8">
        <f t="shared" si="88"/>
        <v>40934</v>
      </c>
      <c r="T304" s="8">
        <f t="shared" si="89"/>
        <v>40963.856921296298</v>
      </c>
      <c r="U304">
        <f t="shared" si="90"/>
        <v>2012</v>
      </c>
      <c r="V304" t="str">
        <f>VLOOKUP(MONTH(S304),REF!$C$4:$D$15,2,FALSE)</f>
        <v>JAN</v>
      </c>
      <c r="W304" t="str">
        <f t="shared" si="91"/>
        <v>NO</v>
      </c>
      <c r="X304" t="str">
        <f t="shared" si="92"/>
        <v>NO</v>
      </c>
      <c r="Y304" t="str">
        <f t="shared" si="93"/>
        <v>NO</v>
      </c>
      <c r="Z304" t="str">
        <f t="shared" si="94"/>
        <v>YES</v>
      </c>
      <c r="AA304" t="str">
        <f t="shared" si="95"/>
        <v>NO</v>
      </c>
      <c r="AB304" t="str">
        <f t="shared" si="96"/>
        <v>NO</v>
      </c>
      <c r="AC304" t="str">
        <f t="shared" si="97"/>
        <v>NO</v>
      </c>
      <c r="AD304" t="str">
        <f t="shared" si="98"/>
        <v>NO</v>
      </c>
      <c r="AE304" t="str">
        <f t="shared" si="99"/>
        <v>NO</v>
      </c>
      <c r="AF304" t="str">
        <f t="shared" si="100"/>
        <v>NO</v>
      </c>
      <c r="AG304" t="str">
        <f t="shared" si="101"/>
        <v>NO</v>
      </c>
      <c r="AH304" t="str">
        <f t="shared" si="102"/>
        <v>NO</v>
      </c>
      <c r="AI304">
        <f t="shared" si="103"/>
        <v>108</v>
      </c>
      <c r="AJ304" t="str">
        <f t="shared" si="104"/>
        <v/>
      </c>
    </row>
    <row r="305" spans="1:36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4"/>
        <v>1.3746666666666667</v>
      </c>
      <c r="P305" s="6">
        <f t="shared" si="85"/>
        <v>50.292682926829265</v>
      </c>
      <c r="Q305" t="str">
        <f t="shared" si="86"/>
        <v>film &amp; video</v>
      </c>
      <c r="R305" t="str">
        <f t="shared" si="87"/>
        <v>documentary</v>
      </c>
      <c r="S305" s="8">
        <f t="shared" si="88"/>
        <v>41032</v>
      </c>
      <c r="T305" s="8">
        <f t="shared" si="89"/>
        <v>41062.071134259255</v>
      </c>
      <c r="U305">
        <f t="shared" si="90"/>
        <v>2012</v>
      </c>
      <c r="V305" t="str">
        <f>VLOOKUP(MONTH(S305),REF!$C$4:$D$15,2,FALSE)</f>
        <v>MAY</v>
      </c>
      <c r="W305" t="str">
        <f t="shared" si="91"/>
        <v>NO</v>
      </c>
      <c r="X305" t="str">
        <f t="shared" si="92"/>
        <v>YES</v>
      </c>
      <c r="Y305" t="str">
        <f t="shared" si="93"/>
        <v>NO</v>
      </c>
      <c r="Z305" t="str">
        <f t="shared" si="94"/>
        <v>NO</v>
      </c>
      <c r="AA305" t="str">
        <f t="shared" si="95"/>
        <v>NO</v>
      </c>
      <c r="AB305" t="str">
        <f t="shared" si="96"/>
        <v>NO</v>
      </c>
      <c r="AC305" t="str">
        <f t="shared" si="97"/>
        <v>NO</v>
      </c>
      <c r="AD305" t="str">
        <f t="shared" si="98"/>
        <v>NO</v>
      </c>
      <c r="AE305" t="str">
        <f t="shared" si="99"/>
        <v>NO</v>
      </c>
      <c r="AF305" t="str">
        <f t="shared" si="100"/>
        <v>NO</v>
      </c>
      <c r="AG305" t="str">
        <f t="shared" si="101"/>
        <v>NO</v>
      </c>
      <c r="AH305" t="str">
        <f t="shared" si="102"/>
        <v>NO</v>
      </c>
      <c r="AI305">
        <f t="shared" si="103"/>
        <v>82</v>
      </c>
      <c r="AJ305" t="str">
        <f t="shared" si="104"/>
        <v/>
      </c>
    </row>
    <row r="306" spans="1:36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4"/>
        <v>2.3164705882352941</v>
      </c>
      <c r="P306" s="6">
        <f t="shared" si="85"/>
        <v>106.43243243243244</v>
      </c>
      <c r="Q306" t="str">
        <f t="shared" si="86"/>
        <v>film &amp; video</v>
      </c>
      <c r="R306" t="str">
        <f t="shared" si="87"/>
        <v>documentary</v>
      </c>
      <c r="S306" s="8">
        <f t="shared" si="88"/>
        <v>41114</v>
      </c>
      <c r="T306" s="8">
        <f t="shared" si="89"/>
        <v>41153.083333333336</v>
      </c>
      <c r="U306">
        <f t="shared" si="90"/>
        <v>2012</v>
      </c>
      <c r="V306" t="str">
        <f>VLOOKUP(MONTH(S306),REF!$C$4:$D$15,2,FALSE)</f>
        <v>JUL</v>
      </c>
      <c r="W306" t="str">
        <f t="shared" si="91"/>
        <v>NO</v>
      </c>
      <c r="X306" t="str">
        <f t="shared" si="92"/>
        <v>YES</v>
      </c>
      <c r="Y306" t="str">
        <f t="shared" si="93"/>
        <v>NO</v>
      </c>
      <c r="Z306" t="str">
        <f t="shared" si="94"/>
        <v>NO</v>
      </c>
      <c r="AA306" t="str">
        <f t="shared" si="95"/>
        <v>NO</v>
      </c>
      <c r="AB306" t="str">
        <f t="shared" si="96"/>
        <v>NO</v>
      </c>
      <c r="AC306" t="str">
        <f t="shared" si="97"/>
        <v>NO</v>
      </c>
      <c r="AD306" t="str">
        <f t="shared" si="98"/>
        <v>NO</v>
      </c>
      <c r="AE306" t="str">
        <f t="shared" si="99"/>
        <v>NO</v>
      </c>
      <c r="AF306" t="str">
        <f t="shared" si="100"/>
        <v>NO</v>
      </c>
      <c r="AG306" t="str">
        <f t="shared" si="101"/>
        <v>NO</v>
      </c>
      <c r="AH306" t="str">
        <f t="shared" si="102"/>
        <v>NO</v>
      </c>
      <c r="AI306">
        <f t="shared" si="103"/>
        <v>74</v>
      </c>
      <c r="AJ306" t="str">
        <f t="shared" si="104"/>
        <v/>
      </c>
    </row>
    <row r="307" spans="1:36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4"/>
        <v>1.3033333333333332</v>
      </c>
      <c r="P307" s="6">
        <f t="shared" si="85"/>
        <v>51.719576719576722</v>
      </c>
      <c r="Q307" t="str">
        <f t="shared" si="86"/>
        <v>film &amp; video</v>
      </c>
      <c r="R307" t="str">
        <f t="shared" si="87"/>
        <v>documentary</v>
      </c>
      <c r="S307" s="8">
        <f t="shared" si="88"/>
        <v>40949</v>
      </c>
      <c r="T307" s="8">
        <f t="shared" si="89"/>
        <v>40978.630196759259</v>
      </c>
      <c r="U307">
        <f t="shared" si="90"/>
        <v>2012</v>
      </c>
      <c r="V307" t="str">
        <f>VLOOKUP(MONTH(S307),REF!$C$4:$D$15,2,FALSE)</f>
        <v>FEB</v>
      </c>
      <c r="W307" t="str">
        <f t="shared" si="91"/>
        <v>NO</v>
      </c>
      <c r="X307" t="str">
        <f t="shared" si="92"/>
        <v>NO</v>
      </c>
      <c r="Y307" t="str">
        <f t="shared" si="93"/>
        <v>YES</v>
      </c>
      <c r="Z307" t="str">
        <f t="shared" si="94"/>
        <v>NO</v>
      </c>
      <c r="AA307" t="str">
        <f t="shared" si="95"/>
        <v>NO</v>
      </c>
      <c r="AB307" t="str">
        <f t="shared" si="96"/>
        <v>NO</v>
      </c>
      <c r="AC307" t="str">
        <f t="shared" si="97"/>
        <v>NO</v>
      </c>
      <c r="AD307" t="str">
        <f t="shared" si="98"/>
        <v>NO</v>
      </c>
      <c r="AE307" t="str">
        <f t="shared" si="99"/>
        <v>NO</v>
      </c>
      <c r="AF307" t="str">
        <f t="shared" si="100"/>
        <v>NO</v>
      </c>
      <c r="AG307" t="str">
        <f t="shared" si="101"/>
        <v>NO</v>
      </c>
      <c r="AH307" t="str">
        <f t="shared" si="102"/>
        <v>NO</v>
      </c>
      <c r="AI307">
        <f t="shared" si="103"/>
        <v>189</v>
      </c>
      <c r="AJ307" t="str">
        <f t="shared" si="104"/>
        <v/>
      </c>
    </row>
    <row r="308" spans="1:36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4"/>
        <v>2.9289999999999998</v>
      </c>
      <c r="P308" s="6">
        <f t="shared" si="85"/>
        <v>36.612499999999997</v>
      </c>
      <c r="Q308" t="str">
        <f t="shared" si="86"/>
        <v>film &amp; video</v>
      </c>
      <c r="R308" t="str">
        <f t="shared" si="87"/>
        <v>documentary</v>
      </c>
      <c r="S308" s="8">
        <f t="shared" si="88"/>
        <v>41334</v>
      </c>
      <c r="T308" s="8">
        <f t="shared" si="89"/>
        <v>41353.79552083333</v>
      </c>
      <c r="U308">
        <f t="shared" si="90"/>
        <v>2013</v>
      </c>
      <c r="V308" t="str">
        <f>VLOOKUP(MONTH(S308),REF!$C$4:$D$15,2,FALSE)</f>
        <v>MAR</v>
      </c>
      <c r="W308" t="str">
        <f t="shared" si="91"/>
        <v>NO</v>
      </c>
      <c r="X308" t="str">
        <f t="shared" si="92"/>
        <v>YES</v>
      </c>
      <c r="Y308" t="str">
        <f t="shared" si="93"/>
        <v>NO</v>
      </c>
      <c r="Z308" t="str">
        <f t="shared" si="94"/>
        <v>NO</v>
      </c>
      <c r="AA308" t="str">
        <f t="shared" si="95"/>
        <v>NO</v>
      </c>
      <c r="AB308" t="str">
        <f t="shared" si="96"/>
        <v>NO</v>
      </c>
      <c r="AC308" t="str">
        <f t="shared" si="97"/>
        <v>NO</v>
      </c>
      <c r="AD308" t="str">
        <f t="shared" si="98"/>
        <v>NO</v>
      </c>
      <c r="AE308" t="str">
        <f t="shared" si="99"/>
        <v>NO</v>
      </c>
      <c r="AF308" t="str">
        <f t="shared" si="100"/>
        <v>NO</v>
      </c>
      <c r="AG308" t="str">
        <f t="shared" si="101"/>
        <v>NO</v>
      </c>
      <c r="AH308" t="str">
        <f t="shared" si="102"/>
        <v>NO</v>
      </c>
      <c r="AI308">
        <f t="shared" si="103"/>
        <v>80</v>
      </c>
      <c r="AJ308" t="str">
        <f t="shared" si="104"/>
        <v/>
      </c>
    </row>
    <row r="309" spans="1:36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4"/>
        <v>1.1131818181818183</v>
      </c>
      <c r="P309" s="6">
        <f t="shared" si="85"/>
        <v>42.517361111111114</v>
      </c>
      <c r="Q309" t="str">
        <f t="shared" si="86"/>
        <v>film &amp; video</v>
      </c>
      <c r="R309" t="str">
        <f t="shared" si="87"/>
        <v>documentary</v>
      </c>
      <c r="S309" s="8">
        <f t="shared" si="88"/>
        <v>41283</v>
      </c>
      <c r="T309" s="8">
        <f t="shared" si="89"/>
        <v>41312.944456018522</v>
      </c>
      <c r="U309">
        <f t="shared" si="90"/>
        <v>2013</v>
      </c>
      <c r="V309" t="str">
        <f>VLOOKUP(MONTH(S309),REF!$C$4:$D$15,2,FALSE)</f>
        <v>JAN</v>
      </c>
      <c r="W309" t="str">
        <f t="shared" si="91"/>
        <v>NO</v>
      </c>
      <c r="X309" t="str">
        <f t="shared" si="92"/>
        <v>NO</v>
      </c>
      <c r="Y309" t="str">
        <f t="shared" si="93"/>
        <v>NO</v>
      </c>
      <c r="Z309" t="str">
        <f t="shared" si="94"/>
        <v>NO</v>
      </c>
      <c r="AA309" t="str">
        <f t="shared" si="95"/>
        <v>NO</v>
      </c>
      <c r="AB309" t="str">
        <f t="shared" si="96"/>
        <v>YES</v>
      </c>
      <c r="AC309" t="str">
        <f t="shared" si="97"/>
        <v>NO</v>
      </c>
      <c r="AD309" t="str">
        <f t="shared" si="98"/>
        <v>NO</v>
      </c>
      <c r="AE309" t="str">
        <f t="shared" si="99"/>
        <v>NO</v>
      </c>
      <c r="AF309" t="str">
        <f t="shared" si="100"/>
        <v>NO</v>
      </c>
      <c r="AG309" t="str">
        <f t="shared" si="101"/>
        <v>NO</v>
      </c>
      <c r="AH309" t="str">
        <f t="shared" si="102"/>
        <v>NO</v>
      </c>
      <c r="AI309">
        <f t="shared" si="103"/>
        <v>576</v>
      </c>
      <c r="AJ309" t="str">
        <f t="shared" si="104"/>
        <v/>
      </c>
    </row>
    <row r="310" spans="1:36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4"/>
        <v>1.0556666666666668</v>
      </c>
      <c r="P310" s="6">
        <f t="shared" si="85"/>
        <v>62.712871287128714</v>
      </c>
      <c r="Q310" t="str">
        <f t="shared" si="86"/>
        <v>film &amp; video</v>
      </c>
      <c r="R310" t="str">
        <f t="shared" si="87"/>
        <v>documentary</v>
      </c>
      <c r="S310" s="8">
        <f t="shared" si="88"/>
        <v>40568</v>
      </c>
      <c r="T310" s="8">
        <f t="shared" si="89"/>
        <v>40612.694560185184</v>
      </c>
      <c r="U310">
        <f t="shared" si="90"/>
        <v>2011</v>
      </c>
      <c r="V310" t="str">
        <f>VLOOKUP(MONTH(S310),REF!$C$4:$D$15,2,FALSE)</f>
        <v>JAN</v>
      </c>
      <c r="W310" t="str">
        <f t="shared" si="91"/>
        <v>NO</v>
      </c>
      <c r="X310" t="str">
        <f t="shared" si="92"/>
        <v>NO</v>
      </c>
      <c r="Y310" t="str">
        <f t="shared" si="93"/>
        <v>NO</v>
      </c>
      <c r="Z310" t="str">
        <f t="shared" si="94"/>
        <v>YES</v>
      </c>
      <c r="AA310" t="str">
        <f t="shared" si="95"/>
        <v>NO</v>
      </c>
      <c r="AB310" t="str">
        <f t="shared" si="96"/>
        <v>NO</v>
      </c>
      <c r="AC310" t="str">
        <f t="shared" si="97"/>
        <v>NO</v>
      </c>
      <c r="AD310" t="str">
        <f t="shared" si="98"/>
        <v>NO</v>
      </c>
      <c r="AE310" t="str">
        <f t="shared" si="99"/>
        <v>NO</v>
      </c>
      <c r="AF310" t="str">
        <f t="shared" si="100"/>
        <v>NO</v>
      </c>
      <c r="AG310" t="str">
        <f t="shared" si="101"/>
        <v>NO</v>
      </c>
      <c r="AH310" t="str">
        <f t="shared" si="102"/>
        <v>NO</v>
      </c>
      <c r="AI310">
        <f t="shared" si="103"/>
        <v>202</v>
      </c>
      <c r="AJ310" t="str">
        <f t="shared" si="104"/>
        <v/>
      </c>
    </row>
    <row r="311" spans="1:36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4"/>
        <v>1.1894444444444445</v>
      </c>
      <c r="P311" s="6">
        <f t="shared" si="85"/>
        <v>89.957983193277315</v>
      </c>
      <c r="Q311" t="str">
        <f t="shared" si="86"/>
        <v>film &amp; video</v>
      </c>
      <c r="R311" t="str">
        <f t="shared" si="87"/>
        <v>documentary</v>
      </c>
      <c r="S311" s="8">
        <f t="shared" si="88"/>
        <v>41135</v>
      </c>
      <c r="T311" s="8">
        <f t="shared" si="89"/>
        <v>41155.751550925925</v>
      </c>
      <c r="U311">
        <f t="shared" si="90"/>
        <v>2012</v>
      </c>
      <c r="V311" t="str">
        <f>VLOOKUP(MONTH(S311),REF!$C$4:$D$15,2,FALSE)</f>
        <v>AUG</v>
      </c>
      <c r="W311" t="str">
        <f t="shared" si="91"/>
        <v>NO</v>
      </c>
      <c r="X311" t="str">
        <f t="shared" si="92"/>
        <v>NO</v>
      </c>
      <c r="Y311" t="str">
        <f t="shared" si="93"/>
        <v>NO</v>
      </c>
      <c r="Z311" t="str">
        <f t="shared" si="94"/>
        <v>NO</v>
      </c>
      <c r="AA311" t="str">
        <f t="shared" si="95"/>
        <v>YES</v>
      </c>
      <c r="AB311" t="str">
        <f t="shared" si="96"/>
        <v>NO</v>
      </c>
      <c r="AC311" t="str">
        <f t="shared" si="97"/>
        <v>NO</v>
      </c>
      <c r="AD311" t="str">
        <f t="shared" si="98"/>
        <v>NO</v>
      </c>
      <c r="AE311" t="str">
        <f t="shared" si="99"/>
        <v>NO</v>
      </c>
      <c r="AF311" t="str">
        <f t="shared" si="100"/>
        <v>NO</v>
      </c>
      <c r="AG311" t="str">
        <f t="shared" si="101"/>
        <v>NO</v>
      </c>
      <c r="AH311" t="str">
        <f t="shared" si="102"/>
        <v>NO</v>
      </c>
      <c r="AI311">
        <f t="shared" si="103"/>
        <v>238</v>
      </c>
      <c r="AJ311" t="str">
        <f t="shared" si="104"/>
        <v/>
      </c>
    </row>
    <row r="312" spans="1:36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4"/>
        <v>1.04129</v>
      </c>
      <c r="P312" s="6">
        <f t="shared" si="85"/>
        <v>28.924722222222222</v>
      </c>
      <c r="Q312" t="str">
        <f t="shared" si="86"/>
        <v>film &amp; video</v>
      </c>
      <c r="R312" t="str">
        <f t="shared" si="87"/>
        <v>documentary</v>
      </c>
      <c r="S312" s="8">
        <f t="shared" si="88"/>
        <v>40821</v>
      </c>
      <c r="T312" s="8">
        <f t="shared" si="89"/>
        <v>40836.083333333336</v>
      </c>
      <c r="U312">
        <f t="shared" si="90"/>
        <v>2011</v>
      </c>
      <c r="V312" t="str">
        <f>VLOOKUP(MONTH(S312),REF!$C$4:$D$15,2,FALSE)</f>
        <v>OCT</v>
      </c>
      <c r="W312" t="str">
        <f t="shared" si="91"/>
        <v>NO</v>
      </c>
      <c r="X312" t="str">
        <f t="shared" si="92"/>
        <v>YES</v>
      </c>
      <c r="Y312" t="str">
        <f t="shared" si="93"/>
        <v>NO</v>
      </c>
      <c r="Z312" t="str">
        <f t="shared" si="94"/>
        <v>NO</v>
      </c>
      <c r="AA312" t="str">
        <f t="shared" si="95"/>
        <v>NO</v>
      </c>
      <c r="AB312" t="str">
        <f t="shared" si="96"/>
        <v>NO</v>
      </c>
      <c r="AC312" t="str">
        <f t="shared" si="97"/>
        <v>NO</v>
      </c>
      <c r="AD312" t="str">
        <f t="shared" si="98"/>
        <v>NO</v>
      </c>
      <c r="AE312" t="str">
        <f t="shared" si="99"/>
        <v>NO</v>
      </c>
      <c r="AF312" t="str">
        <f t="shared" si="100"/>
        <v>NO</v>
      </c>
      <c r="AG312" t="str">
        <f t="shared" si="101"/>
        <v>NO</v>
      </c>
      <c r="AH312" t="str">
        <f t="shared" si="102"/>
        <v>NO</v>
      </c>
      <c r="AI312">
        <f t="shared" si="103"/>
        <v>36</v>
      </c>
      <c r="AJ312" t="str">
        <f t="shared" si="104"/>
        <v/>
      </c>
    </row>
    <row r="313" spans="1:36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4"/>
        <v>1.0410165</v>
      </c>
      <c r="P313" s="6">
        <f t="shared" si="85"/>
        <v>138.8022</v>
      </c>
      <c r="Q313" t="str">
        <f t="shared" si="86"/>
        <v>film &amp; video</v>
      </c>
      <c r="R313" t="str">
        <f t="shared" si="87"/>
        <v>documentary</v>
      </c>
      <c r="S313" s="8">
        <f t="shared" si="88"/>
        <v>40868</v>
      </c>
      <c r="T313" s="8">
        <f t="shared" si="89"/>
        <v>40909.332638888889</v>
      </c>
      <c r="U313">
        <f t="shared" si="90"/>
        <v>2011</v>
      </c>
      <c r="V313" t="str">
        <f>VLOOKUP(MONTH(S313),REF!$C$4:$D$15,2,FALSE)</f>
        <v>NOV</v>
      </c>
      <c r="W313" t="str">
        <f t="shared" si="91"/>
        <v>NO</v>
      </c>
      <c r="X313" t="str">
        <f t="shared" si="92"/>
        <v>NO</v>
      </c>
      <c r="Y313" t="str">
        <f t="shared" si="93"/>
        <v>NO</v>
      </c>
      <c r="Z313" t="str">
        <f t="shared" si="94"/>
        <v>NO</v>
      </c>
      <c r="AA313" t="str">
        <f t="shared" si="95"/>
        <v>NO</v>
      </c>
      <c r="AB313" t="str">
        <f t="shared" si="96"/>
        <v>YES</v>
      </c>
      <c r="AC313" t="str">
        <f t="shared" si="97"/>
        <v>NO</v>
      </c>
      <c r="AD313" t="str">
        <f t="shared" si="98"/>
        <v>NO</v>
      </c>
      <c r="AE313" t="str">
        <f t="shared" si="99"/>
        <v>NO</v>
      </c>
      <c r="AF313" t="str">
        <f t="shared" si="100"/>
        <v>NO</v>
      </c>
      <c r="AG313" t="str">
        <f t="shared" si="101"/>
        <v>NO</v>
      </c>
      <c r="AH313" t="str">
        <f t="shared" si="102"/>
        <v>NO</v>
      </c>
      <c r="AI313">
        <f t="shared" si="103"/>
        <v>150</v>
      </c>
      <c r="AJ313" t="str">
        <f t="shared" si="104"/>
        <v/>
      </c>
    </row>
    <row r="314" spans="1:36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4"/>
        <v>1.1187499999999999</v>
      </c>
      <c r="P314" s="6">
        <f t="shared" si="85"/>
        <v>61.301369863013697</v>
      </c>
      <c r="Q314" t="str">
        <f t="shared" si="86"/>
        <v>film &amp; video</v>
      </c>
      <c r="R314" t="str">
        <f t="shared" si="87"/>
        <v>documentary</v>
      </c>
      <c r="S314" s="8">
        <f t="shared" si="88"/>
        <v>41349</v>
      </c>
      <c r="T314" s="8">
        <f t="shared" si="89"/>
        <v>41378.877685185187</v>
      </c>
      <c r="U314">
        <f t="shared" si="90"/>
        <v>2013</v>
      </c>
      <c r="V314" t="str">
        <f>VLOOKUP(MONTH(S314),REF!$C$4:$D$15,2,FALSE)</f>
        <v>MAR</v>
      </c>
      <c r="W314" t="str">
        <f t="shared" si="91"/>
        <v>NO</v>
      </c>
      <c r="X314" t="str">
        <f t="shared" si="92"/>
        <v>NO</v>
      </c>
      <c r="Y314" t="str">
        <f t="shared" si="93"/>
        <v>YES</v>
      </c>
      <c r="Z314" t="str">
        <f t="shared" si="94"/>
        <v>NO</v>
      </c>
      <c r="AA314" t="str">
        <f t="shared" si="95"/>
        <v>NO</v>
      </c>
      <c r="AB314" t="str">
        <f t="shared" si="96"/>
        <v>NO</v>
      </c>
      <c r="AC314" t="str">
        <f t="shared" si="97"/>
        <v>NO</v>
      </c>
      <c r="AD314" t="str">
        <f t="shared" si="98"/>
        <v>NO</v>
      </c>
      <c r="AE314" t="str">
        <f t="shared" si="99"/>
        <v>NO</v>
      </c>
      <c r="AF314" t="str">
        <f t="shared" si="100"/>
        <v>NO</v>
      </c>
      <c r="AG314" t="str">
        <f t="shared" si="101"/>
        <v>NO</v>
      </c>
      <c r="AH314" t="str">
        <f t="shared" si="102"/>
        <v>NO</v>
      </c>
      <c r="AI314">
        <f t="shared" si="103"/>
        <v>146</v>
      </c>
      <c r="AJ314" t="str">
        <f t="shared" si="104"/>
        <v/>
      </c>
    </row>
    <row r="315" spans="1:36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4"/>
        <v>1.0473529411764706</v>
      </c>
      <c r="P315" s="6">
        <f t="shared" si="85"/>
        <v>80.202702702702709</v>
      </c>
      <c r="Q315" t="str">
        <f t="shared" si="86"/>
        <v>film &amp; video</v>
      </c>
      <c r="R315" t="str">
        <f t="shared" si="87"/>
        <v>documentary</v>
      </c>
      <c r="S315" s="8">
        <f t="shared" si="88"/>
        <v>40357</v>
      </c>
      <c r="T315" s="8">
        <f t="shared" si="89"/>
        <v>40401.665972222225</v>
      </c>
      <c r="U315">
        <f t="shared" si="90"/>
        <v>2010</v>
      </c>
      <c r="V315" t="str">
        <f>VLOOKUP(MONTH(S315),REF!$C$4:$D$15,2,FALSE)</f>
        <v>JUN</v>
      </c>
      <c r="W315" t="str">
        <f t="shared" si="91"/>
        <v>NO</v>
      </c>
      <c r="X315" t="str">
        <f t="shared" si="92"/>
        <v>NO</v>
      </c>
      <c r="Y315" t="str">
        <f t="shared" si="93"/>
        <v>NO</v>
      </c>
      <c r="Z315" t="str">
        <f t="shared" si="94"/>
        <v>NO</v>
      </c>
      <c r="AA315" t="str">
        <f t="shared" si="95"/>
        <v>YES</v>
      </c>
      <c r="AB315" t="str">
        <f t="shared" si="96"/>
        <v>NO</v>
      </c>
      <c r="AC315" t="str">
        <f t="shared" si="97"/>
        <v>NO</v>
      </c>
      <c r="AD315" t="str">
        <f t="shared" si="98"/>
        <v>NO</v>
      </c>
      <c r="AE315" t="str">
        <f t="shared" si="99"/>
        <v>NO</v>
      </c>
      <c r="AF315" t="str">
        <f t="shared" si="100"/>
        <v>NO</v>
      </c>
      <c r="AG315" t="str">
        <f t="shared" si="101"/>
        <v>NO</v>
      </c>
      <c r="AH315" t="str">
        <f t="shared" si="102"/>
        <v>NO</v>
      </c>
      <c r="AI315">
        <f t="shared" si="103"/>
        <v>222</v>
      </c>
      <c r="AJ315" t="str">
        <f t="shared" si="104"/>
        <v/>
      </c>
    </row>
    <row r="316" spans="1:36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4"/>
        <v>3.8515000000000001</v>
      </c>
      <c r="P316" s="6">
        <f t="shared" si="85"/>
        <v>32.095833333333331</v>
      </c>
      <c r="Q316" t="str">
        <f t="shared" si="86"/>
        <v>film &amp; video</v>
      </c>
      <c r="R316" t="str">
        <f t="shared" si="87"/>
        <v>documentary</v>
      </c>
      <c r="S316" s="8">
        <f t="shared" si="88"/>
        <v>41305</v>
      </c>
      <c r="T316" s="8">
        <f t="shared" si="89"/>
        <v>41334.833194444444</v>
      </c>
      <c r="U316">
        <f t="shared" si="90"/>
        <v>2013</v>
      </c>
      <c r="V316" t="str">
        <f>VLOOKUP(MONTH(S316),REF!$C$4:$D$15,2,FALSE)</f>
        <v>JAN</v>
      </c>
      <c r="W316" t="str">
        <f t="shared" si="91"/>
        <v>NO</v>
      </c>
      <c r="X316" t="str">
        <f t="shared" si="92"/>
        <v>YES</v>
      </c>
      <c r="Y316" t="str">
        <f t="shared" si="93"/>
        <v>NO</v>
      </c>
      <c r="Z316" t="str">
        <f t="shared" si="94"/>
        <v>NO</v>
      </c>
      <c r="AA316" t="str">
        <f t="shared" si="95"/>
        <v>NO</v>
      </c>
      <c r="AB316" t="str">
        <f t="shared" si="96"/>
        <v>NO</v>
      </c>
      <c r="AC316" t="str">
        <f t="shared" si="97"/>
        <v>NO</v>
      </c>
      <c r="AD316" t="str">
        <f t="shared" si="98"/>
        <v>NO</v>
      </c>
      <c r="AE316" t="str">
        <f t="shared" si="99"/>
        <v>NO</v>
      </c>
      <c r="AF316" t="str">
        <f t="shared" si="100"/>
        <v>NO</v>
      </c>
      <c r="AG316" t="str">
        <f t="shared" si="101"/>
        <v>NO</v>
      </c>
      <c r="AH316" t="str">
        <f t="shared" si="102"/>
        <v>NO</v>
      </c>
      <c r="AI316">
        <f t="shared" si="103"/>
        <v>120</v>
      </c>
      <c r="AJ316" t="str">
        <f t="shared" si="104"/>
        <v/>
      </c>
    </row>
    <row r="317" spans="1:36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4"/>
        <v>1.01248</v>
      </c>
      <c r="P317" s="6">
        <f t="shared" si="85"/>
        <v>200.88888888888889</v>
      </c>
      <c r="Q317" t="str">
        <f t="shared" si="86"/>
        <v>film &amp; video</v>
      </c>
      <c r="R317" t="str">
        <f t="shared" si="87"/>
        <v>documentary</v>
      </c>
      <c r="S317" s="8">
        <f t="shared" si="88"/>
        <v>41114</v>
      </c>
      <c r="T317" s="8">
        <f t="shared" si="89"/>
        <v>41143.77238425926</v>
      </c>
      <c r="U317">
        <f t="shared" si="90"/>
        <v>2012</v>
      </c>
      <c r="V317" t="str">
        <f>VLOOKUP(MONTH(S317),REF!$C$4:$D$15,2,FALSE)</f>
        <v>JUL</v>
      </c>
      <c r="W317" t="str">
        <f t="shared" si="91"/>
        <v>NO</v>
      </c>
      <c r="X317" t="str">
        <f t="shared" si="92"/>
        <v>NO</v>
      </c>
      <c r="Y317" t="str">
        <f t="shared" si="93"/>
        <v>NO</v>
      </c>
      <c r="Z317" t="str">
        <f t="shared" si="94"/>
        <v>NO</v>
      </c>
      <c r="AA317" t="str">
        <f t="shared" si="95"/>
        <v>NO</v>
      </c>
      <c r="AB317" t="str">
        <f t="shared" si="96"/>
        <v>NO</v>
      </c>
      <c r="AC317" t="str">
        <f t="shared" si="97"/>
        <v>YES</v>
      </c>
      <c r="AD317" t="str">
        <f t="shared" si="98"/>
        <v>NO</v>
      </c>
      <c r="AE317" t="str">
        <f t="shared" si="99"/>
        <v>NO</v>
      </c>
      <c r="AF317" t="str">
        <f t="shared" si="100"/>
        <v>NO</v>
      </c>
      <c r="AG317" t="str">
        <f t="shared" si="101"/>
        <v>NO</v>
      </c>
      <c r="AH317" t="str">
        <f t="shared" si="102"/>
        <v>NO</v>
      </c>
      <c r="AI317">
        <f t="shared" si="103"/>
        <v>126</v>
      </c>
      <c r="AJ317" t="str">
        <f t="shared" si="104"/>
        <v/>
      </c>
    </row>
    <row r="318" spans="1:36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4"/>
        <v>1.1377333333333333</v>
      </c>
      <c r="P318" s="6">
        <f t="shared" si="85"/>
        <v>108.01265822784811</v>
      </c>
      <c r="Q318" t="str">
        <f t="shared" si="86"/>
        <v>film &amp; video</v>
      </c>
      <c r="R318" t="str">
        <f t="shared" si="87"/>
        <v>documentary</v>
      </c>
      <c r="S318" s="8">
        <f t="shared" si="88"/>
        <v>41951</v>
      </c>
      <c r="T318" s="8">
        <f t="shared" si="89"/>
        <v>41984.207638888889</v>
      </c>
      <c r="U318">
        <f t="shared" si="90"/>
        <v>2014</v>
      </c>
      <c r="V318" t="str">
        <f>VLOOKUP(MONTH(S318),REF!$C$4:$D$15,2,FALSE)</f>
        <v>NOV</v>
      </c>
      <c r="W318" t="str">
        <f t="shared" si="91"/>
        <v>NO</v>
      </c>
      <c r="X318" t="str">
        <f t="shared" si="92"/>
        <v>NO</v>
      </c>
      <c r="Y318" t="str">
        <f t="shared" si="93"/>
        <v>NO</v>
      </c>
      <c r="Z318" t="str">
        <f t="shared" si="94"/>
        <v>NO</v>
      </c>
      <c r="AA318" t="str">
        <f t="shared" si="95"/>
        <v>YES</v>
      </c>
      <c r="AB318" t="str">
        <f t="shared" si="96"/>
        <v>NO</v>
      </c>
      <c r="AC318" t="str">
        <f t="shared" si="97"/>
        <v>NO</v>
      </c>
      <c r="AD318" t="str">
        <f t="shared" si="98"/>
        <v>NO</v>
      </c>
      <c r="AE318" t="str">
        <f t="shared" si="99"/>
        <v>NO</v>
      </c>
      <c r="AF318" t="str">
        <f t="shared" si="100"/>
        <v>NO</v>
      </c>
      <c r="AG318" t="str">
        <f t="shared" si="101"/>
        <v>NO</v>
      </c>
      <c r="AH318" t="str">
        <f t="shared" si="102"/>
        <v>NO</v>
      </c>
      <c r="AI318">
        <f t="shared" si="103"/>
        <v>158</v>
      </c>
      <c r="AJ318" t="str">
        <f t="shared" si="104"/>
        <v/>
      </c>
    </row>
    <row r="319" spans="1:36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4"/>
        <v>1.0080333333333333</v>
      </c>
      <c r="P319" s="6">
        <f t="shared" si="85"/>
        <v>95.699367088607602</v>
      </c>
      <c r="Q319" t="str">
        <f t="shared" si="86"/>
        <v>film &amp; video</v>
      </c>
      <c r="R319" t="str">
        <f t="shared" si="87"/>
        <v>documentary</v>
      </c>
      <c r="S319" s="8">
        <f t="shared" si="88"/>
        <v>41590</v>
      </c>
      <c r="T319" s="8">
        <f t="shared" si="89"/>
        <v>41619.676886574074</v>
      </c>
      <c r="U319">
        <f t="shared" si="90"/>
        <v>2013</v>
      </c>
      <c r="V319" t="str">
        <f>VLOOKUP(MONTH(S319),REF!$C$4:$D$15,2,FALSE)</f>
        <v>NOV</v>
      </c>
      <c r="W319" t="str">
        <f t="shared" si="91"/>
        <v>NO</v>
      </c>
      <c r="X319" t="str">
        <f t="shared" si="92"/>
        <v>NO</v>
      </c>
      <c r="Y319" t="str">
        <f t="shared" si="93"/>
        <v>NO</v>
      </c>
      <c r="Z319" t="str">
        <f t="shared" si="94"/>
        <v>NO</v>
      </c>
      <c r="AA319" t="str">
        <f t="shared" si="95"/>
        <v>NO</v>
      </c>
      <c r="AB319" t="str">
        <f t="shared" si="96"/>
        <v>NO</v>
      </c>
      <c r="AC319" t="str">
        <f t="shared" si="97"/>
        <v>NO</v>
      </c>
      <c r="AD319" t="str">
        <f t="shared" si="98"/>
        <v>YES</v>
      </c>
      <c r="AE319" t="str">
        <f t="shared" si="99"/>
        <v>NO</v>
      </c>
      <c r="AF319" t="str">
        <f t="shared" si="100"/>
        <v>NO</v>
      </c>
      <c r="AG319" t="str">
        <f t="shared" si="101"/>
        <v>NO</v>
      </c>
      <c r="AH319" t="str">
        <f t="shared" si="102"/>
        <v>NO</v>
      </c>
      <c r="AI319">
        <f t="shared" si="103"/>
        <v>316</v>
      </c>
      <c r="AJ319" t="str">
        <f t="shared" si="104"/>
        <v/>
      </c>
    </row>
    <row r="320" spans="1:36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4"/>
        <v>2.8332000000000002</v>
      </c>
      <c r="P320" s="6">
        <f t="shared" si="85"/>
        <v>49.880281690140848</v>
      </c>
      <c r="Q320" t="str">
        <f t="shared" si="86"/>
        <v>film &amp; video</v>
      </c>
      <c r="R320" t="str">
        <f t="shared" si="87"/>
        <v>documentary</v>
      </c>
      <c r="S320" s="8">
        <f t="shared" si="88"/>
        <v>41330</v>
      </c>
      <c r="T320" s="8">
        <f t="shared" si="89"/>
        <v>41359.997118055559</v>
      </c>
      <c r="U320">
        <f t="shared" si="90"/>
        <v>2013</v>
      </c>
      <c r="V320" t="str">
        <f>VLOOKUP(MONTH(S320),REF!$C$4:$D$15,2,FALSE)</f>
        <v>FEB</v>
      </c>
      <c r="W320" t="str">
        <f t="shared" si="91"/>
        <v>NO</v>
      </c>
      <c r="X320" t="str">
        <f t="shared" si="92"/>
        <v>NO</v>
      </c>
      <c r="Y320" t="str">
        <f t="shared" si="93"/>
        <v>YES</v>
      </c>
      <c r="Z320" t="str">
        <f t="shared" si="94"/>
        <v>NO</v>
      </c>
      <c r="AA320" t="str">
        <f t="shared" si="95"/>
        <v>NO</v>
      </c>
      <c r="AB320" t="str">
        <f t="shared" si="96"/>
        <v>NO</v>
      </c>
      <c r="AC320" t="str">
        <f t="shared" si="97"/>
        <v>NO</v>
      </c>
      <c r="AD320" t="str">
        <f t="shared" si="98"/>
        <v>NO</v>
      </c>
      <c r="AE320" t="str">
        <f t="shared" si="99"/>
        <v>NO</v>
      </c>
      <c r="AF320" t="str">
        <f t="shared" si="100"/>
        <v>NO</v>
      </c>
      <c r="AG320" t="str">
        <f t="shared" si="101"/>
        <v>NO</v>
      </c>
      <c r="AH320" t="str">
        <f t="shared" si="102"/>
        <v>NO</v>
      </c>
      <c r="AI320">
        <f t="shared" si="103"/>
        <v>284</v>
      </c>
      <c r="AJ320" t="str">
        <f t="shared" si="104"/>
        <v/>
      </c>
    </row>
    <row r="321" spans="1:36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4"/>
        <v>1.1268</v>
      </c>
      <c r="P321" s="6">
        <f t="shared" si="85"/>
        <v>110.47058823529412</v>
      </c>
      <c r="Q321" t="str">
        <f t="shared" si="86"/>
        <v>film &amp; video</v>
      </c>
      <c r="R321" t="str">
        <f t="shared" si="87"/>
        <v>documentary</v>
      </c>
      <c r="S321" s="8">
        <f t="shared" si="88"/>
        <v>40124</v>
      </c>
      <c r="T321" s="8">
        <f t="shared" si="89"/>
        <v>40211.332638888889</v>
      </c>
      <c r="U321">
        <f t="shared" si="90"/>
        <v>2009</v>
      </c>
      <c r="V321" t="str">
        <f>VLOOKUP(MONTH(S321),REF!$C$4:$D$15,2,FALSE)</f>
        <v>NOV</v>
      </c>
      <c r="W321" t="str">
        <f t="shared" si="91"/>
        <v>NO</v>
      </c>
      <c r="X321" t="str">
        <f t="shared" si="92"/>
        <v>NO</v>
      </c>
      <c r="Y321" t="str">
        <f t="shared" si="93"/>
        <v>YES</v>
      </c>
      <c r="Z321" t="str">
        <f t="shared" si="94"/>
        <v>NO</v>
      </c>
      <c r="AA321" t="str">
        <f t="shared" si="95"/>
        <v>NO</v>
      </c>
      <c r="AB321" t="str">
        <f t="shared" si="96"/>
        <v>NO</v>
      </c>
      <c r="AC321" t="str">
        <f t="shared" si="97"/>
        <v>NO</v>
      </c>
      <c r="AD321" t="str">
        <f t="shared" si="98"/>
        <v>NO</v>
      </c>
      <c r="AE321" t="str">
        <f t="shared" si="99"/>
        <v>NO</v>
      </c>
      <c r="AF321" t="str">
        <f t="shared" si="100"/>
        <v>NO</v>
      </c>
      <c r="AG321" t="str">
        <f t="shared" si="101"/>
        <v>NO</v>
      </c>
      <c r="AH321" t="str">
        <f t="shared" si="102"/>
        <v>NO</v>
      </c>
      <c r="AI321">
        <f t="shared" si="103"/>
        <v>51</v>
      </c>
      <c r="AJ321" t="str">
        <f t="shared" si="104"/>
        <v/>
      </c>
    </row>
    <row r="322" spans="1:36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4"/>
        <v>1.0658000000000001</v>
      </c>
      <c r="P322" s="6">
        <f t="shared" si="85"/>
        <v>134.91139240506328</v>
      </c>
      <c r="Q322" t="str">
        <f t="shared" si="86"/>
        <v>film &amp; video</v>
      </c>
      <c r="R322" t="str">
        <f t="shared" si="87"/>
        <v>documentary</v>
      </c>
      <c r="S322" s="8">
        <f t="shared" si="88"/>
        <v>42332</v>
      </c>
      <c r="T322" s="8">
        <f t="shared" si="89"/>
        <v>42360.958333333328</v>
      </c>
      <c r="U322">
        <f t="shared" si="90"/>
        <v>2015</v>
      </c>
      <c r="V322" t="str">
        <f>VLOOKUP(MONTH(S322),REF!$C$4:$D$15,2,FALSE)</f>
        <v>NOV</v>
      </c>
      <c r="W322" t="str">
        <f t="shared" si="91"/>
        <v>NO</v>
      </c>
      <c r="X322" t="str">
        <f t="shared" si="92"/>
        <v>NO</v>
      </c>
      <c r="Y322" t="str">
        <f t="shared" si="93"/>
        <v>NO</v>
      </c>
      <c r="Z322" t="str">
        <f t="shared" si="94"/>
        <v>NO</v>
      </c>
      <c r="AA322" t="str">
        <f t="shared" si="95"/>
        <v>NO</v>
      </c>
      <c r="AB322" t="str">
        <f t="shared" si="96"/>
        <v>YES</v>
      </c>
      <c r="AC322" t="str">
        <f t="shared" si="97"/>
        <v>NO</v>
      </c>
      <c r="AD322" t="str">
        <f t="shared" si="98"/>
        <v>NO</v>
      </c>
      <c r="AE322" t="str">
        <f t="shared" si="99"/>
        <v>NO</v>
      </c>
      <c r="AF322" t="str">
        <f t="shared" si="100"/>
        <v>NO</v>
      </c>
      <c r="AG322" t="str">
        <f t="shared" si="101"/>
        <v>NO</v>
      </c>
      <c r="AH322" t="str">
        <f t="shared" si="102"/>
        <v>NO</v>
      </c>
      <c r="AI322">
        <f t="shared" si="103"/>
        <v>158</v>
      </c>
      <c r="AJ322" t="str">
        <f t="shared" si="104"/>
        <v/>
      </c>
    </row>
    <row r="323" spans="1:36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5">E323/D323</f>
        <v>1.0266285714285714</v>
      </c>
      <c r="P323" s="6">
        <f t="shared" ref="P323:P386" si="106">E323/L323</f>
        <v>106.62314540059347</v>
      </c>
      <c r="Q323" t="str">
        <f t="shared" ref="Q323:Q386" si="107">LEFT(N323,FIND("/",N323)-1)</f>
        <v>film &amp; video</v>
      </c>
      <c r="R323" t="str">
        <f t="shared" ref="R323:R386" si="108">RIGHT(N323,LEN(N323)-FIND("/",N323))</f>
        <v>documentary</v>
      </c>
      <c r="S323" s="8">
        <f t="shared" ref="S323:S386" si="109">ROUND((J323/86400)+DATE(1970,1,1),0)</f>
        <v>42647</v>
      </c>
      <c r="T323" s="8">
        <f t="shared" ref="T323:T386" si="110">(I323/86400)+DATE(1970,1,1)</f>
        <v>42682.488263888888</v>
      </c>
      <c r="U323">
        <f t="shared" ref="U323:U386" si="111">YEAR(S323)</f>
        <v>2016</v>
      </c>
      <c r="V323" t="str">
        <f>VLOOKUP(MONTH(S323),REF!$C$4:$D$15,2,FALSE)</f>
        <v>OCT</v>
      </c>
      <c r="W323" t="str">
        <f t="shared" ref="W323:W386" si="112">IF(D323&lt;1000,"YES","NO")</f>
        <v>NO</v>
      </c>
      <c r="X323" t="str">
        <f t="shared" ref="X323:X386" si="113">IF(AND($D323&gt;=1000,$D323&lt;=4999),"YES","NO")</f>
        <v>NO</v>
      </c>
      <c r="Y323" t="str">
        <f t="shared" ref="Y323:Y386" si="114">IF(AND($D323&gt;=5000,$D323&lt;=9999),"YES","NO")</f>
        <v>NO</v>
      </c>
      <c r="Z323" t="str">
        <f t="shared" ref="Z323:Z386" si="115">IF(AND($D323&gt;=10000,$D323&lt;=14999),"YES","NO")</f>
        <v>NO</v>
      </c>
      <c r="AA323" t="str">
        <f t="shared" ref="AA323:AA386" si="116">IF(AND($D323&gt;=15000,$D323&lt;=19999),"YES","NO")</f>
        <v>NO</v>
      </c>
      <c r="AB323" t="str">
        <f t="shared" ref="AB323:AB386" si="117">IF(AND($D323&gt;=20000,$D323&lt;=24999),"YES","NO")</f>
        <v>NO</v>
      </c>
      <c r="AC323" t="str">
        <f t="shared" ref="AC323:AC386" si="118">IF(AND($D323&gt;=25000,$D323&lt;=29999),"YES","NO")</f>
        <v>NO</v>
      </c>
      <c r="AD323" t="str">
        <f t="shared" ref="AD323:AD386" si="119">IF(AND($D323&gt;=30000,$D323&lt;=34999),"YES","NO")</f>
        <v>NO</v>
      </c>
      <c r="AE323" t="str">
        <f t="shared" ref="AE323:AE386" si="120">IF(AND($D323&gt;=35000,$D323&lt;=39999),"YES","NO")</f>
        <v>YES</v>
      </c>
      <c r="AF323" t="str">
        <f t="shared" ref="AF323:AF386" si="121">IF(AND($D323&gt;=40000,$D323&lt;=44999),"YES","NO")</f>
        <v>NO</v>
      </c>
      <c r="AG323" t="str">
        <f t="shared" ref="AG323:AG386" si="122">IF(AND($D323&gt;=45000,$D323&lt;=49999),"YES","NO")</f>
        <v>NO</v>
      </c>
      <c r="AH323" t="str">
        <f t="shared" ref="AH323:AH386" si="123">IF($D323&gt;=50000,"YES","NO")</f>
        <v>NO</v>
      </c>
      <c r="AI323">
        <f t="shared" ref="AI323:AI386" si="124">IF(F323="successful",L323,"")</f>
        <v>337</v>
      </c>
      <c r="AJ323" t="str">
        <f t="shared" ref="AJ323:AJ386" si="125">IF(F323="failed",L323,"")</f>
        <v/>
      </c>
    </row>
    <row r="324" spans="1:36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5"/>
        <v>1.0791200000000001</v>
      </c>
      <c r="P324" s="6">
        <f t="shared" si="106"/>
        <v>145.04301075268816</v>
      </c>
      <c r="Q324" t="str">
        <f t="shared" si="107"/>
        <v>film &amp; video</v>
      </c>
      <c r="R324" t="str">
        <f t="shared" si="108"/>
        <v>documentary</v>
      </c>
      <c r="S324" s="8">
        <f t="shared" si="109"/>
        <v>42474</v>
      </c>
      <c r="T324" s="8">
        <f t="shared" si="110"/>
        <v>42503.57</v>
      </c>
      <c r="U324">
        <f t="shared" si="111"/>
        <v>2016</v>
      </c>
      <c r="V324" t="str">
        <f>VLOOKUP(MONTH(S324),REF!$C$4:$D$15,2,FALSE)</f>
        <v>APR</v>
      </c>
      <c r="W324" t="str">
        <f t="shared" si="112"/>
        <v>NO</v>
      </c>
      <c r="X324" t="str">
        <f t="shared" si="113"/>
        <v>NO</v>
      </c>
      <c r="Y324" t="str">
        <f t="shared" si="114"/>
        <v>NO</v>
      </c>
      <c r="Z324" t="str">
        <f t="shared" si="115"/>
        <v>NO</v>
      </c>
      <c r="AA324" t="str">
        <f t="shared" si="116"/>
        <v>NO</v>
      </c>
      <c r="AB324" t="str">
        <f t="shared" si="117"/>
        <v>NO</v>
      </c>
      <c r="AC324" t="str">
        <f t="shared" si="118"/>
        <v>YES</v>
      </c>
      <c r="AD324" t="str">
        <f t="shared" si="119"/>
        <v>NO</v>
      </c>
      <c r="AE324" t="str">
        <f t="shared" si="120"/>
        <v>NO</v>
      </c>
      <c r="AF324" t="str">
        <f t="shared" si="121"/>
        <v>NO</v>
      </c>
      <c r="AG324" t="str">
        <f t="shared" si="122"/>
        <v>NO</v>
      </c>
      <c r="AH324" t="str">
        <f t="shared" si="123"/>
        <v>NO</v>
      </c>
      <c r="AI324">
        <f t="shared" si="124"/>
        <v>186</v>
      </c>
      <c r="AJ324" t="str">
        <f t="shared" si="125"/>
        <v/>
      </c>
    </row>
    <row r="325" spans="1:36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5"/>
        <v>1.2307407407407407</v>
      </c>
      <c r="P325" s="6">
        <f t="shared" si="106"/>
        <v>114.58620689655173</v>
      </c>
      <c r="Q325" t="str">
        <f t="shared" si="107"/>
        <v>film &amp; video</v>
      </c>
      <c r="R325" t="str">
        <f t="shared" si="108"/>
        <v>documentary</v>
      </c>
      <c r="S325" s="8">
        <f t="shared" si="109"/>
        <v>42697</v>
      </c>
      <c r="T325" s="8">
        <f t="shared" si="110"/>
        <v>42725.332638888889</v>
      </c>
      <c r="U325">
        <f t="shared" si="111"/>
        <v>2016</v>
      </c>
      <c r="V325" t="str">
        <f>VLOOKUP(MONTH(S325),REF!$C$4:$D$15,2,FALSE)</f>
        <v>NOV</v>
      </c>
      <c r="W325" t="str">
        <f t="shared" si="112"/>
        <v>NO</v>
      </c>
      <c r="X325" t="str">
        <f t="shared" si="113"/>
        <v>NO</v>
      </c>
      <c r="Y325" t="str">
        <f t="shared" si="114"/>
        <v>YES</v>
      </c>
      <c r="Z325" t="str">
        <f t="shared" si="115"/>
        <v>NO</v>
      </c>
      <c r="AA325" t="str">
        <f t="shared" si="116"/>
        <v>NO</v>
      </c>
      <c r="AB325" t="str">
        <f t="shared" si="117"/>
        <v>NO</v>
      </c>
      <c r="AC325" t="str">
        <f t="shared" si="118"/>
        <v>NO</v>
      </c>
      <c r="AD325" t="str">
        <f t="shared" si="119"/>
        <v>NO</v>
      </c>
      <c r="AE325" t="str">
        <f t="shared" si="120"/>
        <v>NO</v>
      </c>
      <c r="AF325" t="str">
        <f t="shared" si="121"/>
        <v>NO</v>
      </c>
      <c r="AG325" t="str">
        <f t="shared" si="122"/>
        <v>NO</v>
      </c>
      <c r="AH325" t="str">
        <f t="shared" si="123"/>
        <v>NO</v>
      </c>
      <c r="AI325">
        <f t="shared" si="124"/>
        <v>58</v>
      </c>
      <c r="AJ325" t="str">
        <f t="shared" si="125"/>
        <v/>
      </c>
    </row>
    <row r="326" spans="1:36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5"/>
        <v>1.016</v>
      </c>
      <c r="P326" s="6">
        <f t="shared" si="106"/>
        <v>105.3170731707317</v>
      </c>
      <c r="Q326" t="str">
        <f t="shared" si="107"/>
        <v>film &amp; video</v>
      </c>
      <c r="R326" t="str">
        <f t="shared" si="108"/>
        <v>documentary</v>
      </c>
      <c r="S326" s="8">
        <f t="shared" si="109"/>
        <v>42185</v>
      </c>
      <c r="T326" s="8">
        <f t="shared" si="110"/>
        <v>42217.626250000001</v>
      </c>
      <c r="U326">
        <f t="shared" si="111"/>
        <v>2015</v>
      </c>
      <c r="V326" t="str">
        <f>VLOOKUP(MONTH(S326),REF!$C$4:$D$15,2,FALSE)</f>
        <v>JUN</v>
      </c>
      <c r="W326" t="str">
        <f t="shared" si="112"/>
        <v>NO</v>
      </c>
      <c r="X326" t="str">
        <f t="shared" si="113"/>
        <v>NO</v>
      </c>
      <c r="Y326" t="str">
        <f t="shared" si="114"/>
        <v>YES</v>
      </c>
      <c r="Z326" t="str">
        <f t="shared" si="115"/>
        <v>NO</v>
      </c>
      <c r="AA326" t="str">
        <f t="shared" si="116"/>
        <v>NO</v>
      </c>
      <c r="AB326" t="str">
        <f t="shared" si="117"/>
        <v>NO</v>
      </c>
      <c r="AC326" t="str">
        <f t="shared" si="118"/>
        <v>NO</v>
      </c>
      <c r="AD326" t="str">
        <f t="shared" si="119"/>
        <v>NO</v>
      </c>
      <c r="AE326" t="str">
        <f t="shared" si="120"/>
        <v>NO</v>
      </c>
      <c r="AF326" t="str">
        <f t="shared" si="121"/>
        <v>NO</v>
      </c>
      <c r="AG326" t="str">
        <f t="shared" si="122"/>
        <v>NO</v>
      </c>
      <c r="AH326" t="str">
        <f t="shared" si="123"/>
        <v>NO</v>
      </c>
      <c r="AI326">
        <f t="shared" si="124"/>
        <v>82</v>
      </c>
      <c r="AJ326" t="str">
        <f t="shared" si="125"/>
        <v/>
      </c>
    </row>
    <row r="327" spans="1:36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5"/>
        <v>1.04396</v>
      </c>
      <c r="P327" s="6">
        <f t="shared" si="106"/>
        <v>70.921195652173907</v>
      </c>
      <c r="Q327" t="str">
        <f t="shared" si="107"/>
        <v>film &amp; video</v>
      </c>
      <c r="R327" t="str">
        <f t="shared" si="108"/>
        <v>documentary</v>
      </c>
      <c r="S327" s="8">
        <f t="shared" si="109"/>
        <v>42689</v>
      </c>
      <c r="T327" s="8">
        <f t="shared" si="110"/>
        <v>42724.187881944439</v>
      </c>
      <c r="U327">
        <f t="shared" si="111"/>
        <v>2016</v>
      </c>
      <c r="V327" t="str">
        <f>VLOOKUP(MONTH(S327),REF!$C$4:$D$15,2,FALSE)</f>
        <v>NOV</v>
      </c>
      <c r="W327" t="str">
        <f t="shared" si="112"/>
        <v>NO</v>
      </c>
      <c r="X327" t="str">
        <f t="shared" si="113"/>
        <v>NO</v>
      </c>
      <c r="Y327" t="str">
        <f t="shared" si="114"/>
        <v>NO</v>
      </c>
      <c r="Z327" t="str">
        <f t="shared" si="115"/>
        <v>NO</v>
      </c>
      <c r="AA327" t="str">
        <f t="shared" si="116"/>
        <v>NO</v>
      </c>
      <c r="AB327" t="str">
        <f t="shared" si="117"/>
        <v>NO</v>
      </c>
      <c r="AC327" t="str">
        <f t="shared" si="118"/>
        <v>NO</v>
      </c>
      <c r="AD327" t="str">
        <f t="shared" si="119"/>
        <v>NO</v>
      </c>
      <c r="AE327" t="str">
        <f t="shared" si="120"/>
        <v>NO</v>
      </c>
      <c r="AF327" t="str">
        <f t="shared" si="121"/>
        <v>NO</v>
      </c>
      <c r="AG327" t="str">
        <f t="shared" si="122"/>
        <v>NO</v>
      </c>
      <c r="AH327" t="str">
        <f t="shared" si="123"/>
        <v>YES</v>
      </c>
      <c r="AI327">
        <f t="shared" si="124"/>
        <v>736</v>
      </c>
      <c r="AJ327" t="str">
        <f t="shared" si="125"/>
        <v/>
      </c>
    </row>
    <row r="328" spans="1:36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5"/>
        <v>1.1292973333333334</v>
      </c>
      <c r="P328" s="6">
        <f t="shared" si="106"/>
        <v>147.17167680278018</v>
      </c>
      <c r="Q328" t="str">
        <f t="shared" si="107"/>
        <v>film &amp; video</v>
      </c>
      <c r="R328" t="str">
        <f t="shared" si="108"/>
        <v>documentary</v>
      </c>
      <c r="S328" s="8">
        <f t="shared" si="109"/>
        <v>42775</v>
      </c>
      <c r="T328" s="8">
        <f t="shared" si="110"/>
        <v>42808.956250000003</v>
      </c>
      <c r="U328">
        <f t="shared" si="111"/>
        <v>2017</v>
      </c>
      <c r="V328" t="str">
        <f>VLOOKUP(MONTH(S328),REF!$C$4:$D$15,2,FALSE)</f>
        <v>FEB</v>
      </c>
      <c r="W328" t="str">
        <f t="shared" si="112"/>
        <v>NO</v>
      </c>
      <c r="X328" t="str">
        <f t="shared" si="113"/>
        <v>NO</v>
      </c>
      <c r="Y328" t="str">
        <f t="shared" si="114"/>
        <v>NO</v>
      </c>
      <c r="Z328" t="str">
        <f t="shared" si="115"/>
        <v>NO</v>
      </c>
      <c r="AA328" t="str">
        <f t="shared" si="116"/>
        <v>NO</v>
      </c>
      <c r="AB328" t="str">
        <f t="shared" si="117"/>
        <v>NO</v>
      </c>
      <c r="AC328" t="str">
        <f t="shared" si="118"/>
        <v>NO</v>
      </c>
      <c r="AD328" t="str">
        <f t="shared" si="119"/>
        <v>NO</v>
      </c>
      <c r="AE328" t="str">
        <f t="shared" si="120"/>
        <v>NO</v>
      </c>
      <c r="AF328" t="str">
        <f t="shared" si="121"/>
        <v>NO</v>
      </c>
      <c r="AG328" t="str">
        <f t="shared" si="122"/>
        <v>NO</v>
      </c>
      <c r="AH328" t="str">
        <f t="shared" si="123"/>
        <v>YES</v>
      </c>
      <c r="AI328">
        <f t="shared" si="124"/>
        <v>1151</v>
      </c>
      <c r="AJ328" t="str">
        <f t="shared" si="125"/>
        <v/>
      </c>
    </row>
    <row r="329" spans="1:36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5"/>
        <v>1.3640000000000001</v>
      </c>
      <c r="P329" s="6">
        <f t="shared" si="106"/>
        <v>160.47058823529412</v>
      </c>
      <c r="Q329" t="str">
        <f t="shared" si="107"/>
        <v>film &amp; video</v>
      </c>
      <c r="R329" t="str">
        <f t="shared" si="108"/>
        <v>documentary</v>
      </c>
      <c r="S329" s="8">
        <f t="shared" si="109"/>
        <v>42058</v>
      </c>
      <c r="T329" s="8">
        <f t="shared" si="110"/>
        <v>42085.333333333328</v>
      </c>
      <c r="U329">
        <f t="shared" si="111"/>
        <v>2015</v>
      </c>
      <c r="V329" t="str">
        <f>VLOOKUP(MONTH(S329),REF!$C$4:$D$15,2,FALSE)</f>
        <v>FEB</v>
      </c>
      <c r="W329" t="str">
        <f t="shared" si="112"/>
        <v>NO</v>
      </c>
      <c r="X329" t="str">
        <f t="shared" si="113"/>
        <v>YES</v>
      </c>
      <c r="Y329" t="str">
        <f t="shared" si="114"/>
        <v>NO</v>
      </c>
      <c r="Z329" t="str">
        <f t="shared" si="115"/>
        <v>NO</v>
      </c>
      <c r="AA329" t="str">
        <f t="shared" si="116"/>
        <v>NO</v>
      </c>
      <c r="AB329" t="str">
        <f t="shared" si="117"/>
        <v>NO</v>
      </c>
      <c r="AC329" t="str">
        <f t="shared" si="118"/>
        <v>NO</v>
      </c>
      <c r="AD329" t="str">
        <f t="shared" si="119"/>
        <v>NO</v>
      </c>
      <c r="AE329" t="str">
        <f t="shared" si="120"/>
        <v>NO</v>
      </c>
      <c r="AF329" t="str">
        <f t="shared" si="121"/>
        <v>NO</v>
      </c>
      <c r="AG329" t="str">
        <f t="shared" si="122"/>
        <v>NO</v>
      </c>
      <c r="AH329" t="str">
        <f t="shared" si="123"/>
        <v>NO</v>
      </c>
      <c r="AI329">
        <f t="shared" si="124"/>
        <v>34</v>
      </c>
      <c r="AJ329" t="str">
        <f t="shared" si="125"/>
        <v/>
      </c>
    </row>
    <row r="330" spans="1:36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5"/>
        <v>1.036144</v>
      </c>
      <c r="P330" s="6">
        <f t="shared" si="106"/>
        <v>156.04578313253012</v>
      </c>
      <c r="Q330" t="str">
        <f t="shared" si="107"/>
        <v>film &amp; video</v>
      </c>
      <c r="R330" t="str">
        <f t="shared" si="108"/>
        <v>documentary</v>
      </c>
      <c r="S330" s="8">
        <f t="shared" si="109"/>
        <v>42279</v>
      </c>
      <c r="T330" s="8">
        <f t="shared" si="110"/>
        <v>42309.166666666672</v>
      </c>
      <c r="U330">
        <f t="shared" si="111"/>
        <v>2015</v>
      </c>
      <c r="V330" t="str">
        <f>VLOOKUP(MONTH(S330),REF!$C$4:$D$15,2,FALSE)</f>
        <v>OCT</v>
      </c>
      <c r="W330" t="str">
        <f t="shared" si="112"/>
        <v>NO</v>
      </c>
      <c r="X330" t="str">
        <f t="shared" si="113"/>
        <v>NO</v>
      </c>
      <c r="Y330" t="str">
        <f t="shared" si="114"/>
        <v>NO</v>
      </c>
      <c r="Z330" t="str">
        <f t="shared" si="115"/>
        <v>NO</v>
      </c>
      <c r="AA330" t="str">
        <f t="shared" si="116"/>
        <v>NO</v>
      </c>
      <c r="AB330" t="str">
        <f t="shared" si="117"/>
        <v>NO</v>
      </c>
      <c r="AC330" t="str">
        <f t="shared" si="118"/>
        <v>NO</v>
      </c>
      <c r="AD330" t="str">
        <f t="shared" si="119"/>
        <v>NO</v>
      </c>
      <c r="AE330" t="str">
        <f t="shared" si="120"/>
        <v>NO</v>
      </c>
      <c r="AF330" t="str">
        <f t="shared" si="121"/>
        <v>NO</v>
      </c>
      <c r="AG330" t="str">
        <f t="shared" si="122"/>
        <v>NO</v>
      </c>
      <c r="AH330" t="str">
        <f t="shared" si="123"/>
        <v>YES</v>
      </c>
      <c r="AI330">
        <f t="shared" si="124"/>
        <v>498</v>
      </c>
      <c r="AJ330" t="str">
        <f t="shared" si="125"/>
        <v/>
      </c>
    </row>
    <row r="331" spans="1:36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5"/>
        <v>1.0549999999999999</v>
      </c>
      <c r="P331" s="6">
        <f t="shared" si="106"/>
        <v>63.17365269461078</v>
      </c>
      <c r="Q331" t="str">
        <f t="shared" si="107"/>
        <v>film &amp; video</v>
      </c>
      <c r="R331" t="str">
        <f t="shared" si="108"/>
        <v>documentary</v>
      </c>
      <c r="S331" s="8">
        <f t="shared" si="109"/>
        <v>42291</v>
      </c>
      <c r="T331" s="8">
        <f t="shared" si="110"/>
        <v>42315.166666666672</v>
      </c>
      <c r="U331">
        <f t="shared" si="111"/>
        <v>2015</v>
      </c>
      <c r="V331" t="str">
        <f>VLOOKUP(MONTH(S331),REF!$C$4:$D$15,2,FALSE)</f>
        <v>OCT</v>
      </c>
      <c r="W331" t="str">
        <f t="shared" si="112"/>
        <v>NO</v>
      </c>
      <c r="X331" t="str">
        <f t="shared" si="113"/>
        <v>NO</v>
      </c>
      <c r="Y331" t="str">
        <f t="shared" si="114"/>
        <v>NO</v>
      </c>
      <c r="Z331" t="str">
        <f t="shared" si="115"/>
        <v>YES</v>
      </c>
      <c r="AA331" t="str">
        <f t="shared" si="116"/>
        <v>NO</v>
      </c>
      <c r="AB331" t="str">
        <f t="shared" si="117"/>
        <v>NO</v>
      </c>
      <c r="AC331" t="str">
        <f t="shared" si="118"/>
        <v>NO</v>
      </c>
      <c r="AD331" t="str">
        <f t="shared" si="119"/>
        <v>NO</v>
      </c>
      <c r="AE331" t="str">
        <f t="shared" si="120"/>
        <v>NO</v>
      </c>
      <c r="AF331" t="str">
        <f t="shared" si="121"/>
        <v>NO</v>
      </c>
      <c r="AG331" t="str">
        <f t="shared" si="122"/>
        <v>NO</v>
      </c>
      <c r="AH331" t="str">
        <f t="shared" si="123"/>
        <v>NO</v>
      </c>
      <c r="AI331">
        <f t="shared" si="124"/>
        <v>167</v>
      </c>
      <c r="AJ331" t="str">
        <f t="shared" si="125"/>
        <v/>
      </c>
    </row>
    <row r="332" spans="1:36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5"/>
        <v>1.0182857142857142</v>
      </c>
      <c r="P332" s="6">
        <f t="shared" si="106"/>
        <v>104.82352941176471</v>
      </c>
      <c r="Q332" t="str">
        <f t="shared" si="107"/>
        <v>film &amp; video</v>
      </c>
      <c r="R332" t="str">
        <f t="shared" si="108"/>
        <v>documentary</v>
      </c>
      <c r="S332" s="8">
        <f t="shared" si="109"/>
        <v>41380</v>
      </c>
      <c r="T332" s="8">
        <f t="shared" si="110"/>
        <v>41411.165972222225</v>
      </c>
      <c r="U332">
        <f t="shared" si="111"/>
        <v>2013</v>
      </c>
      <c r="V332" t="str">
        <f>VLOOKUP(MONTH(S332),REF!$C$4:$D$15,2,FALSE)</f>
        <v>APR</v>
      </c>
      <c r="W332" t="str">
        <f t="shared" si="112"/>
        <v>NO</v>
      </c>
      <c r="X332" t="str">
        <f t="shared" si="113"/>
        <v>NO</v>
      </c>
      <c r="Y332" t="str">
        <f t="shared" si="114"/>
        <v>NO</v>
      </c>
      <c r="Z332" t="str">
        <f t="shared" si="115"/>
        <v>NO</v>
      </c>
      <c r="AA332" t="str">
        <f t="shared" si="116"/>
        <v>NO</v>
      </c>
      <c r="AB332" t="str">
        <f t="shared" si="117"/>
        <v>NO</v>
      </c>
      <c r="AC332" t="str">
        <f t="shared" si="118"/>
        <v>NO</v>
      </c>
      <c r="AD332" t="str">
        <f t="shared" si="119"/>
        <v>NO</v>
      </c>
      <c r="AE332" t="str">
        <f t="shared" si="120"/>
        <v>YES</v>
      </c>
      <c r="AF332" t="str">
        <f t="shared" si="121"/>
        <v>NO</v>
      </c>
      <c r="AG332" t="str">
        <f t="shared" si="122"/>
        <v>NO</v>
      </c>
      <c r="AH332" t="str">
        <f t="shared" si="123"/>
        <v>NO</v>
      </c>
      <c r="AI332">
        <f t="shared" si="124"/>
        <v>340</v>
      </c>
      <c r="AJ332" t="str">
        <f t="shared" si="125"/>
        <v/>
      </c>
    </row>
    <row r="333" spans="1:36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5"/>
        <v>1.0660499999999999</v>
      </c>
      <c r="P333" s="6">
        <f t="shared" si="106"/>
        <v>97.356164383561648</v>
      </c>
      <c r="Q333" t="str">
        <f t="shared" si="107"/>
        <v>film &amp; video</v>
      </c>
      <c r="R333" t="str">
        <f t="shared" si="108"/>
        <v>documentary</v>
      </c>
      <c r="S333" s="8">
        <f t="shared" si="109"/>
        <v>42508</v>
      </c>
      <c r="T333" s="8">
        <f t="shared" si="110"/>
        <v>42538.581412037034</v>
      </c>
      <c r="U333">
        <f t="shared" si="111"/>
        <v>2016</v>
      </c>
      <c r="V333" t="str">
        <f>VLOOKUP(MONTH(S333),REF!$C$4:$D$15,2,FALSE)</f>
        <v>MAY</v>
      </c>
      <c r="W333" t="str">
        <f t="shared" si="112"/>
        <v>NO</v>
      </c>
      <c r="X333" t="str">
        <f t="shared" si="113"/>
        <v>NO</v>
      </c>
      <c r="Y333" t="str">
        <f t="shared" si="114"/>
        <v>NO</v>
      </c>
      <c r="Z333" t="str">
        <f t="shared" si="115"/>
        <v>NO</v>
      </c>
      <c r="AA333" t="str">
        <f t="shared" si="116"/>
        <v>NO</v>
      </c>
      <c r="AB333" t="str">
        <f t="shared" si="117"/>
        <v>NO</v>
      </c>
      <c r="AC333" t="str">
        <f t="shared" si="118"/>
        <v>NO</v>
      </c>
      <c r="AD333" t="str">
        <f t="shared" si="119"/>
        <v>NO</v>
      </c>
      <c r="AE333" t="str">
        <f t="shared" si="120"/>
        <v>NO</v>
      </c>
      <c r="AF333" t="str">
        <f t="shared" si="121"/>
        <v>YES</v>
      </c>
      <c r="AG333" t="str">
        <f t="shared" si="122"/>
        <v>NO</v>
      </c>
      <c r="AH333" t="str">
        <f t="shared" si="123"/>
        <v>NO</v>
      </c>
      <c r="AI333">
        <f t="shared" si="124"/>
        <v>438</v>
      </c>
      <c r="AJ333" t="str">
        <f t="shared" si="125"/>
        <v/>
      </c>
    </row>
    <row r="334" spans="1:36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5"/>
        <v>1.13015</v>
      </c>
      <c r="P334" s="6">
        <f t="shared" si="106"/>
        <v>203.63063063063063</v>
      </c>
      <c r="Q334" t="str">
        <f t="shared" si="107"/>
        <v>film &amp; video</v>
      </c>
      <c r="R334" t="str">
        <f t="shared" si="108"/>
        <v>documentary</v>
      </c>
      <c r="S334" s="8">
        <f t="shared" si="109"/>
        <v>42264</v>
      </c>
      <c r="T334" s="8">
        <f t="shared" si="110"/>
        <v>42305.333333333328</v>
      </c>
      <c r="U334">
        <f t="shared" si="111"/>
        <v>2015</v>
      </c>
      <c r="V334" t="str">
        <f>VLOOKUP(MONTH(S334),REF!$C$4:$D$15,2,FALSE)</f>
        <v>SEP</v>
      </c>
      <c r="W334" t="str">
        <f t="shared" si="112"/>
        <v>NO</v>
      </c>
      <c r="X334" t="str">
        <f t="shared" si="113"/>
        <v>NO</v>
      </c>
      <c r="Y334" t="str">
        <f t="shared" si="114"/>
        <v>NO</v>
      </c>
      <c r="Z334" t="str">
        <f t="shared" si="115"/>
        <v>NO</v>
      </c>
      <c r="AA334" t="str">
        <f t="shared" si="116"/>
        <v>NO</v>
      </c>
      <c r="AB334" t="str">
        <f t="shared" si="117"/>
        <v>NO</v>
      </c>
      <c r="AC334" t="str">
        <f t="shared" si="118"/>
        <v>NO</v>
      </c>
      <c r="AD334" t="str">
        <f t="shared" si="119"/>
        <v>NO</v>
      </c>
      <c r="AE334" t="str">
        <f t="shared" si="120"/>
        <v>NO</v>
      </c>
      <c r="AF334" t="str">
        <f t="shared" si="121"/>
        <v>NO</v>
      </c>
      <c r="AG334" t="str">
        <f t="shared" si="122"/>
        <v>NO</v>
      </c>
      <c r="AH334" t="str">
        <f t="shared" si="123"/>
        <v>YES</v>
      </c>
      <c r="AI334">
        <f t="shared" si="124"/>
        <v>555</v>
      </c>
      <c r="AJ334" t="str">
        <f t="shared" si="125"/>
        <v/>
      </c>
    </row>
    <row r="335" spans="1:36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5"/>
        <v>1.252275</v>
      </c>
      <c r="P335" s="6">
        <f t="shared" si="106"/>
        <v>188.31203007518798</v>
      </c>
      <c r="Q335" t="str">
        <f t="shared" si="107"/>
        <v>film &amp; video</v>
      </c>
      <c r="R335" t="str">
        <f t="shared" si="108"/>
        <v>documentary</v>
      </c>
      <c r="S335" s="8">
        <f t="shared" si="109"/>
        <v>42438</v>
      </c>
      <c r="T335" s="8">
        <f t="shared" si="110"/>
        <v>42467.59480324074</v>
      </c>
      <c r="U335">
        <f t="shared" si="111"/>
        <v>2016</v>
      </c>
      <c r="V335" t="str">
        <f>VLOOKUP(MONTH(S335),REF!$C$4:$D$15,2,FALSE)</f>
        <v>MAR</v>
      </c>
      <c r="W335" t="str">
        <f t="shared" si="112"/>
        <v>NO</v>
      </c>
      <c r="X335" t="str">
        <f t="shared" si="113"/>
        <v>NO</v>
      </c>
      <c r="Y335" t="str">
        <f t="shared" si="114"/>
        <v>NO</v>
      </c>
      <c r="Z335" t="str">
        <f t="shared" si="115"/>
        <v>NO</v>
      </c>
      <c r="AA335" t="str">
        <f t="shared" si="116"/>
        <v>NO</v>
      </c>
      <c r="AB335" t="str">
        <f t="shared" si="117"/>
        <v>NO</v>
      </c>
      <c r="AC335" t="str">
        <f t="shared" si="118"/>
        <v>NO</v>
      </c>
      <c r="AD335" t="str">
        <f t="shared" si="119"/>
        <v>NO</v>
      </c>
      <c r="AE335" t="str">
        <f t="shared" si="120"/>
        <v>NO</v>
      </c>
      <c r="AF335" t="str">
        <f t="shared" si="121"/>
        <v>YES</v>
      </c>
      <c r="AG335" t="str">
        <f t="shared" si="122"/>
        <v>NO</v>
      </c>
      <c r="AH335" t="str">
        <f t="shared" si="123"/>
        <v>NO</v>
      </c>
      <c r="AI335">
        <f t="shared" si="124"/>
        <v>266</v>
      </c>
      <c r="AJ335" t="str">
        <f t="shared" si="125"/>
        <v/>
      </c>
    </row>
    <row r="336" spans="1:36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5"/>
        <v>1.0119</v>
      </c>
      <c r="P336" s="6">
        <f t="shared" si="106"/>
        <v>146.65217391304347</v>
      </c>
      <c r="Q336" t="str">
        <f t="shared" si="107"/>
        <v>film &amp; video</v>
      </c>
      <c r="R336" t="str">
        <f t="shared" si="108"/>
        <v>documentary</v>
      </c>
      <c r="S336" s="8">
        <f t="shared" si="109"/>
        <v>42102</v>
      </c>
      <c r="T336" s="8">
        <f t="shared" si="110"/>
        <v>42139.791666666672</v>
      </c>
      <c r="U336">
        <f t="shared" si="111"/>
        <v>2015</v>
      </c>
      <c r="V336" t="str">
        <f>VLOOKUP(MONTH(S336),REF!$C$4:$D$15,2,FALSE)</f>
        <v>APR</v>
      </c>
      <c r="W336" t="str">
        <f t="shared" si="112"/>
        <v>NO</v>
      </c>
      <c r="X336" t="str">
        <f t="shared" si="113"/>
        <v>NO</v>
      </c>
      <c r="Y336" t="str">
        <f t="shared" si="114"/>
        <v>NO</v>
      </c>
      <c r="Z336" t="str">
        <f t="shared" si="115"/>
        <v>YES</v>
      </c>
      <c r="AA336" t="str">
        <f t="shared" si="116"/>
        <v>NO</v>
      </c>
      <c r="AB336" t="str">
        <f t="shared" si="117"/>
        <v>NO</v>
      </c>
      <c r="AC336" t="str">
        <f t="shared" si="118"/>
        <v>NO</v>
      </c>
      <c r="AD336" t="str">
        <f t="shared" si="119"/>
        <v>NO</v>
      </c>
      <c r="AE336" t="str">
        <f t="shared" si="120"/>
        <v>NO</v>
      </c>
      <c r="AF336" t="str">
        <f t="shared" si="121"/>
        <v>NO</v>
      </c>
      <c r="AG336" t="str">
        <f t="shared" si="122"/>
        <v>NO</v>
      </c>
      <c r="AH336" t="str">
        <f t="shared" si="123"/>
        <v>NO</v>
      </c>
      <c r="AI336">
        <f t="shared" si="124"/>
        <v>69</v>
      </c>
      <c r="AJ336" t="str">
        <f t="shared" si="125"/>
        <v/>
      </c>
    </row>
    <row r="337" spans="1:36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5"/>
        <v>1.0276470588235294</v>
      </c>
      <c r="P337" s="6">
        <f t="shared" si="106"/>
        <v>109.1875</v>
      </c>
      <c r="Q337" t="str">
        <f t="shared" si="107"/>
        <v>film &amp; video</v>
      </c>
      <c r="R337" t="str">
        <f t="shared" si="108"/>
        <v>documentary</v>
      </c>
      <c r="S337" s="8">
        <f t="shared" si="109"/>
        <v>42102</v>
      </c>
      <c r="T337" s="8">
        <f t="shared" si="110"/>
        <v>42132.916666666672</v>
      </c>
      <c r="U337">
        <f t="shared" si="111"/>
        <v>2015</v>
      </c>
      <c r="V337" t="str">
        <f>VLOOKUP(MONTH(S337),REF!$C$4:$D$15,2,FALSE)</f>
        <v>APR</v>
      </c>
      <c r="W337" t="str">
        <f t="shared" si="112"/>
        <v>NO</v>
      </c>
      <c r="X337" t="str">
        <f t="shared" si="113"/>
        <v>NO</v>
      </c>
      <c r="Y337" t="str">
        <f t="shared" si="114"/>
        <v>YES</v>
      </c>
      <c r="Z337" t="str">
        <f t="shared" si="115"/>
        <v>NO</v>
      </c>
      <c r="AA337" t="str">
        <f t="shared" si="116"/>
        <v>NO</v>
      </c>
      <c r="AB337" t="str">
        <f t="shared" si="117"/>
        <v>NO</v>
      </c>
      <c r="AC337" t="str">
        <f t="shared" si="118"/>
        <v>NO</v>
      </c>
      <c r="AD337" t="str">
        <f t="shared" si="119"/>
        <v>NO</v>
      </c>
      <c r="AE337" t="str">
        <f t="shared" si="120"/>
        <v>NO</v>
      </c>
      <c r="AF337" t="str">
        <f t="shared" si="121"/>
        <v>NO</v>
      </c>
      <c r="AG337" t="str">
        <f t="shared" si="122"/>
        <v>NO</v>
      </c>
      <c r="AH337" t="str">
        <f t="shared" si="123"/>
        <v>NO</v>
      </c>
      <c r="AI337">
        <f t="shared" si="124"/>
        <v>80</v>
      </c>
      <c r="AJ337" t="str">
        <f t="shared" si="125"/>
        <v/>
      </c>
    </row>
    <row r="338" spans="1:36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5"/>
        <v>1.1683911999999999</v>
      </c>
      <c r="P338" s="6">
        <f t="shared" si="106"/>
        <v>59.249046653144013</v>
      </c>
      <c r="Q338" t="str">
        <f t="shared" si="107"/>
        <v>film &amp; video</v>
      </c>
      <c r="R338" t="str">
        <f t="shared" si="108"/>
        <v>documentary</v>
      </c>
      <c r="S338" s="8">
        <f t="shared" si="109"/>
        <v>42292</v>
      </c>
      <c r="T338" s="8">
        <f t="shared" si="110"/>
        <v>42321.637939814813</v>
      </c>
      <c r="U338">
        <f t="shared" si="111"/>
        <v>2015</v>
      </c>
      <c r="V338" t="str">
        <f>VLOOKUP(MONTH(S338),REF!$C$4:$D$15,2,FALSE)</f>
        <v>OCT</v>
      </c>
      <c r="W338" t="str">
        <f t="shared" si="112"/>
        <v>NO</v>
      </c>
      <c r="X338" t="str">
        <f t="shared" si="113"/>
        <v>NO</v>
      </c>
      <c r="Y338" t="str">
        <f t="shared" si="114"/>
        <v>NO</v>
      </c>
      <c r="Z338" t="str">
        <f t="shared" si="115"/>
        <v>NO</v>
      </c>
      <c r="AA338" t="str">
        <f t="shared" si="116"/>
        <v>NO</v>
      </c>
      <c r="AB338" t="str">
        <f t="shared" si="117"/>
        <v>NO</v>
      </c>
      <c r="AC338" t="str">
        <f t="shared" si="118"/>
        <v>YES</v>
      </c>
      <c r="AD338" t="str">
        <f t="shared" si="119"/>
        <v>NO</v>
      </c>
      <c r="AE338" t="str">
        <f t="shared" si="120"/>
        <v>NO</v>
      </c>
      <c r="AF338" t="str">
        <f t="shared" si="121"/>
        <v>NO</v>
      </c>
      <c r="AG338" t="str">
        <f t="shared" si="122"/>
        <v>NO</v>
      </c>
      <c r="AH338" t="str">
        <f t="shared" si="123"/>
        <v>NO</v>
      </c>
      <c r="AI338">
        <f t="shared" si="124"/>
        <v>493</v>
      </c>
      <c r="AJ338" t="str">
        <f t="shared" si="125"/>
        <v/>
      </c>
    </row>
    <row r="339" spans="1:36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5"/>
        <v>1.0116833333333335</v>
      </c>
      <c r="P339" s="6">
        <f t="shared" si="106"/>
        <v>97.904838709677421</v>
      </c>
      <c r="Q339" t="str">
        <f t="shared" si="107"/>
        <v>film &amp; video</v>
      </c>
      <c r="R339" t="str">
        <f t="shared" si="108"/>
        <v>documentary</v>
      </c>
      <c r="S339" s="8">
        <f t="shared" si="109"/>
        <v>42047</v>
      </c>
      <c r="T339" s="8">
        <f t="shared" si="110"/>
        <v>42077.086898148147</v>
      </c>
      <c r="U339">
        <f t="shared" si="111"/>
        <v>2015</v>
      </c>
      <c r="V339" t="str">
        <f>VLOOKUP(MONTH(S339),REF!$C$4:$D$15,2,FALSE)</f>
        <v>FEB</v>
      </c>
      <c r="W339" t="str">
        <f t="shared" si="112"/>
        <v>NO</v>
      </c>
      <c r="X339" t="str">
        <f t="shared" si="113"/>
        <v>YES</v>
      </c>
      <c r="Y339" t="str">
        <f t="shared" si="114"/>
        <v>NO</v>
      </c>
      <c r="Z339" t="str">
        <f t="shared" si="115"/>
        <v>NO</v>
      </c>
      <c r="AA339" t="str">
        <f t="shared" si="116"/>
        <v>NO</v>
      </c>
      <c r="AB339" t="str">
        <f t="shared" si="117"/>
        <v>NO</v>
      </c>
      <c r="AC339" t="str">
        <f t="shared" si="118"/>
        <v>NO</v>
      </c>
      <c r="AD339" t="str">
        <f t="shared" si="119"/>
        <v>NO</v>
      </c>
      <c r="AE339" t="str">
        <f t="shared" si="120"/>
        <v>NO</v>
      </c>
      <c r="AF339" t="str">
        <f t="shared" si="121"/>
        <v>NO</v>
      </c>
      <c r="AG339" t="str">
        <f t="shared" si="122"/>
        <v>NO</v>
      </c>
      <c r="AH339" t="str">
        <f t="shared" si="123"/>
        <v>NO</v>
      </c>
      <c r="AI339">
        <f t="shared" si="124"/>
        <v>31</v>
      </c>
      <c r="AJ339" t="str">
        <f t="shared" si="125"/>
        <v/>
      </c>
    </row>
    <row r="340" spans="1:36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5"/>
        <v>1.1013360000000001</v>
      </c>
      <c r="P340" s="6">
        <f t="shared" si="106"/>
        <v>70.000169491525426</v>
      </c>
      <c r="Q340" t="str">
        <f t="shared" si="107"/>
        <v>film &amp; video</v>
      </c>
      <c r="R340" t="str">
        <f t="shared" si="108"/>
        <v>documentary</v>
      </c>
      <c r="S340" s="8">
        <f t="shared" si="109"/>
        <v>42560</v>
      </c>
      <c r="T340" s="8">
        <f t="shared" si="110"/>
        <v>42616.041666666672</v>
      </c>
      <c r="U340">
        <f t="shared" si="111"/>
        <v>2016</v>
      </c>
      <c r="V340" t="str">
        <f>VLOOKUP(MONTH(S340),REF!$C$4:$D$15,2,FALSE)</f>
        <v>JUL</v>
      </c>
      <c r="W340" t="str">
        <f t="shared" si="112"/>
        <v>NO</v>
      </c>
      <c r="X340" t="str">
        <f t="shared" si="113"/>
        <v>NO</v>
      </c>
      <c r="Y340" t="str">
        <f t="shared" si="114"/>
        <v>NO</v>
      </c>
      <c r="Z340" t="str">
        <f t="shared" si="115"/>
        <v>NO</v>
      </c>
      <c r="AA340" t="str">
        <f t="shared" si="116"/>
        <v>YES</v>
      </c>
      <c r="AB340" t="str">
        <f t="shared" si="117"/>
        <v>NO</v>
      </c>
      <c r="AC340" t="str">
        <f t="shared" si="118"/>
        <v>NO</v>
      </c>
      <c r="AD340" t="str">
        <f t="shared" si="119"/>
        <v>NO</v>
      </c>
      <c r="AE340" t="str">
        <f t="shared" si="120"/>
        <v>NO</v>
      </c>
      <c r="AF340" t="str">
        <f t="shared" si="121"/>
        <v>NO</v>
      </c>
      <c r="AG340" t="str">
        <f t="shared" si="122"/>
        <v>NO</v>
      </c>
      <c r="AH340" t="str">
        <f t="shared" si="123"/>
        <v>NO</v>
      </c>
      <c r="AI340">
        <f t="shared" si="124"/>
        <v>236</v>
      </c>
      <c r="AJ340" t="str">
        <f t="shared" si="125"/>
        <v/>
      </c>
    </row>
    <row r="341" spans="1:36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5"/>
        <v>1.0808333333333333</v>
      </c>
      <c r="P341" s="6">
        <f t="shared" si="106"/>
        <v>72.865168539325836</v>
      </c>
      <c r="Q341" t="str">
        <f t="shared" si="107"/>
        <v>film &amp; video</v>
      </c>
      <c r="R341" t="str">
        <f t="shared" si="108"/>
        <v>documentary</v>
      </c>
      <c r="S341" s="8">
        <f t="shared" si="109"/>
        <v>42094</v>
      </c>
      <c r="T341" s="8">
        <f t="shared" si="110"/>
        <v>42123.760046296295</v>
      </c>
      <c r="U341">
        <f t="shared" si="111"/>
        <v>2015</v>
      </c>
      <c r="V341" t="str">
        <f>VLOOKUP(MONTH(S341),REF!$C$4:$D$15,2,FALSE)</f>
        <v>MAR</v>
      </c>
      <c r="W341" t="str">
        <f t="shared" si="112"/>
        <v>NO</v>
      </c>
      <c r="X341" t="str">
        <f t="shared" si="113"/>
        <v>NO</v>
      </c>
      <c r="Y341" t="str">
        <f t="shared" si="114"/>
        <v>YES</v>
      </c>
      <c r="Z341" t="str">
        <f t="shared" si="115"/>
        <v>NO</v>
      </c>
      <c r="AA341" t="str">
        <f t="shared" si="116"/>
        <v>NO</v>
      </c>
      <c r="AB341" t="str">
        <f t="shared" si="117"/>
        <v>NO</v>
      </c>
      <c r="AC341" t="str">
        <f t="shared" si="118"/>
        <v>NO</v>
      </c>
      <c r="AD341" t="str">
        <f t="shared" si="119"/>
        <v>NO</v>
      </c>
      <c r="AE341" t="str">
        <f t="shared" si="120"/>
        <v>NO</v>
      </c>
      <c r="AF341" t="str">
        <f t="shared" si="121"/>
        <v>NO</v>
      </c>
      <c r="AG341" t="str">
        <f t="shared" si="122"/>
        <v>NO</v>
      </c>
      <c r="AH341" t="str">
        <f t="shared" si="123"/>
        <v>NO</v>
      </c>
      <c r="AI341">
        <f t="shared" si="124"/>
        <v>89</v>
      </c>
      <c r="AJ341" t="str">
        <f t="shared" si="125"/>
        <v/>
      </c>
    </row>
    <row r="342" spans="1:36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5"/>
        <v>1.2502285714285715</v>
      </c>
      <c r="P342" s="6">
        <f t="shared" si="106"/>
        <v>146.34782608695653</v>
      </c>
      <c r="Q342" t="str">
        <f t="shared" si="107"/>
        <v>film &amp; video</v>
      </c>
      <c r="R342" t="str">
        <f t="shared" si="108"/>
        <v>documentary</v>
      </c>
      <c r="S342" s="8">
        <f t="shared" si="109"/>
        <v>42773</v>
      </c>
      <c r="T342" s="8">
        <f t="shared" si="110"/>
        <v>42802.875</v>
      </c>
      <c r="U342">
        <f t="shared" si="111"/>
        <v>2017</v>
      </c>
      <c r="V342" t="str">
        <f>VLOOKUP(MONTH(S342),REF!$C$4:$D$15,2,FALSE)</f>
        <v>FEB</v>
      </c>
      <c r="W342" t="str">
        <f t="shared" si="112"/>
        <v>NO</v>
      </c>
      <c r="X342" t="str">
        <f t="shared" si="113"/>
        <v>NO</v>
      </c>
      <c r="Y342" t="str">
        <f t="shared" si="114"/>
        <v>NO</v>
      </c>
      <c r="Z342" t="str">
        <f t="shared" si="115"/>
        <v>NO</v>
      </c>
      <c r="AA342" t="str">
        <f t="shared" si="116"/>
        <v>NO</v>
      </c>
      <c r="AB342" t="str">
        <f t="shared" si="117"/>
        <v>NO</v>
      </c>
      <c r="AC342" t="str">
        <f t="shared" si="118"/>
        <v>NO</v>
      </c>
      <c r="AD342" t="str">
        <f t="shared" si="119"/>
        <v>NO</v>
      </c>
      <c r="AE342" t="str">
        <f t="shared" si="120"/>
        <v>YES</v>
      </c>
      <c r="AF342" t="str">
        <f t="shared" si="121"/>
        <v>NO</v>
      </c>
      <c r="AG342" t="str">
        <f t="shared" si="122"/>
        <v>NO</v>
      </c>
      <c r="AH342" t="str">
        <f t="shared" si="123"/>
        <v>NO</v>
      </c>
      <c r="AI342">
        <f t="shared" si="124"/>
        <v>299</v>
      </c>
      <c r="AJ342" t="str">
        <f t="shared" si="125"/>
        <v/>
      </c>
    </row>
    <row r="343" spans="1:36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5"/>
        <v>1.0671428571428572</v>
      </c>
      <c r="P343" s="6">
        <f t="shared" si="106"/>
        <v>67.909090909090907</v>
      </c>
      <c r="Q343" t="str">
        <f t="shared" si="107"/>
        <v>film &amp; video</v>
      </c>
      <c r="R343" t="str">
        <f t="shared" si="108"/>
        <v>documentary</v>
      </c>
      <c r="S343" s="8">
        <f t="shared" si="109"/>
        <v>41895</v>
      </c>
      <c r="T343" s="8">
        <f t="shared" si="110"/>
        <v>41913.165972222225</v>
      </c>
      <c r="U343">
        <f t="shared" si="111"/>
        <v>2014</v>
      </c>
      <c r="V343" t="str">
        <f>VLOOKUP(MONTH(S343),REF!$C$4:$D$15,2,FALSE)</f>
        <v>SEP</v>
      </c>
      <c r="W343" t="str">
        <f t="shared" si="112"/>
        <v>NO</v>
      </c>
      <c r="X343" t="str">
        <f t="shared" si="113"/>
        <v>YES</v>
      </c>
      <c r="Y343" t="str">
        <f t="shared" si="114"/>
        <v>NO</v>
      </c>
      <c r="Z343" t="str">
        <f t="shared" si="115"/>
        <v>NO</v>
      </c>
      <c r="AA343" t="str">
        <f t="shared" si="116"/>
        <v>NO</v>
      </c>
      <c r="AB343" t="str">
        <f t="shared" si="117"/>
        <v>NO</v>
      </c>
      <c r="AC343" t="str">
        <f t="shared" si="118"/>
        <v>NO</v>
      </c>
      <c r="AD343" t="str">
        <f t="shared" si="119"/>
        <v>NO</v>
      </c>
      <c r="AE343" t="str">
        <f t="shared" si="120"/>
        <v>NO</v>
      </c>
      <c r="AF343" t="str">
        <f t="shared" si="121"/>
        <v>NO</v>
      </c>
      <c r="AG343" t="str">
        <f t="shared" si="122"/>
        <v>NO</v>
      </c>
      <c r="AH343" t="str">
        <f t="shared" si="123"/>
        <v>NO</v>
      </c>
      <c r="AI343">
        <f t="shared" si="124"/>
        <v>55</v>
      </c>
      <c r="AJ343" t="str">
        <f t="shared" si="125"/>
        <v/>
      </c>
    </row>
    <row r="344" spans="1:36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5"/>
        <v>1.0036639999999999</v>
      </c>
      <c r="P344" s="6">
        <f t="shared" si="106"/>
        <v>169.85083076923075</v>
      </c>
      <c r="Q344" t="str">
        <f t="shared" si="107"/>
        <v>film &amp; video</v>
      </c>
      <c r="R344" t="str">
        <f t="shared" si="108"/>
        <v>documentary</v>
      </c>
      <c r="S344" s="8">
        <f t="shared" si="109"/>
        <v>42460</v>
      </c>
      <c r="T344" s="8">
        <f t="shared" si="110"/>
        <v>42489.780844907407</v>
      </c>
      <c r="U344">
        <f t="shared" si="111"/>
        <v>2016</v>
      </c>
      <c r="V344" t="str">
        <f>VLOOKUP(MONTH(S344),REF!$C$4:$D$15,2,FALSE)</f>
        <v>MAR</v>
      </c>
      <c r="W344" t="str">
        <f t="shared" si="112"/>
        <v>NO</v>
      </c>
      <c r="X344" t="str">
        <f t="shared" si="113"/>
        <v>NO</v>
      </c>
      <c r="Y344" t="str">
        <f t="shared" si="114"/>
        <v>NO</v>
      </c>
      <c r="Z344" t="str">
        <f t="shared" si="115"/>
        <v>NO</v>
      </c>
      <c r="AA344" t="str">
        <f t="shared" si="116"/>
        <v>NO</v>
      </c>
      <c r="AB344" t="str">
        <f t="shared" si="117"/>
        <v>NO</v>
      </c>
      <c r="AC344" t="str">
        <f t="shared" si="118"/>
        <v>NO</v>
      </c>
      <c r="AD344" t="str">
        <f t="shared" si="119"/>
        <v>NO</v>
      </c>
      <c r="AE344" t="str">
        <f t="shared" si="120"/>
        <v>NO</v>
      </c>
      <c r="AF344" t="str">
        <f t="shared" si="121"/>
        <v>NO</v>
      </c>
      <c r="AG344" t="str">
        <f t="shared" si="122"/>
        <v>NO</v>
      </c>
      <c r="AH344" t="str">
        <f t="shared" si="123"/>
        <v>YES</v>
      </c>
      <c r="AI344">
        <f t="shared" si="124"/>
        <v>325</v>
      </c>
      <c r="AJ344" t="str">
        <f t="shared" si="125"/>
        <v/>
      </c>
    </row>
    <row r="345" spans="1:36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5"/>
        <v>1.0202863333333334</v>
      </c>
      <c r="P345" s="6">
        <f t="shared" si="106"/>
        <v>58.413339694656486</v>
      </c>
      <c r="Q345" t="str">
        <f t="shared" si="107"/>
        <v>film &amp; video</v>
      </c>
      <c r="R345" t="str">
        <f t="shared" si="108"/>
        <v>documentary</v>
      </c>
      <c r="S345" s="8">
        <f t="shared" si="109"/>
        <v>41927</v>
      </c>
      <c r="T345" s="8">
        <f t="shared" si="110"/>
        <v>41957.125</v>
      </c>
      <c r="U345">
        <f t="shared" si="111"/>
        <v>2014</v>
      </c>
      <c r="V345" t="str">
        <f>VLOOKUP(MONTH(S345),REF!$C$4:$D$15,2,FALSE)</f>
        <v>OCT</v>
      </c>
      <c r="W345" t="str">
        <f t="shared" si="112"/>
        <v>NO</v>
      </c>
      <c r="X345" t="str">
        <f t="shared" si="113"/>
        <v>NO</v>
      </c>
      <c r="Y345" t="str">
        <f t="shared" si="114"/>
        <v>NO</v>
      </c>
      <c r="Z345" t="str">
        <f t="shared" si="115"/>
        <v>NO</v>
      </c>
      <c r="AA345" t="str">
        <f t="shared" si="116"/>
        <v>NO</v>
      </c>
      <c r="AB345" t="str">
        <f t="shared" si="117"/>
        <v>NO</v>
      </c>
      <c r="AC345" t="str">
        <f t="shared" si="118"/>
        <v>NO</v>
      </c>
      <c r="AD345" t="str">
        <f t="shared" si="119"/>
        <v>YES</v>
      </c>
      <c r="AE345" t="str">
        <f t="shared" si="120"/>
        <v>NO</v>
      </c>
      <c r="AF345" t="str">
        <f t="shared" si="121"/>
        <v>NO</v>
      </c>
      <c r="AG345" t="str">
        <f t="shared" si="122"/>
        <v>NO</v>
      </c>
      <c r="AH345" t="str">
        <f t="shared" si="123"/>
        <v>NO</v>
      </c>
      <c r="AI345">
        <f t="shared" si="124"/>
        <v>524</v>
      </c>
      <c r="AJ345" t="str">
        <f t="shared" si="125"/>
        <v/>
      </c>
    </row>
    <row r="346" spans="1:36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5"/>
        <v>1.0208358208955224</v>
      </c>
      <c r="P346" s="6">
        <f t="shared" si="106"/>
        <v>119.99298245614035</v>
      </c>
      <c r="Q346" t="str">
        <f t="shared" si="107"/>
        <v>film &amp; video</v>
      </c>
      <c r="R346" t="str">
        <f t="shared" si="108"/>
        <v>documentary</v>
      </c>
      <c r="S346" s="8">
        <f t="shared" si="109"/>
        <v>42112</v>
      </c>
      <c r="T346" s="8">
        <f t="shared" si="110"/>
        <v>42156.097222222219</v>
      </c>
      <c r="U346">
        <f t="shared" si="111"/>
        <v>2015</v>
      </c>
      <c r="V346" t="str">
        <f>VLOOKUP(MONTH(S346),REF!$C$4:$D$15,2,FALSE)</f>
        <v>APR</v>
      </c>
      <c r="W346" t="str">
        <f t="shared" si="112"/>
        <v>NO</v>
      </c>
      <c r="X346" t="str">
        <f t="shared" si="113"/>
        <v>NO</v>
      </c>
      <c r="Y346" t="str">
        <f t="shared" si="114"/>
        <v>NO</v>
      </c>
      <c r="Z346" t="str">
        <f t="shared" si="115"/>
        <v>NO</v>
      </c>
      <c r="AA346" t="str">
        <f t="shared" si="116"/>
        <v>NO</v>
      </c>
      <c r="AB346" t="str">
        <f t="shared" si="117"/>
        <v>NO</v>
      </c>
      <c r="AC346" t="str">
        <f t="shared" si="118"/>
        <v>NO</v>
      </c>
      <c r="AD346" t="str">
        <f t="shared" si="119"/>
        <v>YES</v>
      </c>
      <c r="AE346" t="str">
        <f t="shared" si="120"/>
        <v>NO</v>
      </c>
      <c r="AF346" t="str">
        <f t="shared" si="121"/>
        <v>NO</v>
      </c>
      <c r="AG346" t="str">
        <f t="shared" si="122"/>
        <v>NO</v>
      </c>
      <c r="AH346" t="str">
        <f t="shared" si="123"/>
        <v>NO</v>
      </c>
      <c r="AI346">
        <f t="shared" si="124"/>
        <v>285</v>
      </c>
      <c r="AJ346" t="str">
        <f t="shared" si="125"/>
        <v/>
      </c>
    </row>
    <row r="347" spans="1:36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5"/>
        <v>1.2327586206896552</v>
      </c>
      <c r="P347" s="6">
        <f t="shared" si="106"/>
        <v>99.860335195530723</v>
      </c>
      <c r="Q347" t="str">
        <f t="shared" si="107"/>
        <v>film &amp; video</v>
      </c>
      <c r="R347" t="str">
        <f t="shared" si="108"/>
        <v>documentary</v>
      </c>
      <c r="S347" s="8">
        <f t="shared" si="109"/>
        <v>42115</v>
      </c>
      <c r="T347" s="8">
        <f t="shared" si="110"/>
        <v>42144.944328703699</v>
      </c>
      <c r="U347">
        <f t="shared" si="111"/>
        <v>2015</v>
      </c>
      <c r="V347" t="str">
        <f>VLOOKUP(MONTH(S347),REF!$C$4:$D$15,2,FALSE)</f>
        <v>APR</v>
      </c>
      <c r="W347" t="str">
        <f t="shared" si="112"/>
        <v>NO</v>
      </c>
      <c r="X347" t="str">
        <f t="shared" si="113"/>
        <v>NO</v>
      </c>
      <c r="Y347" t="str">
        <f t="shared" si="114"/>
        <v>NO</v>
      </c>
      <c r="Z347" t="str">
        <f t="shared" si="115"/>
        <v>YES</v>
      </c>
      <c r="AA347" t="str">
        <f t="shared" si="116"/>
        <v>NO</v>
      </c>
      <c r="AB347" t="str">
        <f t="shared" si="117"/>
        <v>NO</v>
      </c>
      <c r="AC347" t="str">
        <f t="shared" si="118"/>
        <v>NO</v>
      </c>
      <c r="AD347" t="str">
        <f t="shared" si="119"/>
        <v>NO</v>
      </c>
      <c r="AE347" t="str">
        <f t="shared" si="120"/>
        <v>NO</v>
      </c>
      <c r="AF347" t="str">
        <f t="shared" si="121"/>
        <v>NO</v>
      </c>
      <c r="AG347" t="str">
        <f t="shared" si="122"/>
        <v>NO</v>
      </c>
      <c r="AH347" t="str">
        <f t="shared" si="123"/>
        <v>NO</v>
      </c>
      <c r="AI347">
        <f t="shared" si="124"/>
        <v>179</v>
      </c>
      <c r="AJ347" t="str">
        <f t="shared" si="125"/>
        <v/>
      </c>
    </row>
    <row r="348" spans="1:36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5"/>
        <v>1.7028880000000002</v>
      </c>
      <c r="P348" s="6">
        <f t="shared" si="106"/>
        <v>90.579148936170213</v>
      </c>
      <c r="Q348" t="str">
        <f t="shared" si="107"/>
        <v>film &amp; video</v>
      </c>
      <c r="R348" t="str">
        <f t="shared" si="108"/>
        <v>documentary</v>
      </c>
      <c r="S348" s="8">
        <f t="shared" si="109"/>
        <v>42262</v>
      </c>
      <c r="T348" s="8">
        <f t="shared" si="110"/>
        <v>42291.500243055554</v>
      </c>
      <c r="U348">
        <f t="shared" si="111"/>
        <v>2015</v>
      </c>
      <c r="V348" t="str">
        <f>VLOOKUP(MONTH(S348),REF!$C$4:$D$15,2,FALSE)</f>
        <v>SEP</v>
      </c>
      <c r="W348" t="str">
        <f t="shared" si="112"/>
        <v>NO</v>
      </c>
      <c r="X348" t="str">
        <f t="shared" si="113"/>
        <v>NO</v>
      </c>
      <c r="Y348" t="str">
        <f t="shared" si="114"/>
        <v>NO</v>
      </c>
      <c r="Z348" t="str">
        <f t="shared" si="115"/>
        <v>YES</v>
      </c>
      <c r="AA348" t="str">
        <f t="shared" si="116"/>
        <v>NO</v>
      </c>
      <c r="AB348" t="str">
        <f t="shared" si="117"/>
        <v>NO</v>
      </c>
      <c r="AC348" t="str">
        <f t="shared" si="118"/>
        <v>NO</v>
      </c>
      <c r="AD348" t="str">
        <f t="shared" si="119"/>
        <v>NO</v>
      </c>
      <c r="AE348" t="str">
        <f t="shared" si="120"/>
        <v>NO</v>
      </c>
      <c r="AF348" t="str">
        <f t="shared" si="121"/>
        <v>NO</v>
      </c>
      <c r="AG348" t="str">
        <f t="shared" si="122"/>
        <v>NO</v>
      </c>
      <c r="AH348" t="str">
        <f t="shared" si="123"/>
        <v>NO</v>
      </c>
      <c r="AI348">
        <f t="shared" si="124"/>
        <v>188</v>
      </c>
      <c r="AJ348" t="str">
        <f t="shared" si="125"/>
        <v/>
      </c>
    </row>
    <row r="349" spans="1:36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5"/>
        <v>1.1159049999999999</v>
      </c>
      <c r="P349" s="6">
        <f t="shared" si="106"/>
        <v>117.77361477572559</v>
      </c>
      <c r="Q349" t="str">
        <f t="shared" si="107"/>
        <v>film &amp; video</v>
      </c>
      <c r="R349" t="str">
        <f t="shared" si="108"/>
        <v>documentary</v>
      </c>
      <c r="S349" s="8">
        <f t="shared" si="109"/>
        <v>42292</v>
      </c>
      <c r="T349" s="8">
        <f t="shared" si="110"/>
        <v>42322.537141203706</v>
      </c>
      <c r="U349">
        <f t="shared" si="111"/>
        <v>2015</v>
      </c>
      <c r="V349" t="str">
        <f>VLOOKUP(MONTH(S349),REF!$C$4:$D$15,2,FALSE)</f>
        <v>OCT</v>
      </c>
      <c r="W349" t="str">
        <f t="shared" si="112"/>
        <v>NO</v>
      </c>
      <c r="X349" t="str">
        <f t="shared" si="113"/>
        <v>NO</v>
      </c>
      <c r="Y349" t="str">
        <f t="shared" si="114"/>
        <v>NO</v>
      </c>
      <c r="Z349" t="str">
        <f t="shared" si="115"/>
        <v>NO</v>
      </c>
      <c r="AA349" t="str">
        <f t="shared" si="116"/>
        <v>NO</v>
      </c>
      <c r="AB349" t="str">
        <f t="shared" si="117"/>
        <v>NO</v>
      </c>
      <c r="AC349" t="str">
        <f t="shared" si="118"/>
        <v>NO</v>
      </c>
      <c r="AD349" t="str">
        <f t="shared" si="119"/>
        <v>NO</v>
      </c>
      <c r="AE349" t="str">
        <f t="shared" si="120"/>
        <v>NO</v>
      </c>
      <c r="AF349" t="str">
        <f t="shared" si="121"/>
        <v>YES</v>
      </c>
      <c r="AG349" t="str">
        <f t="shared" si="122"/>
        <v>NO</v>
      </c>
      <c r="AH349" t="str">
        <f t="shared" si="123"/>
        <v>NO</v>
      </c>
      <c r="AI349">
        <f t="shared" si="124"/>
        <v>379</v>
      </c>
      <c r="AJ349" t="str">
        <f t="shared" si="125"/>
        <v/>
      </c>
    </row>
    <row r="350" spans="1:36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5"/>
        <v>1.03</v>
      </c>
      <c r="P350" s="6">
        <f t="shared" si="106"/>
        <v>86.554621848739501</v>
      </c>
      <c r="Q350" t="str">
        <f t="shared" si="107"/>
        <v>film &amp; video</v>
      </c>
      <c r="R350" t="str">
        <f t="shared" si="108"/>
        <v>documentary</v>
      </c>
      <c r="S350" s="8">
        <f t="shared" si="109"/>
        <v>42208</v>
      </c>
      <c r="T350" s="8">
        <f t="shared" si="110"/>
        <v>42237.58699074074</v>
      </c>
      <c r="U350">
        <f t="shared" si="111"/>
        <v>2015</v>
      </c>
      <c r="V350" t="str">
        <f>VLOOKUP(MONTH(S350),REF!$C$4:$D$15,2,FALSE)</f>
        <v>JUL</v>
      </c>
      <c r="W350" t="str">
        <f t="shared" si="112"/>
        <v>NO</v>
      </c>
      <c r="X350" t="str">
        <f t="shared" si="113"/>
        <v>NO</v>
      </c>
      <c r="Y350" t="str">
        <f t="shared" si="114"/>
        <v>NO</v>
      </c>
      <c r="Z350" t="str">
        <f t="shared" si="115"/>
        <v>YES</v>
      </c>
      <c r="AA350" t="str">
        <f t="shared" si="116"/>
        <v>NO</v>
      </c>
      <c r="AB350" t="str">
        <f t="shared" si="117"/>
        <v>NO</v>
      </c>
      <c r="AC350" t="str">
        <f t="shared" si="118"/>
        <v>NO</v>
      </c>
      <c r="AD350" t="str">
        <f t="shared" si="119"/>
        <v>NO</v>
      </c>
      <c r="AE350" t="str">
        <f t="shared" si="120"/>
        <v>NO</v>
      </c>
      <c r="AF350" t="str">
        <f t="shared" si="121"/>
        <v>NO</v>
      </c>
      <c r="AG350" t="str">
        <f t="shared" si="122"/>
        <v>NO</v>
      </c>
      <c r="AH350" t="str">
        <f t="shared" si="123"/>
        <v>NO</v>
      </c>
      <c r="AI350">
        <f t="shared" si="124"/>
        <v>119</v>
      </c>
      <c r="AJ350" t="str">
        <f t="shared" si="125"/>
        <v/>
      </c>
    </row>
    <row r="351" spans="1:36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5"/>
        <v>1.0663570159857905</v>
      </c>
      <c r="P351" s="6">
        <f t="shared" si="106"/>
        <v>71.899281437125751</v>
      </c>
      <c r="Q351" t="str">
        <f t="shared" si="107"/>
        <v>film &amp; video</v>
      </c>
      <c r="R351" t="str">
        <f t="shared" si="108"/>
        <v>documentary</v>
      </c>
      <c r="S351" s="8">
        <f t="shared" si="109"/>
        <v>42760</v>
      </c>
      <c r="T351" s="8">
        <f t="shared" si="110"/>
        <v>42790.498935185184</v>
      </c>
      <c r="U351">
        <f t="shared" si="111"/>
        <v>2017</v>
      </c>
      <c r="V351" t="str">
        <f>VLOOKUP(MONTH(S351),REF!$C$4:$D$15,2,FALSE)</f>
        <v>JAN</v>
      </c>
      <c r="W351" t="str">
        <f t="shared" si="112"/>
        <v>NO</v>
      </c>
      <c r="X351" t="str">
        <f t="shared" si="113"/>
        <v>NO</v>
      </c>
      <c r="Y351" t="str">
        <f t="shared" si="114"/>
        <v>NO</v>
      </c>
      <c r="Z351" t="str">
        <f t="shared" si="115"/>
        <v>YES</v>
      </c>
      <c r="AA351" t="str">
        <f t="shared" si="116"/>
        <v>NO</v>
      </c>
      <c r="AB351" t="str">
        <f t="shared" si="117"/>
        <v>NO</v>
      </c>
      <c r="AC351" t="str">
        <f t="shared" si="118"/>
        <v>NO</v>
      </c>
      <c r="AD351" t="str">
        <f t="shared" si="119"/>
        <v>NO</v>
      </c>
      <c r="AE351" t="str">
        <f t="shared" si="120"/>
        <v>NO</v>
      </c>
      <c r="AF351" t="str">
        <f t="shared" si="121"/>
        <v>NO</v>
      </c>
      <c r="AG351" t="str">
        <f t="shared" si="122"/>
        <v>NO</v>
      </c>
      <c r="AH351" t="str">
        <f t="shared" si="123"/>
        <v>NO</v>
      </c>
      <c r="AI351">
        <f t="shared" si="124"/>
        <v>167</v>
      </c>
      <c r="AJ351" t="str">
        <f t="shared" si="125"/>
        <v/>
      </c>
    </row>
    <row r="352" spans="1:36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5"/>
        <v>1.1476</v>
      </c>
      <c r="P352" s="6">
        <f t="shared" si="106"/>
        <v>129.81900452488688</v>
      </c>
      <c r="Q352" t="str">
        <f t="shared" si="107"/>
        <v>film &amp; video</v>
      </c>
      <c r="R352" t="str">
        <f t="shared" si="108"/>
        <v>documentary</v>
      </c>
      <c r="S352" s="8">
        <f t="shared" si="109"/>
        <v>42586</v>
      </c>
      <c r="T352" s="8">
        <f t="shared" si="110"/>
        <v>42624.165972222225</v>
      </c>
      <c r="U352">
        <f t="shared" si="111"/>
        <v>2016</v>
      </c>
      <c r="V352" t="str">
        <f>VLOOKUP(MONTH(S352),REF!$C$4:$D$15,2,FALSE)</f>
        <v>AUG</v>
      </c>
      <c r="W352" t="str">
        <f t="shared" si="112"/>
        <v>NO</v>
      </c>
      <c r="X352" t="str">
        <f t="shared" si="113"/>
        <v>NO</v>
      </c>
      <c r="Y352" t="str">
        <f t="shared" si="114"/>
        <v>NO</v>
      </c>
      <c r="Z352" t="str">
        <f t="shared" si="115"/>
        <v>NO</v>
      </c>
      <c r="AA352" t="str">
        <f t="shared" si="116"/>
        <v>NO</v>
      </c>
      <c r="AB352" t="str">
        <f t="shared" si="117"/>
        <v>NO</v>
      </c>
      <c r="AC352" t="str">
        <f t="shared" si="118"/>
        <v>YES</v>
      </c>
      <c r="AD352" t="str">
        <f t="shared" si="119"/>
        <v>NO</v>
      </c>
      <c r="AE352" t="str">
        <f t="shared" si="120"/>
        <v>NO</v>
      </c>
      <c r="AF352" t="str">
        <f t="shared" si="121"/>
        <v>NO</v>
      </c>
      <c r="AG352" t="str">
        <f t="shared" si="122"/>
        <v>NO</v>
      </c>
      <c r="AH352" t="str">
        <f t="shared" si="123"/>
        <v>NO</v>
      </c>
      <c r="AI352">
        <f t="shared" si="124"/>
        <v>221</v>
      </c>
      <c r="AJ352" t="str">
        <f t="shared" si="125"/>
        <v/>
      </c>
    </row>
    <row r="353" spans="1:36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5"/>
        <v>1.2734117647058822</v>
      </c>
      <c r="P353" s="6">
        <f t="shared" si="106"/>
        <v>44.912863070539416</v>
      </c>
      <c r="Q353" t="str">
        <f t="shared" si="107"/>
        <v>film &amp; video</v>
      </c>
      <c r="R353" t="str">
        <f t="shared" si="108"/>
        <v>documentary</v>
      </c>
      <c r="S353" s="8">
        <f t="shared" si="109"/>
        <v>42428</v>
      </c>
      <c r="T353" s="8">
        <f t="shared" si="110"/>
        <v>42467.923078703709</v>
      </c>
      <c r="U353">
        <f t="shared" si="111"/>
        <v>2016</v>
      </c>
      <c r="V353" t="str">
        <f>VLOOKUP(MONTH(S353),REF!$C$4:$D$15,2,FALSE)</f>
        <v>FEB</v>
      </c>
      <c r="W353" t="str">
        <f t="shared" si="112"/>
        <v>NO</v>
      </c>
      <c r="X353" t="str">
        <f t="shared" si="113"/>
        <v>NO</v>
      </c>
      <c r="Y353" t="str">
        <f t="shared" si="114"/>
        <v>NO</v>
      </c>
      <c r="Z353" t="str">
        <f t="shared" si="115"/>
        <v>NO</v>
      </c>
      <c r="AA353" t="str">
        <f t="shared" si="116"/>
        <v>NO</v>
      </c>
      <c r="AB353" t="str">
        <f t="shared" si="117"/>
        <v>NO</v>
      </c>
      <c r="AC353" t="str">
        <f t="shared" si="118"/>
        <v>NO</v>
      </c>
      <c r="AD353" t="str">
        <f t="shared" si="119"/>
        <v>YES</v>
      </c>
      <c r="AE353" t="str">
        <f t="shared" si="120"/>
        <v>NO</v>
      </c>
      <c r="AF353" t="str">
        <f t="shared" si="121"/>
        <v>NO</v>
      </c>
      <c r="AG353" t="str">
        <f t="shared" si="122"/>
        <v>NO</v>
      </c>
      <c r="AH353" t="str">
        <f t="shared" si="123"/>
        <v>NO</v>
      </c>
      <c r="AI353">
        <f t="shared" si="124"/>
        <v>964</v>
      </c>
      <c r="AJ353" t="str">
        <f t="shared" si="125"/>
        <v/>
      </c>
    </row>
    <row r="354" spans="1:36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5"/>
        <v>1.1656</v>
      </c>
      <c r="P354" s="6">
        <f t="shared" si="106"/>
        <v>40.755244755244753</v>
      </c>
      <c r="Q354" t="str">
        <f t="shared" si="107"/>
        <v>film &amp; video</v>
      </c>
      <c r="R354" t="str">
        <f t="shared" si="108"/>
        <v>documentary</v>
      </c>
      <c r="S354" s="8">
        <f t="shared" si="109"/>
        <v>41890</v>
      </c>
      <c r="T354" s="8">
        <f t="shared" si="110"/>
        <v>41920.167453703703</v>
      </c>
      <c r="U354">
        <f t="shared" si="111"/>
        <v>2014</v>
      </c>
      <c r="V354" t="str">
        <f>VLOOKUP(MONTH(S354),REF!$C$4:$D$15,2,FALSE)</f>
        <v>SEP</v>
      </c>
      <c r="W354" t="str">
        <f t="shared" si="112"/>
        <v>NO</v>
      </c>
      <c r="X354" t="str">
        <f t="shared" si="113"/>
        <v>NO</v>
      </c>
      <c r="Y354" t="str">
        <f t="shared" si="114"/>
        <v>NO</v>
      </c>
      <c r="Z354" t="str">
        <f t="shared" si="115"/>
        <v>YES</v>
      </c>
      <c r="AA354" t="str">
        <f t="shared" si="116"/>
        <v>NO</v>
      </c>
      <c r="AB354" t="str">
        <f t="shared" si="117"/>
        <v>NO</v>
      </c>
      <c r="AC354" t="str">
        <f t="shared" si="118"/>
        <v>NO</v>
      </c>
      <c r="AD354" t="str">
        <f t="shared" si="119"/>
        <v>NO</v>
      </c>
      <c r="AE354" t="str">
        <f t="shared" si="120"/>
        <v>NO</v>
      </c>
      <c r="AF354" t="str">
        <f t="shared" si="121"/>
        <v>NO</v>
      </c>
      <c r="AG354" t="str">
        <f t="shared" si="122"/>
        <v>NO</v>
      </c>
      <c r="AH354" t="str">
        <f t="shared" si="123"/>
        <v>NO</v>
      </c>
      <c r="AI354">
        <f t="shared" si="124"/>
        <v>286</v>
      </c>
      <c r="AJ354" t="str">
        <f t="shared" si="125"/>
        <v/>
      </c>
    </row>
    <row r="355" spans="1:36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5"/>
        <v>1.0861819426615318</v>
      </c>
      <c r="P355" s="6">
        <f t="shared" si="106"/>
        <v>103.52394779771615</v>
      </c>
      <c r="Q355" t="str">
        <f t="shared" si="107"/>
        <v>film &amp; video</v>
      </c>
      <c r="R355" t="str">
        <f t="shared" si="108"/>
        <v>documentary</v>
      </c>
      <c r="S355" s="8">
        <f t="shared" si="109"/>
        <v>42298</v>
      </c>
      <c r="T355" s="8">
        <f t="shared" si="110"/>
        <v>42327.833553240736</v>
      </c>
      <c r="U355">
        <f t="shared" si="111"/>
        <v>2015</v>
      </c>
      <c r="V355" t="str">
        <f>VLOOKUP(MONTH(S355),REF!$C$4:$D$15,2,FALSE)</f>
        <v>OCT</v>
      </c>
      <c r="W355" t="str">
        <f t="shared" si="112"/>
        <v>NO</v>
      </c>
      <c r="X355" t="str">
        <f t="shared" si="113"/>
        <v>NO</v>
      </c>
      <c r="Y355" t="str">
        <f t="shared" si="114"/>
        <v>NO</v>
      </c>
      <c r="Z355" t="str">
        <f t="shared" si="115"/>
        <v>NO</v>
      </c>
      <c r="AA355" t="str">
        <f t="shared" si="116"/>
        <v>NO</v>
      </c>
      <c r="AB355" t="str">
        <f t="shared" si="117"/>
        <v>NO</v>
      </c>
      <c r="AC355" t="str">
        <f t="shared" si="118"/>
        <v>NO</v>
      </c>
      <c r="AD355" t="str">
        <f t="shared" si="119"/>
        <v>NO</v>
      </c>
      <c r="AE355" t="str">
        <f t="shared" si="120"/>
        <v>NO</v>
      </c>
      <c r="AF355" t="str">
        <f t="shared" si="121"/>
        <v>NO</v>
      </c>
      <c r="AG355" t="str">
        <f t="shared" si="122"/>
        <v>NO</v>
      </c>
      <c r="AH355" t="str">
        <f t="shared" si="123"/>
        <v>YES</v>
      </c>
      <c r="AI355">
        <f t="shared" si="124"/>
        <v>613</v>
      </c>
      <c r="AJ355" t="str">
        <f t="shared" si="125"/>
        <v/>
      </c>
    </row>
    <row r="356" spans="1:36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5"/>
        <v>1.0394285714285714</v>
      </c>
      <c r="P356" s="6">
        <f t="shared" si="106"/>
        <v>125.44827586206897</v>
      </c>
      <c r="Q356" t="str">
        <f t="shared" si="107"/>
        <v>film &amp; video</v>
      </c>
      <c r="R356" t="str">
        <f t="shared" si="108"/>
        <v>documentary</v>
      </c>
      <c r="S356" s="8">
        <f t="shared" si="109"/>
        <v>42439</v>
      </c>
      <c r="T356" s="8">
        <f t="shared" si="110"/>
        <v>42468.786122685182</v>
      </c>
      <c r="U356">
        <f t="shared" si="111"/>
        <v>2016</v>
      </c>
      <c r="V356" t="str">
        <f>VLOOKUP(MONTH(S356),REF!$C$4:$D$15,2,FALSE)</f>
        <v>MAR</v>
      </c>
      <c r="W356" t="str">
        <f t="shared" si="112"/>
        <v>NO</v>
      </c>
      <c r="X356" t="str">
        <f t="shared" si="113"/>
        <v>YES</v>
      </c>
      <c r="Y356" t="str">
        <f t="shared" si="114"/>
        <v>NO</v>
      </c>
      <c r="Z356" t="str">
        <f t="shared" si="115"/>
        <v>NO</v>
      </c>
      <c r="AA356" t="str">
        <f t="shared" si="116"/>
        <v>NO</v>
      </c>
      <c r="AB356" t="str">
        <f t="shared" si="117"/>
        <v>NO</v>
      </c>
      <c r="AC356" t="str">
        <f t="shared" si="118"/>
        <v>NO</v>
      </c>
      <c r="AD356" t="str">
        <f t="shared" si="119"/>
        <v>NO</v>
      </c>
      <c r="AE356" t="str">
        <f t="shared" si="120"/>
        <v>NO</v>
      </c>
      <c r="AF356" t="str">
        <f t="shared" si="121"/>
        <v>NO</v>
      </c>
      <c r="AG356" t="str">
        <f t="shared" si="122"/>
        <v>NO</v>
      </c>
      <c r="AH356" t="str">
        <f t="shared" si="123"/>
        <v>NO</v>
      </c>
      <c r="AI356">
        <f t="shared" si="124"/>
        <v>29</v>
      </c>
      <c r="AJ356" t="str">
        <f t="shared" si="125"/>
        <v/>
      </c>
    </row>
    <row r="357" spans="1:36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5"/>
        <v>1.1625714285714286</v>
      </c>
      <c r="P357" s="6">
        <f t="shared" si="106"/>
        <v>246.60606060606059</v>
      </c>
      <c r="Q357" t="str">
        <f t="shared" si="107"/>
        <v>film &amp; video</v>
      </c>
      <c r="R357" t="str">
        <f t="shared" si="108"/>
        <v>documentary</v>
      </c>
      <c r="S357" s="8">
        <f t="shared" si="109"/>
        <v>41943</v>
      </c>
      <c r="T357" s="8">
        <f t="shared" si="110"/>
        <v>41974.3355787037</v>
      </c>
      <c r="U357">
        <f t="shared" si="111"/>
        <v>2014</v>
      </c>
      <c r="V357" t="str">
        <f>VLOOKUP(MONTH(S357),REF!$C$4:$D$15,2,FALSE)</f>
        <v>OCT</v>
      </c>
      <c r="W357" t="str">
        <f t="shared" si="112"/>
        <v>NO</v>
      </c>
      <c r="X357" t="str">
        <f t="shared" si="113"/>
        <v>NO</v>
      </c>
      <c r="Y357" t="str">
        <f t="shared" si="114"/>
        <v>NO</v>
      </c>
      <c r="Z357" t="str">
        <f t="shared" si="115"/>
        <v>NO</v>
      </c>
      <c r="AA357" t="str">
        <f t="shared" si="116"/>
        <v>NO</v>
      </c>
      <c r="AB357" t="str">
        <f t="shared" si="117"/>
        <v>NO</v>
      </c>
      <c r="AC357" t="str">
        <f t="shared" si="118"/>
        <v>NO</v>
      </c>
      <c r="AD357" t="str">
        <f t="shared" si="119"/>
        <v>NO</v>
      </c>
      <c r="AE357" t="str">
        <f t="shared" si="120"/>
        <v>YES</v>
      </c>
      <c r="AF357" t="str">
        <f t="shared" si="121"/>
        <v>NO</v>
      </c>
      <c r="AG357" t="str">
        <f t="shared" si="122"/>
        <v>NO</v>
      </c>
      <c r="AH357" t="str">
        <f t="shared" si="123"/>
        <v>NO</v>
      </c>
      <c r="AI357">
        <f t="shared" si="124"/>
        <v>165</v>
      </c>
      <c r="AJ357" t="str">
        <f t="shared" si="125"/>
        <v/>
      </c>
    </row>
    <row r="358" spans="1:36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5"/>
        <v>1.0269239999999999</v>
      </c>
      <c r="P358" s="6">
        <f t="shared" si="106"/>
        <v>79.401340206185566</v>
      </c>
      <c r="Q358" t="str">
        <f t="shared" si="107"/>
        <v>film &amp; video</v>
      </c>
      <c r="R358" t="str">
        <f t="shared" si="108"/>
        <v>documentary</v>
      </c>
      <c r="S358" s="8">
        <f t="shared" si="109"/>
        <v>42416</v>
      </c>
      <c r="T358" s="8">
        <f t="shared" si="110"/>
        <v>42445.761493055557</v>
      </c>
      <c r="U358">
        <f t="shared" si="111"/>
        <v>2016</v>
      </c>
      <c r="V358" t="str">
        <f>VLOOKUP(MONTH(S358),REF!$C$4:$D$15,2,FALSE)</f>
        <v>FEB</v>
      </c>
      <c r="W358" t="str">
        <f t="shared" si="112"/>
        <v>NO</v>
      </c>
      <c r="X358" t="str">
        <f t="shared" si="113"/>
        <v>NO</v>
      </c>
      <c r="Y358" t="str">
        <f t="shared" si="114"/>
        <v>YES</v>
      </c>
      <c r="Z358" t="str">
        <f t="shared" si="115"/>
        <v>NO</v>
      </c>
      <c r="AA358" t="str">
        <f t="shared" si="116"/>
        <v>NO</v>
      </c>
      <c r="AB358" t="str">
        <f t="shared" si="117"/>
        <v>NO</v>
      </c>
      <c r="AC358" t="str">
        <f t="shared" si="118"/>
        <v>NO</v>
      </c>
      <c r="AD358" t="str">
        <f t="shared" si="119"/>
        <v>NO</v>
      </c>
      <c r="AE358" t="str">
        <f t="shared" si="120"/>
        <v>NO</v>
      </c>
      <c r="AF358" t="str">
        <f t="shared" si="121"/>
        <v>NO</v>
      </c>
      <c r="AG358" t="str">
        <f t="shared" si="122"/>
        <v>NO</v>
      </c>
      <c r="AH358" t="str">
        <f t="shared" si="123"/>
        <v>NO</v>
      </c>
      <c r="AI358">
        <f t="shared" si="124"/>
        <v>97</v>
      </c>
      <c r="AJ358" t="str">
        <f t="shared" si="125"/>
        <v/>
      </c>
    </row>
    <row r="359" spans="1:36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5"/>
        <v>1.74</v>
      </c>
      <c r="P359" s="6">
        <f t="shared" si="106"/>
        <v>86.138613861386133</v>
      </c>
      <c r="Q359" t="str">
        <f t="shared" si="107"/>
        <v>film &amp; video</v>
      </c>
      <c r="R359" t="str">
        <f t="shared" si="108"/>
        <v>documentary</v>
      </c>
      <c r="S359" s="8">
        <f t="shared" si="109"/>
        <v>42078</v>
      </c>
      <c r="T359" s="8">
        <f t="shared" si="110"/>
        <v>42118.222187499996</v>
      </c>
      <c r="U359">
        <f t="shared" si="111"/>
        <v>2015</v>
      </c>
      <c r="V359" t="str">
        <f>VLOOKUP(MONTH(S359),REF!$C$4:$D$15,2,FALSE)</f>
        <v>MAR</v>
      </c>
      <c r="W359" t="str">
        <f t="shared" si="112"/>
        <v>NO</v>
      </c>
      <c r="X359" t="str">
        <f t="shared" si="113"/>
        <v>NO</v>
      </c>
      <c r="Y359" t="str">
        <f t="shared" si="114"/>
        <v>NO</v>
      </c>
      <c r="Z359" t="str">
        <f t="shared" si="115"/>
        <v>NO</v>
      </c>
      <c r="AA359" t="str">
        <f t="shared" si="116"/>
        <v>YES</v>
      </c>
      <c r="AB359" t="str">
        <f t="shared" si="117"/>
        <v>NO</v>
      </c>
      <c r="AC359" t="str">
        <f t="shared" si="118"/>
        <v>NO</v>
      </c>
      <c r="AD359" t="str">
        <f t="shared" si="119"/>
        <v>NO</v>
      </c>
      <c r="AE359" t="str">
        <f t="shared" si="120"/>
        <v>NO</v>
      </c>
      <c r="AF359" t="str">
        <f t="shared" si="121"/>
        <v>NO</v>
      </c>
      <c r="AG359" t="str">
        <f t="shared" si="122"/>
        <v>NO</v>
      </c>
      <c r="AH359" t="str">
        <f t="shared" si="123"/>
        <v>NO</v>
      </c>
      <c r="AI359">
        <f t="shared" si="124"/>
        <v>303</v>
      </c>
      <c r="AJ359" t="str">
        <f t="shared" si="125"/>
        <v/>
      </c>
    </row>
    <row r="360" spans="1:36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5"/>
        <v>1.03088</v>
      </c>
      <c r="P360" s="6">
        <f t="shared" si="106"/>
        <v>193.04868913857678</v>
      </c>
      <c r="Q360" t="str">
        <f t="shared" si="107"/>
        <v>film &amp; video</v>
      </c>
      <c r="R360" t="str">
        <f t="shared" si="108"/>
        <v>documentary</v>
      </c>
      <c r="S360" s="8">
        <f t="shared" si="109"/>
        <v>42508</v>
      </c>
      <c r="T360" s="8">
        <f t="shared" si="110"/>
        <v>42536.625</v>
      </c>
      <c r="U360">
        <f t="shared" si="111"/>
        <v>2016</v>
      </c>
      <c r="V360" t="str">
        <f>VLOOKUP(MONTH(S360),REF!$C$4:$D$15,2,FALSE)</f>
        <v>MAY</v>
      </c>
      <c r="W360" t="str">
        <f t="shared" si="112"/>
        <v>NO</v>
      </c>
      <c r="X360" t="str">
        <f t="shared" si="113"/>
        <v>NO</v>
      </c>
      <c r="Y360" t="str">
        <f t="shared" si="114"/>
        <v>NO</v>
      </c>
      <c r="Z360" t="str">
        <f t="shared" si="115"/>
        <v>NO</v>
      </c>
      <c r="AA360" t="str">
        <f t="shared" si="116"/>
        <v>NO</v>
      </c>
      <c r="AB360" t="str">
        <f t="shared" si="117"/>
        <v>NO</v>
      </c>
      <c r="AC360" t="str">
        <f t="shared" si="118"/>
        <v>NO</v>
      </c>
      <c r="AD360" t="str">
        <f t="shared" si="119"/>
        <v>NO</v>
      </c>
      <c r="AE360" t="str">
        <f t="shared" si="120"/>
        <v>NO</v>
      </c>
      <c r="AF360" t="str">
        <f t="shared" si="121"/>
        <v>NO</v>
      </c>
      <c r="AG360" t="str">
        <f t="shared" si="122"/>
        <v>NO</v>
      </c>
      <c r="AH360" t="str">
        <f t="shared" si="123"/>
        <v>YES</v>
      </c>
      <c r="AI360">
        <f t="shared" si="124"/>
        <v>267</v>
      </c>
      <c r="AJ360" t="str">
        <f t="shared" si="125"/>
        <v/>
      </c>
    </row>
    <row r="361" spans="1:36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5"/>
        <v>1.0485537190082646</v>
      </c>
      <c r="P361" s="6">
        <f t="shared" si="106"/>
        <v>84.023178807947019</v>
      </c>
      <c r="Q361" t="str">
        <f t="shared" si="107"/>
        <v>film &amp; video</v>
      </c>
      <c r="R361" t="str">
        <f t="shared" si="108"/>
        <v>documentary</v>
      </c>
      <c r="S361" s="8">
        <f t="shared" si="109"/>
        <v>41935</v>
      </c>
      <c r="T361" s="8">
        <f t="shared" si="110"/>
        <v>41957.216666666667</v>
      </c>
      <c r="U361">
        <f t="shared" si="111"/>
        <v>2014</v>
      </c>
      <c r="V361" t="str">
        <f>VLOOKUP(MONTH(S361),REF!$C$4:$D$15,2,FALSE)</f>
        <v>OCT</v>
      </c>
      <c r="W361" t="str">
        <f t="shared" si="112"/>
        <v>NO</v>
      </c>
      <c r="X361" t="str">
        <f t="shared" si="113"/>
        <v>NO</v>
      </c>
      <c r="Y361" t="str">
        <f t="shared" si="114"/>
        <v>NO</v>
      </c>
      <c r="Z361" t="str">
        <f t="shared" si="115"/>
        <v>NO</v>
      </c>
      <c r="AA361" t="str">
        <f t="shared" si="116"/>
        <v>NO</v>
      </c>
      <c r="AB361" t="str">
        <f t="shared" si="117"/>
        <v>YES</v>
      </c>
      <c r="AC361" t="str">
        <f t="shared" si="118"/>
        <v>NO</v>
      </c>
      <c r="AD361" t="str">
        <f t="shared" si="119"/>
        <v>NO</v>
      </c>
      <c r="AE361" t="str">
        <f t="shared" si="120"/>
        <v>NO</v>
      </c>
      <c r="AF361" t="str">
        <f t="shared" si="121"/>
        <v>NO</v>
      </c>
      <c r="AG361" t="str">
        <f t="shared" si="122"/>
        <v>NO</v>
      </c>
      <c r="AH361" t="str">
        <f t="shared" si="123"/>
        <v>NO</v>
      </c>
      <c r="AI361">
        <f t="shared" si="124"/>
        <v>302</v>
      </c>
      <c r="AJ361" t="str">
        <f t="shared" si="125"/>
        <v/>
      </c>
    </row>
    <row r="362" spans="1:36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5"/>
        <v>1.0137499999999999</v>
      </c>
      <c r="P362" s="6">
        <f t="shared" si="106"/>
        <v>139.82758620689654</v>
      </c>
      <c r="Q362" t="str">
        <f t="shared" si="107"/>
        <v>film &amp; video</v>
      </c>
      <c r="R362" t="str">
        <f t="shared" si="108"/>
        <v>documentary</v>
      </c>
      <c r="S362" s="8">
        <f t="shared" si="109"/>
        <v>42164</v>
      </c>
      <c r="T362" s="8">
        <f t="shared" si="110"/>
        <v>42208.132638888885</v>
      </c>
      <c r="U362">
        <f t="shared" si="111"/>
        <v>2015</v>
      </c>
      <c r="V362" t="str">
        <f>VLOOKUP(MONTH(S362),REF!$C$4:$D$15,2,FALSE)</f>
        <v>JUN</v>
      </c>
      <c r="W362" t="str">
        <f t="shared" si="112"/>
        <v>NO</v>
      </c>
      <c r="X362" t="str">
        <f t="shared" si="113"/>
        <v>NO</v>
      </c>
      <c r="Y362" t="str">
        <f t="shared" si="114"/>
        <v>NO</v>
      </c>
      <c r="Z362" t="str">
        <f t="shared" si="115"/>
        <v>YES</v>
      </c>
      <c r="AA362" t="str">
        <f t="shared" si="116"/>
        <v>NO</v>
      </c>
      <c r="AB362" t="str">
        <f t="shared" si="117"/>
        <v>NO</v>
      </c>
      <c r="AC362" t="str">
        <f t="shared" si="118"/>
        <v>NO</v>
      </c>
      <c r="AD362" t="str">
        <f t="shared" si="119"/>
        <v>NO</v>
      </c>
      <c r="AE362" t="str">
        <f t="shared" si="120"/>
        <v>NO</v>
      </c>
      <c r="AF362" t="str">
        <f t="shared" si="121"/>
        <v>NO</v>
      </c>
      <c r="AG362" t="str">
        <f t="shared" si="122"/>
        <v>NO</v>
      </c>
      <c r="AH362" t="str">
        <f t="shared" si="123"/>
        <v>NO</v>
      </c>
      <c r="AI362">
        <f t="shared" si="124"/>
        <v>87</v>
      </c>
      <c r="AJ362" t="str">
        <f t="shared" si="125"/>
        <v/>
      </c>
    </row>
    <row r="363" spans="1:36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5"/>
        <v>1.1107699999999998</v>
      </c>
      <c r="P363" s="6">
        <f t="shared" si="106"/>
        <v>109.82189265536722</v>
      </c>
      <c r="Q363" t="str">
        <f t="shared" si="107"/>
        <v>film &amp; video</v>
      </c>
      <c r="R363" t="str">
        <f t="shared" si="108"/>
        <v>documentary</v>
      </c>
      <c r="S363" s="8">
        <f t="shared" si="109"/>
        <v>41936</v>
      </c>
      <c r="T363" s="8">
        <f t="shared" si="110"/>
        <v>41966.042893518519</v>
      </c>
      <c r="U363">
        <f t="shared" si="111"/>
        <v>2014</v>
      </c>
      <c r="V363" t="str">
        <f>VLOOKUP(MONTH(S363),REF!$C$4:$D$15,2,FALSE)</f>
        <v>OCT</v>
      </c>
      <c r="W363" t="str">
        <f t="shared" si="112"/>
        <v>NO</v>
      </c>
      <c r="X363" t="str">
        <f t="shared" si="113"/>
        <v>NO</v>
      </c>
      <c r="Y363" t="str">
        <f t="shared" si="114"/>
        <v>NO</v>
      </c>
      <c r="Z363" t="str">
        <f t="shared" si="115"/>
        <v>NO</v>
      </c>
      <c r="AA363" t="str">
        <f t="shared" si="116"/>
        <v>NO</v>
      </c>
      <c r="AB363" t="str">
        <f t="shared" si="117"/>
        <v>NO</v>
      </c>
      <c r="AC363" t="str">
        <f t="shared" si="118"/>
        <v>NO</v>
      </c>
      <c r="AD363" t="str">
        <f t="shared" si="119"/>
        <v>NO</v>
      </c>
      <c r="AE363" t="str">
        <f t="shared" si="120"/>
        <v>YES</v>
      </c>
      <c r="AF363" t="str">
        <f t="shared" si="121"/>
        <v>NO</v>
      </c>
      <c r="AG363" t="str">
        <f t="shared" si="122"/>
        <v>NO</v>
      </c>
      <c r="AH363" t="str">
        <f t="shared" si="123"/>
        <v>NO</v>
      </c>
      <c r="AI363">
        <f t="shared" si="124"/>
        <v>354</v>
      </c>
      <c r="AJ363" t="str">
        <f t="shared" si="125"/>
        <v/>
      </c>
    </row>
    <row r="364" spans="1:36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5"/>
        <v>1.2415933781686497</v>
      </c>
      <c r="P364" s="6">
        <f t="shared" si="106"/>
        <v>139.53488372093022</v>
      </c>
      <c r="Q364" t="str">
        <f t="shared" si="107"/>
        <v>film &amp; video</v>
      </c>
      <c r="R364" t="str">
        <f t="shared" si="108"/>
        <v>documentary</v>
      </c>
      <c r="S364" s="8">
        <f t="shared" si="109"/>
        <v>41837</v>
      </c>
      <c r="T364" s="8">
        <f t="shared" si="110"/>
        <v>41859</v>
      </c>
      <c r="U364">
        <f t="shared" si="111"/>
        <v>2014</v>
      </c>
      <c r="V364" t="str">
        <f>VLOOKUP(MONTH(S364),REF!$C$4:$D$15,2,FALSE)</f>
        <v>JUL</v>
      </c>
      <c r="W364" t="str">
        <f t="shared" si="112"/>
        <v>NO</v>
      </c>
      <c r="X364" t="str">
        <f t="shared" si="113"/>
        <v>NO</v>
      </c>
      <c r="Y364" t="str">
        <f t="shared" si="114"/>
        <v>YES</v>
      </c>
      <c r="Z364" t="str">
        <f t="shared" si="115"/>
        <v>NO</v>
      </c>
      <c r="AA364" t="str">
        <f t="shared" si="116"/>
        <v>NO</v>
      </c>
      <c r="AB364" t="str">
        <f t="shared" si="117"/>
        <v>NO</v>
      </c>
      <c r="AC364" t="str">
        <f t="shared" si="118"/>
        <v>NO</v>
      </c>
      <c r="AD364" t="str">
        <f t="shared" si="119"/>
        <v>NO</v>
      </c>
      <c r="AE364" t="str">
        <f t="shared" si="120"/>
        <v>NO</v>
      </c>
      <c r="AF364" t="str">
        <f t="shared" si="121"/>
        <v>NO</v>
      </c>
      <c r="AG364" t="str">
        <f t="shared" si="122"/>
        <v>NO</v>
      </c>
      <c r="AH364" t="str">
        <f t="shared" si="123"/>
        <v>NO</v>
      </c>
      <c r="AI364">
        <f t="shared" si="124"/>
        <v>86</v>
      </c>
      <c r="AJ364" t="str">
        <f t="shared" si="125"/>
        <v/>
      </c>
    </row>
    <row r="365" spans="1:36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5"/>
        <v>1.0133333333333334</v>
      </c>
      <c r="P365" s="6">
        <f t="shared" si="106"/>
        <v>347.84615384615387</v>
      </c>
      <c r="Q365" t="str">
        <f t="shared" si="107"/>
        <v>film &amp; video</v>
      </c>
      <c r="R365" t="str">
        <f t="shared" si="108"/>
        <v>documentary</v>
      </c>
      <c r="S365" s="8">
        <f t="shared" si="109"/>
        <v>40256</v>
      </c>
      <c r="T365" s="8">
        <f t="shared" si="110"/>
        <v>40300.806944444441</v>
      </c>
      <c r="U365">
        <f t="shared" si="111"/>
        <v>2010</v>
      </c>
      <c r="V365" t="str">
        <f>VLOOKUP(MONTH(S365),REF!$C$4:$D$15,2,FALSE)</f>
        <v>MAR</v>
      </c>
      <c r="W365" t="str">
        <f t="shared" si="112"/>
        <v>NO</v>
      </c>
      <c r="X365" t="str">
        <f t="shared" si="113"/>
        <v>NO</v>
      </c>
      <c r="Y365" t="str">
        <f t="shared" si="114"/>
        <v>YES</v>
      </c>
      <c r="Z365" t="str">
        <f t="shared" si="115"/>
        <v>NO</v>
      </c>
      <c r="AA365" t="str">
        <f t="shared" si="116"/>
        <v>NO</v>
      </c>
      <c r="AB365" t="str">
        <f t="shared" si="117"/>
        <v>NO</v>
      </c>
      <c r="AC365" t="str">
        <f t="shared" si="118"/>
        <v>NO</v>
      </c>
      <c r="AD365" t="str">
        <f t="shared" si="119"/>
        <v>NO</v>
      </c>
      <c r="AE365" t="str">
        <f t="shared" si="120"/>
        <v>NO</v>
      </c>
      <c r="AF365" t="str">
        <f t="shared" si="121"/>
        <v>NO</v>
      </c>
      <c r="AG365" t="str">
        <f t="shared" si="122"/>
        <v>NO</v>
      </c>
      <c r="AH365" t="str">
        <f t="shared" si="123"/>
        <v>NO</v>
      </c>
      <c r="AI365">
        <f t="shared" si="124"/>
        <v>26</v>
      </c>
      <c r="AJ365" t="str">
        <f t="shared" si="125"/>
        <v/>
      </c>
    </row>
    <row r="366" spans="1:36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5"/>
        <v>1.1016142857142857</v>
      </c>
      <c r="P366" s="6">
        <f t="shared" si="106"/>
        <v>68.24159292035398</v>
      </c>
      <c r="Q366" t="str">
        <f t="shared" si="107"/>
        <v>film &amp; video</v>
      </c>
      <c r="R366" t="str">
        <f t="shared" si="108"/>
        <v>documentary</v>
      </c>
      <c r="S366" s="8">
        <f t="shared" si="109"/>
        <v>41781</v>
      </c>
      <c r="T366" s="8">
        <f t="shared" si="110"/>
        <v>41811.165972222225</v>
      </c>
      <c r="U366">
        <f t="shared" si="111"/>
        <v>2014</v>
      </c>
      <c r="V366" t="str">
        <f>VLOOKUP(MONTH(S366),REF!$C$4:$D$15,2,FALSE)</f>
        <v>MAY</v>
      </c>
      <c r="W366" t="str">
        <f t="shared" si="112"/>
        <v>NO</v>
      </c>
      <c r="X366" t="str">
        <f t="shared" si="113"/>
        <v>NO</v>
      </c>
      <c r="Y366" t="str">
        <f t="shared" si="114"/>
        <v>YES</v>
      </c>
      <c r="Z366" t="str">
        <f t="shared" si="115"/>
        <v>NO</v>
      </c>
      <c r="AA366" t="str">
        <f t="shared" si="116"/>
        <v>NO</v>
      </c>
      <c r="AB366" t="str">
        <f t="shared" si="117"/>
        <v>NO</v>
      </c>
      <c r="AC366" t="str">
        <f t="shared" si="118"/>
        <v>NO</v>
      </c>
      <c r="AD366" t="str">
        <f t="shared" si="119"/>
        <v>NO</v>
      </c>
      <c r="AE366" t="str">
        <f t="shared" si="120"/>
        <v>NO</v>
      </c>
      <c r="AF366" t="str">
        <f t="shared" si="121"/>
        <v>NO</v>
      </c>
      <c r="AG366" t="str">
        <f t="shared" si="122"/>
        <v>NO</v>
      </c>
      <c r="AH366" t="str">
        <f t="shared" si="123"/>
        <v>NO</v>
      </c>
      <c r="AI366">
        <f t="shared" si="124"/>
        <v>113</v>
      </c>
      <c r="AJ366" t="str">
        <f t="shared" si="125"/>
        <v/>
      </c>
    </row>
    <row r="367" spans="1:36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5"/>
        <v>1.0397333333333334</v>
      </c>
      <c r="P367" s="6">
        <f t="shared" si="106"/>
        <v>239.93846153846152</v>
      </c>
      <c r="Q367" t="str">
        <f t="shared" si="107"/>
        <v>film &amp; video</v>
      </c>
      <c r="R367" t="str">
        <f t="shared" si="108"/>
        <v>documentary</v>
      </c>
      <c r="S367" s="8">
        <f t="shared" si="109"/>
        <v>41669</v>
      </c>
      <c r="T367" s="8">
        <f t="shared" si="110"/>
        <v>41698.606469907405</v>
      </c>
      <c r="U367">
        <f t="shared" si="111"/>
        <v>2014</v>
      </c>
      <c r="V367" t="str">
        <f>VLOOKUP(MONTH(S367),REF!$C$4:$D$15,2,FALSE)</f>
        <v>JAN</v>
      </c>
      <c r="W367" t="str">
        <f t="shared" si="112"/>
        <v>NO</v>
      </c>
      <c r="X367" t="str">
        <f t="shared" si="113"/>
        <v>NO</v>
      </c>
      <c r="Y367" t="str">
        <f t="shared" si="114"/>
        <v>NO</v>
      </c>
      <c r="Z367" t="str">
        <f t="shared" si="115"/>
        <v>NO</v>
      </c>
      <c r="AA367" t="str">
        <f t="shared" si="116"/>
        <v>YES</v>
      </c>
      <c r="AB367" t="str">
        <f t="shared" si="117"/>
        <v>NO</v>
      </c>
      <c r="AC367" t="str">
        <f t="shared" si="118"/>
        <v>NO</v>
      </c>
      <c r="AD367" t="str">
        <f t="shared" si="119"/>
        <v>NO</v>
      </c>
      <c r="AE367" t="str">
        <f t="shared" si="120"/>
        <v>NO</v>
      </c>
      <c r="AF367" t="str">
        <f t="shared" si="121"/>
        <v>NO</v>
      </c>
      <c r="AG367" t="str">
        <f t="shared" si="122"/>
        <v>NO</v>
      </c>
      <c r="AH367" t="str">
        <f t="shared" si="123"/>
        <v>NO</v>
      </c>
      <c r="AI367">
        <f t="shared" si="124"/>
        <v>65</v>
      </c>
      <c r="AJ367" t="str">
        <f t="shared" si="125"/>
        <v/>
      </c>
    </row>
    <row r="368" spans="1:36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5"/>
        <v>1.013157894736842</v>
      </c>
      <c r="P368" s="6">
        <f t="shared" si="106"/>
        <v>287.31343283582089</v>
      </c>
      <c r="Q368" t="str">
        <f t="shared" si="107"/>
        <v>film &amp; video</v>
      </c>
      <c r="R368" t="str">
        <f t="shared" si="108"/>
        <v>documentary</v>
      </c>
      <c r="S368" s="8">
        <f t="shared" si="109"/>
        <v>41020</v>
      </c>
      <c r="T368" s="8">
        <f t="shared" si="110"/>
        <v>41049.793032407411</v>
      </c>
      <c r="U368">
        <f t="shared" si="111"/>
        <v>2012</v>
      </c>
      <c r="V368" t="str">
        <f>VLOOKUP(MONTH(S368),REF!$C$4:$D$15,2,FALSE)</f>
        <v>APR</v>
      </c>
      <c r="W368" t="str">
        <f t="shared" si="112"/>
        <v>NO</v>
      </c>
      <c r="X368" t="str">
        <f t="shared" si="113"/>
        <v>NO</v>
      </c>
      <c r="Y368" t="str">
        <f t="shared" si="114"/>
        <v>NO</v>
      </c>
      <c r="Z368" t="str">
        <f t="shared" si="115"/>
        <v>NO</v>
      </c>
      <c r="AA368" t="str">
        <f t="shared" si="116"/>
        <v>NO</v>
      </c>
      <c r="AB368" t="str">
        <f t="shared" si="117"/>
        <v>NO</v>
      </c>
      <c r="AC368" t="str">
        <f t="shared" si="118"/>
        <v>NO</v>
      </c>
      <c r="AD368" t="str">
        <f t="shared" si="119"/>
        <v>NO</v>
      </c>
      <c r="AE368" t="str">
        <f t="shared" si="120"/>
        <v>YES</v>
      </c>
      <c r="AF368" t="str">
        <f t="shared" si="121"/>
        <v>NO</v>
      </c>
      <c r="AG368" t="str">
        <f t="shared" si="122"/>
        <v>NO</v>
      </c>
      <c r="AH368" t="str">
        <f t="shared" si="123"/>
        <v>NO</v>
      </c>
      <c r="AI368">
        <f t="shared" si="124"/>
        <v>134</v>
      </c>
      <c r="AJ368" t="str">
        <f t="shared" si="125"/>
        <v/>
      </c>
    </row>
    <row r="369" spans="1:36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5"/>
        <v>1.033501</v>
      </c>
      <c r="P369" s="6">
        <f t="shared" si="106"/>
        <v>86.84882352941176</v>
      </c>
      <c r="Q369" t="str">
        <f t="shared" si="107"/>
        <v>film &amp; video</v>
      </c>
      <c r="R369" t="str">
        <f t="shared" si="108"/>
        <v>documentary</v>
      </c>
      <c r="S369" s="8">
        <f t="shared" si="109"/>
        <v>41356</v>
      </c>
      <c r="T369" s="8">
        <f t="shared" si="110"/>
        <v>41395.207638888889</v>
      </c>
      <c r="U369">
        <f t="shared" si="111"/>
        <v>2013</v>
      </c>
      <c r="V369" t="str">
        <f>VLOOKUP(MONTH(S369),REF!$C$4:$D$15,2,FALSE)</f>
        <v>MAR</v>
      </c>
      <c r="W369" t="str">
        <f t="shared" si="112"/>
        <v>NO</v>
      </c>
      <c r="X369" t="str">
        <f t="shared" si="113"/>
        <v>NO</v>
      </c>
      <c r="Y369" t="str">
        <f t="shared" si="114"/>
        <v>NO</v>
      </c>
      <c r="Z369" t="str">
        <f t="shared" si="115"/>
        <v>YES</v>
      </c>
      <c r="AA369" t="str">
        <f t="shared" si="116"/>
        <v>NO</v>
      </c>
      <c r="AB369" t="str">
        <f t="shared" si="117"/>
        <v>NO</v>
      </c>
      <c r="AC369" t="str">
        <f t="shared" si="118"/>
        <v>NO</v>
      </c>
      <c r="AD369" t="str">
        <f t="shared" si="119"/>
        <v>NO</v>
      </c>
      <c r="AE369" t="str">
        <f t="shared" si="120"/>
        <v>NO</v>
      </c>
      <c r="AF369" t="str">
        <f t="shared" si="121"/>
        <v>NO</v>
      </c>
      <c r="AG369" t="str">
        <f t="shared" si="122"/>
        <v>NO</v>
      </c>
      <c r="AH369" t="str">
        <f t="shared" si="123"/>
        <v>NO</v>
      </c>
      <c r="AI369">
        <f t="shared" si="124"/>
        <v>119</v>
      </c>
      <c r="AJ369" t="str">
        <f t="shared" si="125"/>
        <v/>
      </c>
    </row>
    <row r="370" spans="1:36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5"/>
        <v>1.04112</v>
      </c>
      <c r="P370" s="6">
        <f t="shared" si="106"/>
        <v>81.84905660377359</v>
      </c>
      <c r="Q370" t="str">
        <f t="shared" si="107"/>
        <v>film &amp; video</v>
      </c>
      <c r="R370" t="str">
        <f t="shared" si="108"/>
        <v>documentary</v>
      </c>
      <c r="S370" s="8">
        <f t="shared" si="109"/>
        <v>42044</v>
      </c>
      <c r="T370" s="8">
        <f t="shared" si="110"/>
        <v>42078.563912037032</v>
      </c>
      <c r="U370">
        <f t="shared" si="111"/>
        <v>2015</v>
      </c>
      <c r="V370" t="str">
        <f>VLOOKUP(MONTH(S370),REF!$C$4:$D$15,2,FALSE)</f>
        <v>FEB</v>
      </c>
      <c r="W370" t="str">
        <f t="shared" si="112"/>
        <v>NO</v>
      </c>
      <c r="X370" t="str">
        <f t="shared" si="113"/>
        <v>NO</v>
      </c>
      <c r="Y370" t="str">
        <f t="shared" si="114"/>
        <v>NO</v>
      </c>
      <c r="Z370" t="str">
        <f t="shared" si="115"/>
        <v>YES</v>
      </c>
      <c r="AA370" t="str">
        <f t="shared" si="116"/>
        <v>NO</v>
      </c>
      <c r="AB370" t="str">
        <f t="shared" si="117"/>
        <v>NO</v>
      </c>
      <c r="AC370" t="str">
        <f t="shared" si="118"/>
        <v>NO</v>
      </c>
      <c r="AD370" t="str">
        <f t="shared" si="119"/>
        <v>NO</v>
      </c>
      <c r="AE370" t="str">
        <f t="shared" si="120"/>
        <v>NO</v>
      </c>
      <c r="AF370" t="str">
        <f t="shared" si="121"/>
        <v>NO</v>
      </c>
      <c r="AG370" t="str">
        <f t="shared" si="122"/>
        <v>NO</v>
      </c>
      <c r="AH370" t="str">
        <f t="shared" si="123"/>
        <v>NO</v>
      </c>
      <c r="AI370">
        <f t="shared" si="124"/>
        <v>159</v>
      </c>
      <c r="AJ370" t="str">
        <f t="shared" si="125"/>
        <v/>
      </c>
    </row>
    <row r="371" spans="1:36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5"/>
        <v>1.1015569230769231</v>
      </c>
      <c r="P371" s="6">
        <f t="shared" si="106"/>
        <v>42.874970059880241</v>
      </c>
      <c r="Q371" t="str">
        <f t="shared" si="107"/>
        <v>film &amp; video</v>
      </c>
      <c r="R371" t="str">
        <f t="shared" si="108"/>
        <v>documentary</v>
      </c>
      <c r="S371" s="8">
        <f t="shared" si="109"/>
        <v>40894</v>
      </c>
      <c r="T371" s="8">
        <f t="shared" si="110"/>
        <v>40923.551724537036</v>
      </c>
      <c r="U371">
        <f t="shared" si="111"/>
        <v>2011</v>
      </c>
      <c r="V371" t="str">
        <f>VLOOKUP(MONTH(S371),REF!$C$4:$D$15,2,FALSE)</f>
        <v>DEC</v>
      </c>
      <c r="W371" t="str">
        <f t="shared" si="112"/>
        <v>NO</v>
      </c>
      <c r="X371" t="str">
        <f t="shared" si="113"/>
        <v>NO</v>
      </c>
      <c r="Y371" t="str">
        <f t="shared" si="114"/>
        <v>YES</v>
      </c>
      <c r="Z371" t="str">
        <f t="shared" si="115"/>
        <v>NO</v>
      </c>
      <c r="AA371" t="str">
        <f t="shared" si="116"/>
        <v>NO</v>
      </c>
      <c r="AB371" t="str">
        <f t="shared" si="117"/>
        <v>NO</v>
      </c>
      <c r="AC371" t="str">
        <f t="shared" si="118"/>
        <v>NO</v>
      </c>
      <c r="AD371" t="str">
        <f t="shared" si="119"/>
        <v>NO</v>
      </c>
      <c r="AE371" t="str">
        <f t="shared" si="120"/>
        <v>NO</v>
      </c>
      <c r="AF371" t="str">
        <f t="shared" si="121"/>
        <v>NO</v>
      </c>
      <c r="AG371" t="str">
        <f t="shared" si="122"/>
        <v>NO</v>
      </c>
      <c r="AH371" t="str">
        <f t="shared" si="123"/>
        <v>NO</v>
      </c>
      <c r="AI371">
        <f t="shared" si="124"/>
        <v>167</v>
      </c>
      <c r="AJ371" t="str">
        <f t="shared" si="125"/>
        <v/>
      </c>
    </row>
    <row r="372" spans="1:36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5"/>
        <v>1.2202</v>
      </c>
      <c r="P372" s="6">
        <f t="shared" si="106"/>
        <v>709.41860465116281</v>
      </c>
      <c r="Q372" t="str">
        <f t="shared" si="107"/>
        <v>film &amp; video</v>
      </c>
      <c r="R372" t="str">
        <f t="shared" si="108"/>
        <v>documentary</v>
      </c>
      <c r="S372" s="8">
        <f t="shared" si="109"/>
        <v>42712</v>
      </c>
      <c r="T372" s="8">
        <f t="shared" si="110"/>
        <v>42741.795138888891</v>
      </c>
      <c r="U372">
        <f t="shared" si="111"/>
        <v>2016</v>
      </c>
      <c r="V372" t="str">
        <f>VLOOKUP(MONTH(S372),REF!$C$4:$D$15,2,FALSE)</f>
        <v>DEC</v>
      </c>
      <c r="W372" t="str">
        <f t="shared" si="112"/>
        <v>NO</v>
      </c>
      <c r="X372" t="str">
        <f t="shared" si="113"/>
        <v>NO</v>
      </c>
      <c r="Y372" t="str">
        <f t="shared" si="114"/>
        <v>NO</v>
      </c>
      <c r="Z372" t="str">
        <f t="shared" si="115"/>
        <v>NO</v>
      </c>
      <c r="AA372" t="str">
        <f t="shared" si="116"/>
        <v>NO</v>
      </c>
      <c r="AB372" t="str">
        <f t="shared" si="117"/>
        <v>NO</v>
      </c>
      <c r="AC372" t="str">
        <f t="shared" si="118"/>
        <v>YES</v>
      </c>
      <c r="AD372" t="str">
        <f t="shared" si="119"/>
        <v>NO</v>
      </c>
      <c r="AE372" t="str">
        <f t="shared" si="120"/>
        <v>NO</v>
      </c>
      <c r="AF372" t="str">
        <f t="shared" si="121"/>
        <v>NO</v>
      </c>
      <c r="AG372" t="str">
        <f t="shared" si="122"/>
        <v>NO</v>
      </c>
      <c r="AH372" t="str">
        <f t="shared" si="123"/>
        <v>NO</v>
      </c>
      <c r="AI372">
        <f t="shared" si="124"/>
        <v>43</v>
      </c>
      <c r="AJ372" t="str">
        <f t="shared" si="125"/>
        <v/>
      </c>
    </row>
    <row r="373" spans="1:36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5"/>
        <v>1.1416866666666667</v>
      </c>
      <c r="P373" s="6">
        <f t="shared" si="106"/>
        <v>161.25517890772127</v>
      </c>
      <c r="Q373" t="str">
        <f t="shared" si="107"/>
        <v>film &amp; video</v>
      </c>
      <c r="R373" t="str">
        <f t="shared" si="108"/>
        <v>documentary</v>
      </c>
      <c r="S373" s="8">
        <f t="shared" si="109"/>
        <v>41262</v>
      </c>
      <c r="T373" s="8">
        <f t="shared" si="110"/>
        <v>41306.767812500002</v>
      </c>
      <c r="U373">
        <f t="shared" si="111"/>
        <v>2012</v>
      </c>
      <c r="V373" t="str">
        <f>VLOOKUP(MONTH(S373),REF!$C$4:$D$15,2,FALSE)</f>
        <v>DEC</v>
      </c>
      <c r="W373" t="str">
        <f t="shared" si="112"/>
        <v>NO</v>
      </c>
      <c r="X373" t="str">
        <f t="shared" si="113"/>
        <v>NO</v>
      </c>
      <c r="Y373" t="str">
        <f t="shared" si="114"/>
        <v>NO</v>
      </c>
      <c r="Z373" t="str">
        <f t="shared" si="115"/>
        <v>NO</v>
      </c>
      <c r="AA373" t="str">
        <f t="shared" si="116"/>
        <v>NO</v>
      </c>
      <c r="AB373" t="str">
        <f t="shared" si="117"/>
        <v>NO</v>
      </c>
      <c r="AC373" t="str">
        <f t="shared" si="118"/>
        <v>NO</v>
      </c>
      <c r="AD373" t="str">
        <f t="shared" si="119"/>
        <v>NO</v>
      </c>
      <c r="AE373" t="str">
        <f t="shared" si="120"/>
        <v>NO</v>
      </c>
      <c r="AF373" t="str">
        <f t="shared" si="121"/>
        <v>NO</v>
      </c>
      <c r="AG373" t="str">
        <f t="shared" si="122"/>
        <v>NO</v>
      </c>
      <c r="AH373" t="str">
        <f t="shared" si="123"/>
        <v>YES</v>
      </c>
      <c r="AI373">
        <f t="shared" si="124"/>
        <v>1062</v>
      </c>
      <c r="AJ373" t="str">
        <f t="shared" si="125"/>
        <v/>
      </c>
    </row>
    <row r="374" spans="1:36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5"/>
        <v>1.2533333333333334</v>
      </c>
      <c r="P374" s="6">
        <f t="shared" si="106"/>
        <v>41.777777777777779</v>
      </c>
      <c r="Q374" t="str">
        <f t="shared" si="107"/>
        <v>film &amp; video</v>
      </c>
      <c r="R374" t="str">
        <f t="shared" si="108"/>
        <v>documentary</v>
      </c>
      <c r="S374" s="8">
        <f t="shared" si="109"/>
        <v>42426</v>
      </c>
      <c r="T374" s="8">
        <f t="shared" si="110"/>
        <v>42465.666666666672</v>
      </c>
      <c r="U374">
        <f t="shared" si="111"/>
        <v>2016</v>
      </c>
      <c r="V374" t="str">
        <f>VLOOKUP(MONTH(S374),REF!$C$4:$D$15,2,FALSE)</f>
        <v>FEB</v>
      </c>
      <c r="W374" t="str">
        <f t="shared" si="112"/>
        <v>YES</v>
      </c>
      <c r="X374" t="str">
        <f t="shared" si="113"/>
        <v>NO</v>
      </c>
      <c r="Y374" t="str">
        <f t="shared" si="114"/>
        <v>NO</v>
      </c>
      <c r="Z374" t="str">
        <f t="shared" si="115"/>
        <v>NO</v>
      </c>
      <c r="AA374" t="str">
        <f t="shared" si="116"/>
        <v>NO</v>
      </c>
      <c r="AB374" t="str">
        <f t="shared" si="117"/>
        <v>NO</v>
      </c>
      <c r="AC374" t="str">
        <f t="shared" si="118"/>
        <v>NO</v>
      </c>
      <c r="AD374" t="str">
        <f t="shared" si="119"/>
        <v>NO</v>
      </c>
      <c r="AE374" t="str">
        <f t="shared" si="120"/>
        <v>NO</v>
      </c>
      <c r="AF374" t="str">
        <f t="shared" si="121"/>
        <v>NO</v>
      </c>
      <c r="AG374" t="str">
        <f t="shared" si="122"/>
        <v>NO</v>
      </c>
      <c r="AH374" t="str">
        <f t="shared" si="123"/>
        <v>NO</v>
      </c>
      <c r="AI374">
        <f t="shared" si="124"/>
        <v>9</v>
      </c>
      <c r="AJ374" t="str">
        <f t="shared" si="125"/>
        <v/>
      </c>
    </row>
    <row r="375" spans="1:36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5"/>
        <v>1.0666666666666667</v>
      </c>
      <c r="P375" s="6">
        <f t="shared" si="106"/>
        <v>89.887640449438209</v>
      </c>
      <c r="Q375" t="str">
        <f t="shared" si="107"/>
        <v>film &amp; video</v>
      </c>
      <c r="R375" t="str">
        <f t="shared" si="108"/>
        <v>documentary</v>
      </c>
      <c r="S375" s="8">
        <f t="shared" si="109"/>
        <v>41079</v>
      </c>
      <c r="T375" s="8">
        <f t="shared" si="110"/>
        <v>41108.91201388889</v>
      </c>
      <c r="U375">
        <f t="shared" si="111"/>
        <v>2012</v>
      </c>
      <c r="V375" t="str">
        <f>VLOOKUP(MONTH(S375),REF!$C$4:$D$15,2,FALSE)</f>
        <v>JUN</v>
      </c>
      <c r="W375" t="str">
        <f t="shared" si="112"/>
        <v>NO</v>
      </c>
      <c r="X375" t="str">
        <f t="shared" si="113"/>
        <v>NO</v>
      </c>
      <c r="Y375" t="str">
        <f t="shared" si="114"/>
        <v>YES</v>
      </c>
      <c r="Z375" t="str">
        <f t="shared" si="115"/>
        <v>NO</v>
      </c>
      <c r="AA375" t="str">
        <f t="shared" si="116"/>
        <v>NO</v>
      </c>
      <c r="AB375" t="str">
        <f t="shared" si="117"/>
        <v>NO</v>
      </c>
      <c r="AC375" t="str">
        <f t="shared" si="118"/>
        <v>NO</v>
      </c>
      <c r="AD375" t="str">
        <f t="shared" si="119"/>
        <v>NO</v>
      </c>
      <c r="AE375" t="str">
        <f t="shared" si="120"/>
        <v>NO</v>
      </c>
      <c r="AF375" t="str">
        <f t="shared" si="121"/>
        <v>NO</v>
      </c>
      <c r="AG375" t="str">
        <f t="shared" si="122"/>
        <v>NO</v>
      </c>
      <c r="AH375" t="str">
        <f t="shared" si="123"/>
        <v>NO</v>
      </c>
      <c r="AI375">
        <f t="shared" si="124"/>
        <v>89</v>
      </c>
      <c r="AJ375" t="str">
        <f t="shared" si="125"/>
        <v/>
      </c>
    </row>
    <row r="376" spans="1:36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5"/>
        <v>1.3065</v>
      </c>
      <c r="P376" s="6">
        <f t="shared" si="106"/>
        <v>45.051724137931032</v>
      </c>
      <c r="Q376" t="str">
        <f t="shared" si="107"/>
        <v>film &amp; video</v>
      </c>
      <c r="R376" t="str">
        <f t="shared" si="108"/>
        <v>documentary</v>
      </c>
      <c r="S376" s="8">
        <f t="shared" si="109"/>
        <v>40758</v>
      </c>
      <c r="T376" s="8">
        <f t="shared" si="110"/>
        <v>40802.889247685183</v>
      </c>
      <c r="U376">
        <f t="shared" si="111"/>
        <v>2011</v>
      </c>
      <c r="V376" t="str">
        <f>VLOOKUP(MONTH(S376),REF!$C$4:$D$15,2,FALSE)</f>
        <v>AUG</v>
      </c>
      <c r="W376" t="str">
        <f t="shared" si="112"/>
        <v>NO</v>
      </c>
      <c r="X376" t="str">
        <f t="shared" si="113"/>
        <v>NO</v>
      </c>
      <c r="Y376" t="str">
        <f t="shared" si="114"/>
        <v>YES</v>
      </c>
      <c r="Z376" t="str">
        <f t="shared" si="115"/>
        <v>NO</v>
      </c>
      <c r="AA376" t="str">
        <f t="shared" si="116"/>
        <v>NO</v>
      </c>
      <c r="AB376" t="str">
        <f t="shared" si="117"/>
        <v>NO</v>
      </c>
      <c r="AC376" t="str">
        <f t="shared" si="118"/>
        <v>NO</v>
      </c>
      <c r="AD376" t="str">
        <f t="shared" si="119"/>
        <v>NO</v>
      </c>
      <c r="AE376" t="str">
        <f t="shared" si="120"/>
        <v>NO</v>
      </c>
      <c r="AF376" t="str">
        <f t="shared" si="121"/>
        <v>NO</v>
      </c>
      <c r="AG376" t="str">
        <f t="shared" si="122"/>
        <v>NO</v>
      </c>
      <c r="AH376" t="str">
        <f t="shared" si="123"/>
        <v>NO</v>
      </c>
      <c r="AI376">
        <f t="shared" si="124"/>
        <v>174</v>
      </c>
      <c r="AJ376" t="str">
        <f t="shared" si="125"/>
        <v/>
      </c>
    </row>
    <row r="377" spans="1:36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5"/>
        <v>1.2</v>
      </c>
      <c r="P377" s="6">
        <f t="shared" si="106"/>
        <v>42.857142857142854</v>
      </c>
      <c r="Q377" t="str">
        <f t="shared" si="107"/>
        <v>film &amp; video</v>
      </c>
      <c r="R377" t="str">
        <f t="shared" si="108"/>
        <v>documentary</v>
      </c>
      <c r="S377" s="8">
        <f t="shared" si="109"/>
        <v>41658</v>
      </c>
      <c r="T377" s="8">
        <f t="shared" si="110"/>
        <v>41699.720833333333</v>
      </c>
      <c r="U377">
        <f t="shared" si="111"/>
        <v>2014</v>
      </c>
      <c r="V377" t="str">
        <f>VLOOKUP(MONTH(S377),REF!$C$4:$D$15,2,FALSE)</f>
        <v>JAN</v>
      </c>
      <c r="W377" t="str">
        <f t="shared" si="112"/>
        <v>YES</v>
      </c>
      <c r="X377" t="str">
        <f t="shared" si="113"/>
        <v>NO</v>
      </c>
      <c r="Y377" t="str">
        <f t="shared" si="114"/>
        <v>NO</v>
      </c>
      <c r="Z377" t="str">
        <f t="shared" si="115"/>
        <v>NO</v>
      </c>
      <c r="AA377" t="str">
        <f t="shared" si="116"/>
        <v>NO</v>
      </c>
      <c r="AB377" t="str">
        <f t="shared" si="117"/>
        <v>NO</v>
      </c>
      <c r="AC377" t="str">
        <f t="shared" si="118"/>
        <v>NO</v>
      </c>
      <c r="AD377" t="str">
        <f t="shared" si="119"/>
        <v>NO</v>
      </c>
      <c r="AE377" t="str">
        <f t="shared" si="120"/>
        <v>NO</v>
      </c>
      <c r="AF377" t="str">
        <f t="shared" si="121"/>
        <v>NO</v>
      </c>
      <c r="AG377" t="str">
        <f t="shared" si="122"/>
        <v>NO</v>
      </c>
      <c r="AH377" t="str">
        <f t="shared" si="123"/>
        <v>NO</v>
      </c>
      <c r="AI377">
        <f t="shared" si="124"/>
        <v>14</v>
      </c>
      <c r="AJ377" t="str">
        <f t="shared" si="125"/>
        <v/>
      </c>
    </row>
    <row r="378" spans="1:36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5"/>
        <v>1.0595918367346939</v>
      </c>
      <c r="P378" s="6">
        <f t="shared" si="106"/>
        <v>54.083333333333336</v>
      </c>
      <c r="Q378" t="str">
        <f t="shared" si="107"/>
        <v>film &amp; video</v>
      </c>
      <c r="R378" t="str">
        <f t="shared" si="108"/>
        <v>documentary</v>
      </c>
      <c r="S378" s="8">
        <f t="shared" si="109"/>
        <v>42576</v>
      </c>
      <c r="T378" s="8">
        <f t="shared" si="110"/>
        <v>42607.452731481477</v>
      </c>
      <c r="U378">
        <f t="shared" si="111"/>
        <v>2016</v>
      </c>
      <c r="V378" t="str">
        <f>VLOOKUP(MONTH(S378),REF!$C$4:$D$15,2,FALSE)</f>
        <v>JUL</v>
      </c>
      <c r="W378" t="str">
        <f t="shared" si="112"/>
        <v>NO</v>
      </c>
      <c r="X378" t="str">
        <f t="shared" si="113"/>
        <v>YES</v>
      </c>
      <c r="Y378" t="str">
        <f t="shared" si="114"/>
        <v>NO</v>
      </c>
      <c r="Z378" t="str">
        <f t="shared" si="115"/>
        <v>NO</v>
      </c>
      <c r="AA378" t="str">
        <f t="shared" si="116"/>
        <v>NO</v>
      </c>
      <c r="AB378" t="str">
        <f t="shared" si="117"/>
        <v>NO</v>
      </c>
      <c r="AC378" t="str">
        <f t="shared" si="118"/>
        <v>NO</v>
      </c>
      <c r="AD378" t="str">
        <f t="shared" si="119"/>
        <v>NO</v>
      </c>
      <c r="AE378" t="str">
        <f t="shared" si="120"/>
        <v>NO</v>
      </c>
      <c r="AF378" t="str">
        <f t="shared" si="121"/>
        <v>NO</v>
      </c>
      <c r="AG378" t="str">
        <f t="shared" si="122"/>
        <v>NO</v>
      </c>
      <c r="AH378" t="str">
        <f t="shared" si="123"/>
        <v>NO</v>
      </c>
      <c r="AI378">
        <f t="shared" si="124"/>
        <v>48</v>
      </c>
      <c r="AJ378" t="str">
        <f t="shared" si="125"/>
        <v/>
      </c>
    </row>
    <row r="379" spans="1:36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5"/>
        <v>1.1439999999999999</v>
      </c>
      <c r="P379" s="6">
        <f t="shared" si="106"/>
        <v>103.21804511278195</v>
      </c>
      <c r="Q379" t="str">
        <f t="shared" si="107"/>
        <v>film &amp; video</v>
      </c>
      <c r="R379" t="str">
        <f t="shared" si="108"/>
        <v>documentary</v>
      </c>
      <c r="S379" s="8">
        <f t="shared" si="109"/>
        <v>42292</v>
      </c>
      <c r="T379" s="8">
        <f t="shared" si="110"/>
        <v>42322.292361111111</v>
      </c>
      <c r="U379">
        <f t="shared" si="111"/>
        <v>2015</v>
      </c>
      <c r="V379" t="str">
        <f>VLOOKUP(MONTH(S379),REF!$C$4:$D$15,2,FALSE)</f>
        <v>OCT</v>
      </c>
      <c r="W379" t="str">
        <f t="shared" si="112"/>
        <v>NO</v>
      </c>
      <c r="X379" t="str">
        <f t="shared" si="113"/>
        <v>NO</v>
      </c>
      <c r="Y379" t="str">
        <f t="shared" si="114"/>
        <v>NO</v>
      </c>
      <c r="Z379" t="str">
        <f t="shared" si="115"/>
        <v>YES</v>
      </c>
      <c r="AA379" t="str">
        <f t="shared" si="116"/>
        <v>NO</v>
      </c>
      <c r="AB379" t="str">
        <f t="shared" si="117"/>
        <v>NO</v>
      </c>
      <c r="AC379" t="str">
        <f t="shared" si="118"/>
        <v>NO</v>
      </c>
      <c r="AD379" t="str">
        <f t="shared" si="119"/>
        <v>NO</v>
      </c>
      <c r="AE379" t="str">
        <f t="shared" si="120"/>
        <v>NO</v>
      </c>
      <c r="AF379" t="str">
        <f t="shared" si="121"/>
        <v>NO</v>
      </c>
      <c r="AG379" t="str">
        <f t="shared" si="122"/>
        <v>NO</v>
      </c>
      <c r="AH379" t="str">
        <f t="shared" si="123"/>
        <v>NO</v>
      </c>
      <c r="AI379">
        <f t="shared" si="124"/>
        <v>133</v>
      </c>
      <c r="AJ379" t="str">
        <f t="shared" si="125"/>
        <v/>
      </c>
    </row>
    <row r="380" spans="1:36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5"/>
        <v>1.1176666666666666</v>
      </c>
      <c r="P380" s="6">
        <f t="shared" si="106"/>
        <v>40.397590361445786</v>
      </c>
      <c r="Q380" t="str">
        <f t="shared" si="107"/>
        <v>film &amp; video</v>
      </c>
      <c r="R380" t="str">
        <f t="shared" si="108"/>
        <v>documentary</v>
      </c>
      <c r="S380" s="8">
        <f t="shared" si="109"/>
        <v>42371</v>
      </c>
      <c r="T380" s="8">
        <f t="shared" si="110"/>
        <v>42394.994444444441</v>
      </c>
      <c r="U380">
        <f t="shared" si="111"/>
        <v>2016</v>
      </c>
      <c r="V380" t="str">
        <f>VLOOKUP(MONTH(S380),REF!$C$4:$D$15,2,FALSE)</f>
        <v>JAN</v>
      </c>
      <c r="W380" t="str">
        <f t="shared" si="112"/>
        <v>NO</v>
      </c>
      <c r="X380" t="str">
        <f t="shared" si="113"/>
        <v>YES</v>
      </c>
      <c r="Y380" t="str">
        <f t="shared" si="114"/>
        <v>NO</v>
      </c>
      <c r="Z380" t="str">
        <f t="shared" si="115"/>
        <v>NO</v>
      </c>
      <c r="AA380" t="str">
        <f t="shared" si="116"/>
        <v>NO</v>
      </c>
      <c r="AB380" t="str">
        <f t="shared" si="117"/>
        <v>NO</v>
      </c>
      <c r="AC380" t="str">
        <f t="shared" si="118"/>
        <v>NO</v>
      </c>
      <c r="AD380" t="str">
        <f t="shared" si="119"/>
        <v>NO</v>
      </c>
      <c r="AE380" t="str">
        <f t="shared" si="120"/>
        <v>NO</v>
      </c>
      <c r="AF380" t="str">
        <f t="shared" si="121"/>
        <v>NO</v>
      </c>
      <c r="AG380" t="str">
        <f t="shared" si="122"/>
        <v>NO</v>
      </c>
      <c r="AH380" t="str">
        <f t="shared" si="123"/>
        <v>NO</v>
      </c>
      <c r="AI380">
        <f t="shared" si="124"/>
        <v>83</v>
      </c>
      <c r="AJ380" t="str">
        <f t="shared" si="125"/>
        <v/>
      </c>
    </row>
    <row r="381" spans="1:36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5"/>
        <v>1.1608000000000001</v>
      </c>
      <c r="P381" s="6">
        <f t="shared" si="106"/>
        <v>116.85906040268456</v>
      </c>
      <c r="Q381" t="str">
        <f t="shared" si="107"/>
        <v>film &amp; video</v>
      </c>
      <c r="R381" t="str">
        <f t="shared" si="108"/>
        <v>documentary</v>
      </c>
      <c r="S381" s="8">
        <f t="shared" si="109"/>
        <v>40988</v>
      </c>
      <c r="T381" s="8">
        <f t="shared" si="110"/>
        <v>41032.688333333332</v>
      </c>
      <c r="U381">
        <f t="shared" si="111"/>
        <v>2012</v>
      </c>
      <c r="V381" t="str">
        <f>VLOOKUP(MONTH(S381),REF!$C$4:$D$15,2,FALSE)</f>
        <v>MAR</v>
      </c>
      <c r="W381" t="str">
        <f t="shared" si="112"/>
        <v>NO</v>
      </c>
      <c r="X381" t="str">
        <f t="shared" si="113"/>
        <v>NO</v>
      </c>
      <c r="Y381" t="str">
        <f t="shared" si="114"/>
        <v>NO</v>
      </c>
      <c r="Z381" t="str">
        <f t="shared" si="115"/>
        <v>NO</v>
      </c>
      <c r="AA381" t="str">
        <f t="shared" si="116"/>
        <v>YES</v>
      </c>
      <c r="AB381" t="str">
        <f t="shared" si="117"/>
        <v>NO</v>
      </c>
      <c r="AC381" t="str">
        <f t="shared" si="118"/>
        <v>NO</v>
      </c>
      <c r="AD381" t="str">
        <f t="shared" si="119"/>
        <v>NO</v>
      </c>
      <c r="AE381" t="str">
        <f t="shared" si="120"/>
        <v>NO</v>
      </c>
      <c r="AF381" t="str">
        <f t="shared" si="121"/>
        <v>NO</v>
      </c>
      <c r="AG381" t="str">
        <f t="shared" si="122"/>
        <v>NO</v>
      </c>
      <c r="AH381" t="str">
        <f t="shared" si="123"/>
        <v>NO</v>
      </c>
      <c r="AI381">
        <f t="shared" si="124"/>
        <v>149</v>
      </c>
      <c r="AJ381" t="str">
        <f t="shared" si="125"/>
        <v/>
      </c>
    </row>
    <row r="382" spans="1:36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5"/>
        <v>1.415</v>
      </c>
      <c r="P382" s="6">
        <f t="shared" si="106"/>
        <v>115.51020408163265</v>
      </c>
      <c r="Q382" t="str">
        <f t="shared" si="107"/>
        <v>film &amp; video</v>
      </c>
      <c r="R382" t="str">
        <f t="shared" si="108"/>
        <v>documentary</v>
      </c>
      <c r="S382" s="8">
        <f t="shared" si="109"/>
        <v>42368</v>
      </c>
      <c r="T382" s="8">
        <f t="shared" si="110"/>
        <v>42392.719814814816</v>
      </c>
      <c r="U382">
        <f t="shared" si="111"/>
        <v>2015</v>
      </c>
      <c r="V382" t="str">
        <f>VLOOKUP(MONTH(S382),REF!$C$4:$D$15,2,FALSE)</f>
        <v>DEC</v>
      </c>
      <c r="W382" t="str">
        <f t="shared" si="112"/>
        <v>NO</v>
      </c>
      <c r="X382" t="str">
        <f t="shared" si="113"/>
        <v>YES</v>
      </c>
      <c r="Y382" t="str">
        <f t="shared" si="114"/>
        <v>NO</v>
      </c>
      <c r="Z382" t="str">
        <f t="shared" si="115"/>
        <v>NO</v>
      </c>
      <c r="AA382" t="str">
        <f t="shared" si="116"/>
        <v>NO</v>
      </c>
      <c r="AB382" t="str">
        <f t="shared" si="117"/>
        <v>NO</v>
      </c>
      <c r="AC382" t="str">
        <f t="shared" si="118"/>
        <v>NO</v>
      </c>
      <c r="AD382" t="str">
        <f t="shared" si="119"/>
        <v>NO</v>
      </c>
      <c r="AE382" t="str">
        <f t="shared" si="120"/>
        <v>NO</v>
      </c>
      <c r="AF382" t="str">
        <f t="shared" si="121"/>
        <v>NO</v>
      </c>
      <c r="AG382" t="str">
        <f t="shared" si="122"/>
        <v>NO</v>
      </c>
      <c r="AH382" t="str">
        <f t="shared" si="123"/>
        <v>NO</v>
      </c>
      <c r="AI382">
        <f t="shared" si="124"/>
        <v>49</v>
      </c>
      <c r="AJ382" t="str">
        <f t="shared" si="125"/>
        <v/>
      </c>
    </row>
    <row r="383" spans="1:36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5"/>
        <v>1.0472999999999999</v>
      </c>
      <c r="P383" s="6">
        <f t="shared" si="106"/>
        <v>104.31274900398407</v>
      </c>
      <c r="Q383" t="str">
        <f t="shared" si="107"/>
        <v>film &amp; video</v>
      </c>
      <c r="R383" t="str">
        <f t="shared" si="108"/>
        <v>documentary</v>
      </c>
      <c r="S383" s="8">
        <f t="shared" si="109"/>
        <v>41086</v>
      </c>
      <c r="T383" s="8">
        <f t="shared" si="110"/>
        <v>41120.208333333336</v>
      </c>
      <c r="U383">
        <f t="shared" si="111"/>
        <v>2012</v>
      </c>
      <c r="V383" t="str">
        <f>VLOOKUP(MONTH(S383),REF!$C$4:$D$15,2,FALSE)</f>
        <v>JUN</v>
      </c>
      <c r="W383" t="str">
        <f t="shared" si="112"/>
        <v>NO</v>
      </c>
      <c r="X383" t="str">
        <f t="shared" si="113"/>
        <v>NO</v>
      </c>
      <c r="Y383" t="str">
        <f t="shared" si="114"/>
        <v>NO</v>
      </c>
      <c r="Z383" t="str">
        <f t="shared" si="115"/>
        <v>NO</v>
      </c>
      <c r="AA383" t="str">
        <f t="shared" si="116"/>
        <v>NO</v>
      </c>
      <c r="AB383" t="str">
        <f t="shared" si="117"/>
        <v>NO</v>
      </c>
      <c r="AC383" t="str">
        <f t="shared" si="118"/>
        <v>YES</v>
      </c>
      <c r="AD383" t="str">
        <f t="shared" si="119"/>
        <v>NO</v>
      </c>
      <c r="AE383" t="str">
        <f t="shared" si="120"/>
        <v>NO</v>
      </c>
      <c r="AF383" t="str">
        <f t="shared" si="121"/>
        <v>NO</v>
      </c>
      <c r="AG383" t="str">
        <f t="shared" si="122"/>
        <v>NO</v>
      </c>
      <c r="AH383" t="str">
        <f t="shared" si="123"/>
        <v>NO</v>
      </c>
      <c r="AI383">
        <f t="shared" si="124"/>
        <v>251</v>
      </c>
      <c r="AJ383" t="str">
        <f t="shared" si="125"/>
        <v/>
      </c>
    </row>
    <row r="384" spans="1:36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5"/>
        <v>2.5583333333333331</v>
      </c>
      <c r="P384" s="6">
        <f t="shared" si="106"/>
        <v>69.772727272727266</v>
      </c>
      <c r="Q384" t="str">
        <f t="shared" si="107"/>
        <v>film &amp; video</v>
      </c>
      <c r="R384" t="str">
        <f t="shared" si="108"/>
        <v>documentary</v>
      </c>
      <c r="S384" s="8">
        <f t="shared" si="109"/>
        <v>41145</v>
      </c>
      <c r="T384" s="8">
        <f t="shared" si="110"/>
        <v>41158.709490740745</v>
      </c>
      <c r="U384">
        <f t="shared" si="111"/>
        <v>2012</v>
      </c>
      <c r="V384" t="str">
        <f>VLOOKUP(MONTH(S384),REF!$C$4:$D$15,2,FALSE)</f>
        <v>AUG</v>
      </c>
      <c r="W384" t="str">
        <f t="shared" si="112"/>
        <v>YES</v>
      </c>
      <c r="X384" t="str">
        <f t="shared" si="113"/>
        <v>NO</v>
      </c>
      <c r="Y384" t="str">
        <f t="shared" si="114"/>
        <v>NO</v>
      </c>
      <c r="Z384" t="str">
        <f t="shared" si="115"/>
        <v>NO</v>
      </c>
      <c r="AA384" t="str">
        <f t="shared" si="116"/>
        <v>NO</v>
      </c>
      <c r="AB384" t="str">
        <f t="shared" si="117"/>
        <v>NO</v>
      </c>
      <c r="AC384" t="str">
        <f t="shared" si="118"/>
        <v>NO</v>
      </c>
      <c r="AD384" t="str">
        <f t="shared" si="119"/>
        <v>NO</v>
      </c>
      <c r="AE384" t="str">
        <f t="shared" si="120"/>
        <v>NO</v>
      </c>
      <c r="AF384" t="str">
        <f t="shared" si="121"/>
        <v>NO</v>
      </c>
      <c r="AG384" t="str">
        <f t="shared" si="122"/>
        <v>NO</v>
      </c>
      <c r="AH384" t="str">
        <f t="shared" si="123"/>
        <v>NO</v>
      </c>
      <c r="AI384">
        <f t="shared" si="124"/>
        <v>22</v>
      </c>
      <c r="AJ384" t="str">
        <f t="shared" si="125"/>
        <v/>
      </c>
    </row>
    <row r="385" spans="1:36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5"/>
        <v>2.0670670670670672</v>
      </c>
      <c r="P385" s="6">
        <f t="shared" si="106"/>
        <v>43.020833333333336</v>
      </c>
      <c r="Q385" t="str">
        <f t="shared" si="107"/>
        <v>film &amp; video</v>
      </c>
      <c r="R385" t="str">
        <f t="shared" si="108"/>
        <v>documentary</v>
      </c>
      <c r="S385" s="8">
        <f t="shared" si="109"/>
        <v>41755</v>
      </c>
      <c r="T385" s="8">
        <f t="shared" si="110"/>
        <v>41778.117581018516</v>
      </c>
      <c r="U385">
        <f t="shared" si="111"/>
        <v>2014</v>
      </c>
      <c r="V385" t="str">
        <f>VLOOKUP(MONTH(S385),REF!$C$4:$D$15,2,FALSE)</f>
        <v>APR</v>
      </c>
      <c r="W385" t="str">
        <f t="shared" si="112"/>
        <v>YES</v>
      </c>
      <c r="X385" t="str">
        <f t="shared" si="113"/>
        <v>NO</v>
      </c>
      <c r="Y385" t="str">
        <f t="shared" si="114"/>
        <v>NO</v>
      </c>
      <c r="Z385" t="str">
        <f t="shared" si="115"/>
        <v>NO</v>
      </c>
      <c r="AA385" t="str">
        <f t="shared" si="116"/>
        <v>NO</v>
      </c>
      <c r="AB385" t="str">
        <f t="shared" si="117"/>
        <v>NO</v>
      </c>
      <c r="AC385" t="str">
        <f t="shared" si="118"/>
        <v>NO</v>
      </c>
      <c r="AD385" t="str">
        <f t="shared" si="119"/>
        <v>NO</v>
      </c>
      <c r="AE385" t="str">
        <f t="shared" si="120"/>
        <v>NO</v>
      </c>
      <c r="AF385" t="str">
        <f t="shared" si="121"/>
        <v>NO</v>
      </c>
      <c r="AG385" t="str">
        <f t="shared" si="122"/>
        <v>NO</v>
      </c>
      <c r="AH385" t="str">
        <f t="shared" si="123"/>
        <v>NO</v>
      </c>
      <c r="AI385">
        <f t="shared" si="124"/>
        <v>48</v>
      </c>
      <c r="AJ385" t="str">
        <f t="shared" si="125"/>
        <v/>
      </c>
    </row>
    <row r="386" spans="1:36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5"/>
        <v>1.1210500000000001</v>
      </c>
      <c r="P386" s="6">
        <f t="shared" si="106"/>
        <v>58.540469973890339</v>
      </c>
      <c r="Q386" t="str">
        <f t="shared" si="107"/>
        <v>film &amp; video</v>
      </c>
      <c r="R386" t="str">
        <f t="shared" si="108"/>
        <v>documentary</v>
      </c>
      <c r="S386" s="8">
        <f t="shared" si="109"/>
        <v>41981</v>
      </c>
      <c r="T386" s="8">
        <f t="shared" si="110"/>
        <v>42010.781793981485</v>
      </c>
      <c r="U386">
        <f t="shared" si="111"/>
        <v>2014</v>
      </c>
      <c r="V386" t="str">
        <f>VLOOKUP(MONTH(S386),REF!$C$4:$D$15,2,FALSE)</f>
        <v>DEC</v>
      </c>
      <c r="W386" t="str">
        <f t="shared" si="112"/>
        <v>NO</v>
      </c>
      <c r="X386" t="str">
        <f t="shared" si="113"/>
        <v>NO</v>
      </c>
      <c r="Y386" t="str">
        <f t="shared" si="114"/>
        <v>NO</v>
      </c>
      <c r="Z386" t="str">
        <f t="shared" si="115"/>
        <v>NO</v>
      </c>
      <c r="AA386" t="str">
        <f t="shared" si="116"/>
        <v>NO</v>
      </c>
      <c r="AB386" t="str">
        <f t="shared" si="117"/>
        <v>YES</v>
      </c>
      <c r="AC386" t="str">
        <f t="shared" si="118"/>
        <v>NO</v>
      </c>
      <c r="AD386" t="str">
        <f t="shared" si="119"/>
        <v>NO</v>
      </c>
      <c r="AE386" t="str">
        <f t="shared" si="120"/>
        <v>NO</v>
      </c>
      <c r="AF386" t="str">
        <f t="shared" si="121"/>
        <v>NO</v>
      </c>
      <c r="AG386" t="str">
        <f t="shared" si="122"/>
        <v>NO</v>
      </c>
      <c r="AH386" t="str">
        <f t="shared" si="123"/>
        <v>NO</v>
      </c>
      <c r="AI386">
        <f t="shared" si="124"/>
        <v>383</v>
      </c>
      <c r="AJ386" t="str">
        <f t="shared" si="125"/>
        <v/>
      </c>
    </row>
    <row r="387" spans="1:36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6">E387/D387</f>
        <v>1.05982</v>
      </c>
      <c r="P387" s="6">
        <f t="shared" ref="P387:P450" si="127">E387/L387</f>
        <v>111.79535864978902</v>
      </c>
      <c r="Q387" t="str">
        <f t="shared" ref="Q387:Q450" si="128">LEFT(N387,FIND("/",N387)-1)</f>
        <v>film &amp; video</v>
      </c>
      <c r="R387" t="str">
        <f t="shared" ref="R387:R450" si="129">RIGHT(N387,LEN(N387)-FIND("/",N387))</f>
        <v>documentary</v>
      </c>
      <c r="S387" s="8">
        <f t="shared" ref="S387:S450" si="130">ROUND((J387/86400)+DATE(1970,1,1),0)</f>
        <v>41935</v>
      </c>
      <c r="T387" s="8">
        <f t="shared" ref="T387:T450" si="131">(I387/86400)+DATE(1970,1,1)</f>
        <v>41964.626168981486</v>
      </c>
      <c r="U387">
        <f t="shared" ref="U387:U450" si="132">YEAR(S387)</f>
        <v>2014</v>
      </c>
      <c r="V387" t="str">
        <f>VLOOKUP(MONTH(S387),REF!$C$4:$D$15,2,FALSE)</f>
        <v>OCT</v>
      </c>
      <c r="W387" t="str">
        <f t="shared" ref="W387:W450" si="133">IF(D387&lt;1000,"YES","NO")</f>
        <v>NO</v>
      </c>
      <c r="X387" t="str">
        <f t="shared" ref="X387:X450" si="134">IF(AND($D387&gt;=1000,$D387&lt;=4999),"YES","NO")</f>
        <v>NO</v>
      </c>
      <c r="Y387" t="str">
        <f t="shared" ref="Y387:Y450" si="135">IF(AND($D387&gt;=5000,$D387&lt;=9999),"YES","NO")</f>
        <v>NO</v>
      </c>
      <c r="Z387" t="str">
        <f t="shared" ref="Z387:Z450" si="136">IF(AND($D387&gt;=10000,$D387&lt;=14999),"YES","NO")</f>
        <v>NO</v>
      </c>
      <c r="AA387" t="str">
        <f t="shared" ref="AA387:AA450" si="137">IF(AND($D387&gt;=15000,$D387&lt;=19999),"YES","NO")</f>
        <v>NO</v>
      </c>
      <c r="AB387" t="str">
        <f t="shared" ref="AB387:AB450" si="138">IF(AND($D387&gt;=20000,$D387&lt;=24999),"YES","NO")</f>
        <v>NO</v>
      </c>
      <c r="AC387" t="str">
        <f t="shared" ref="AC387:AC450" si="139">IF(AND($D387&gt;=25000,$D387&lt;=29999),"YES","NO")</f>
        <v>YES</v>
      </c>
      <c r="AD387" t="str">
        <f t="shared" ref="AD387:AD450" si="140">IF(AND($D387&gt;=30000,$D387&lt;=34999),"YES","NO")</f>
        <v>NO</v>
      </c>
      <c r="AE387" t="str">
        <f t="shared" ref="AE387:AE450" si="141">IF(AND($D387&gt;=35000,$D387&lt;=39999),"YES","NO")</f>
        <v>NO</v>
      </c>
      <c r="AF387" t="str">
        <f t="shared" ref="AF387:AF450" si="142">IF(AND($D387&gt;=40000,$D387&lt;=44999),"YES","NO")</f>
        <v>NO</v>
      </c>
      <c r="AG387" t="str">
        <f t="shared" ref="AG387:AG450" si="143">IF(AND($D387&gt;=45000,$D387&lt;=49999),"YES","NO")</f>
        <v>NO</v>
      </c>
      <c r="AH387" t="str">
        <f t="shared" ref="AH387:AH450" si="144">IF($D387&gt;=50000,"YES","NO")</f>
        <v>NO</v>
      </c>
      <c r="AI387">
        <f t="shared" ref="AI387:AI450" si="145">IF(F387="successful",L387,"")</f>
        <v>237</v>
      </c>
      <c r="AJ387" t="str">
        <f t="shared" ref="AJ387:AJ450" si="146">IF(F387="failed",L387,"")</f>
        <v/>
      </c>
    </row>
    <row r="388" spans="1:36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6"/>
        <v>1.0016666666666667</v>
      </c>
      <c r="P388" s="6">
        <f t="shared" si="127"/>
        <v>46.230769230769234</v>
      </c>
      <c r="Q388" t="str">
        <f t="shared" si="128"/>
        <v>film &amp; video</v>
      </c>
      <c r="R388" t="str">
        <f t="shared" si="129"/>
        <v>documentary</v>
      </c>
      <c r="S388" s="8">
        <f t="shared" si="130"/>
        <v>42212</v>
      </c>
      <c r="T388" s="8">
        <f t="shared" si="131"/>
        <v>42226.951284722221</v>
      </c>
      <c r="U388">
        <f t="shared" si="132"/>
        <v>2015</v>
      </c>
      <c r="V388" t="str">
        <f>VLOOKUP(MONTH(S388),REF!$C$4:$D$15,2,FALSE)</f>
        <v>JUL</v>
      </c>
      <c r="W388" t="str">
        <f t="shared" si="133"/>
        <v>YES</v>
      </c>
      <c r="X388" t="str">
        <f t="shared" si="134"/>
        <v>NO</v>
      </c>
      <c r="Y388" t="str">
        <f t="shared" si="135"/>
        <v>NO</v>
      </c>
      <c r="Z388" t="str">
        <f t="shared" si="136"/>
        <v>NO</v>
      </c>
      <c r="AA388" t="str">
        <f t="shared" si="137"/>
        <v>NO</v>
      </c>
      <c r="AB388" t="str">
        <f t="shared" si="138"/>
        <v>NO</v>
      </c>
      <c r="AC388" t="str">
        <f t="shared" si="139"/>
        <v>NO</v>
      </c>
      <c r="AD388" t="str">
        <f t="shared" si="140"/>
        <v>NO</v>
      </c>
      <c r="AE388" t="str">
        <f t="shared" si="141"/>
        <v>NO</v>
      </c>
      <c r="AF388" t="str">
        <f t="shared" si="142"/>
        <v>NO</v>
      </c>
      <c r="AG388" t="str">
        <f t="shared" si="143"/>
        <v>NO</v>
      </c>
      <c r="AH388" t="str">
        <f t="shared" si="144"/>
        <v>NO</v>
      </c>
      <c r="AI388">
        <f t="shared" si="145"/>
        <v>13</v>
      </c>
      <c r="AJ388" t="str">
        <f t="shared" si="146"/>
        <v/>
      </c>
    </row>
    <row r="389" spans="1:36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6"/>
        <v>2.1398947368421051</v>
      </c>
      <c r="P389" s="6">
        <f t="shared" si="127"/>
        <v>144.69039145907473</v>
      </c>
      <c r="Q389" t="str">
        <f t="shared" si="128"/>
        <v>film &amp; video</v>
      </c>
      <c r="R389" t="str">
        <f t="shared" si="129"/>
        <v>documentary</v>
      </c>
      <c r="S389" s="8">
        <f t="shared" si="130"/>
        <v>42201</v>
      </c>
      <c r="T389" s="8">
        <f t="shared" si="131"/>
        <v>42231.25</v>
      </c>
      <c r="U389">
        <f t="shared" si="132"/>
        <v>2015</v>
      </c>
      <c r="V389" t="str">
        <f>VLOOKUP(MONTH(S389),REF!$C$4:$D$15,2,FALSE)</f>
        <v>JUL</v>
      </c>
      <c r="W389" t="str">
        <f t="shared" si="133"/>
        <v>NO</v>
      </c>
      <c r="X389" t="str">
        <f t="shared" si="134"/>
        <v>NO</v>
      </c>
      <c r="Y389" t="str">
        <f t="shared" si="135"/>
        <v>NO</v>
      </c>
      <c r="Z389" t="str">
        <f t="shared" si="136"/>
        <v>NO</v>
      </c>
      <c r="AA389" t="str">
        <f t="shared" si="137"/>
        <v>NO</v>
      </c>
      <c r="AB389" t="str">
        <f t="shared" si="138"/>
        <v>NO</v>
      </c>
      <c r="AC389" t="str">
        <f t="shared" si="139"/>
        <v>NO</v>
      </c>
      <c r="AD389" t="str">
        <f t="shared" si="140"/>
        <v>NO</v>
      </c>
      <c r="AE389" t="str">
        <f t="shared" si="141"/>
        <v>YES</v>
      </c>
      <c r="AF389" t="str">
        <f t="shared" si="142"/>
        <v>NO</v>
      </c>
      <c r="AG389" t="str">
        <f t="shared" si="143"/>
        <v>NO</v>
      </c>
      <c r="AH389" t="str">
        <f t="shared" si="144"/>
        <v>NO</v>
      </c>
      <c r="AI389">
        <f t="shared" si="145"/>
        <v>562</v>
      </c>
      <c r="AJ389" t="str">
        <f t="shared" si="146"/>
        <v/>
      </c>
    </row>
    <row r="390" spans="1:36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6"/>
        <v>1.2616000000000001</v>
      </c>
      <c r="P390" s="6">
        <f t="shared" si="127"/>
        <v>88.845070422535215</v>
      </c>
      <c r="Q390" t="str">
        <f t="shared" si="128"/>
        <v>film &amp; video</v>
      </c>
      <c r="R390" t="str">
        <f t="shared" si="129"/>
        <v>documentary</v>
      </c>
      <c r="S390" s="8">
        <f t="shared" si="130"/>
        <v>42549</v>
      </c>
      <c r="T390" s="8">
        <f t="shared" si="131"/>
        <v>42579.076157407406</v>
      </c>
      <c r="U390">
        <f t="shared" si="132"/>
        <v>2016</v>
      </c>
      <c r="V390" t="str">
        <f>VLOOKUP(MONTH(S390),REF!$C$4:$D$15,2,FALSE)</f>
        <v>JUN</v>
      </c>
      <c r="W390" t="str">
        <f t="shared" si="133"/>
        <v>NO</v>
      </c>
      <c r="X390" t="str">
        <f t="shared" si="134"/>
        <v>NO</v>
      </c>
      <c r="Y390" t="str">
        <f t="shared" si="135"/>
        <v>YES</v>
      </c>
      <c r="Z390" t="str">
        <f t="shared" si="136"/>
        <v>NO</v>
      </c>
      <c r="AA390" t="str">
        <f t="shared" si="137"/>
        <v>NO</v>
      </c>
      <c r="AB390" t="str">
        <f t="shared" si="138"/>
        <v>NO</v>
      </c>
      <c r="AC390" t="str">
        <f t="shared" si="139"/>
        <v>NO</v>
      </c>
      <c r="AD390" t="str">
        <f t="shared" si="140"/>
        <v>NO</v>
      </c>
      <c r="AE390" t="str">
        <f t="shared" si="141"/>
        <v>NO</v>
      </c>
      <c r="AF390" t="str">
        <f t="shared" si="142"/>
        <v>NO</v>
      </c>
      <c r="AG390" t="str">
        <f t="shared" si="143"/>
        <v>NO</v>
      </c>
      <c r="AH390" t="str">
        <f t="shared" si="144"/>
        <v>NO</v>
      </c>
      <c r="AI390">
        <f t="shared" si="145"/>
        <v>71</v>
      </c>
      <c r="AJ390" t="str">
        <f t="shared" si="146"/>
        <v/>
      </c>
    </row>
    <row r="391" spans="1:36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6"/>
        <v>1.8153547058823529</v>
      </c>
      <c r="P391" s="6">
        <f t="shared" si="127"/>
        <v>81.75107284768211</v>
      </c>
      <c r="Q391" t="str">
        <f t="shared" si="128"/>
        <v>film &amp; video</v>
      </c>
      <c r="R391" t="str">
        <f t="shared" si="129"/>
        <v>documentary</v>
      </c>
      <c r="S391" s="8">
        <f t="shared" si="130"/>
        <v>41674</v>
      </c>
      <c r="T391" s="8">
        <f t="shared" si="131"/>
        <v>41705.957638888889</v>
      </c>
      <c r="U391">
        <f t="shared" si="132"/>
        <v>2014</v>
      </c>
      <c r="V391" t="str">
        <f>VLOOKUP(MONTH(S391),REF!$C$4:$D$15,2,FALSE)</f>
        <v>FEB</v>
      </c>
      <c r="W391" t="str">
        <f t="shared" si="133"/>
        <v>NO</v>
      </c>
      <c r="X391" t="str">
        <f t="shared" si="134"/>
        <v>NO</v>
      </c>
      <c r="Y391" t="str">
        <f t="shared" si="135"/>
        <v>NO</v>
      </c>
      <c r="Z391" t="str">
        <f t="shared" si="136"/>
        <v>NO</v>
      </c>
      <c r="AA391" t="str">
        <f t="shared" si="137"/>
        <v>NO</v>
      </c>
      <c r="AB391" t="str">
        <f t="shared" si="138"/>
        <v>NO</v>
      </c>
      <c r="AC391" t="str">
        <f t="shared" si="139"/>
        <v>NO</v>
      </c>
      <c r="AD391" t="str">
        <f t="shared" si="140"/>
        <v>NO</v>
      </c>
      <c r="AE391" t="str">
        <f t="shared" si="141"/>
        <v>NO</v>
      </c>
      <c r="AF391" t="str">
        <f t="shared" si="142"/>
        <v>NO</v>
      </c>
      <c r="AG391" t="str">
        <f t="shared" si="143"/>
        <v>NO</v>
      </c>
      <c r="AH391" t="str">
        <f t="shared" si="144"/>
        <v>YES</v>
      </c>
      <c r="AI391">
        <f t="shared" si="145"/>
        <v>1510</v>
      </c>
      <c r="AJ391" t="str">
        <f t="shared" si="146"/>
        <v/>
      </c>
    </row>
    <row r="392" spans="1:36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6"/>
        <v>1</v>
      </c>
      <c r="P392" s="6">
        <f t="shared" si="127"/>
        <v>71.428571428571431</v>
      </c>
      <c r="Q392" t="str">
        <f t="shared" si="128"/>
        <v>film &amp; video</v>
      </c>
      <c r="R392" t="str">
        <f t="shared" si="129"/>
        <v>documentary</v>
      </c>
      <c r="S392" s="8">
        <f t="shared" si="130"/>
        <v>42112</v>
      </c>
      <c r="T392" s="8">
        <f t="shared" si="131"/>
        <v>42132.036712962959</v>
      </c>
      <c r="U392">
        <f t="shared" si="132"/>
        <v>2015</v>
      </c>
      <c r="V392" t="str">
        <f>VLOOKUP(MONTH(S392),REF!$C$4:$D$15,2,FALSE)</f>
        <v>APR</v>
      </c>
      <c r="W392" t="str">
        <f t="shared" si="133"/>
        <v>NO</v>
      </c>
      <c r="X392" t="str">
        <f t="shared" si="134"/>
        <v>YES</v>
      </c>
      <c r="Y392" t="str">
        <f t="shared" si="135"/>
        <v>NO</v>
      </c>
      <c r="Z392" t="str">
        <f t="shared" si="136"/>
        <v>NO</v>
      </c>
      <c r="AA392" t="str">
        <f t="shared" si="137"/>
        <v>NO</v>
      </c>
      <c r="AB392" t="str">
        <f t="shared" si="138"/>
        <v>NO</v>
      </c>
      <c r="AC392" t="str">
        <f t="shared" si="139"/>
        <v>NO</v>
      </c>
      <c r="AD392" t="str">
        <f t="shared" si="140"/>
        <v>NO</v>
      </c>
      <c r="AE392" t="str">
        <f t="shared" si="141"/>
        <v>NO</v>
      </c>
      <c r="AF392" t="str">
        <f t="shared" si="142"/>
        <v>NO</v>
      </c>
      <c r="AG392" t="str">
        <f t="shared" si="143"/>
        <v>NO</v>
      </c>
      <c r="AH392" t="str">
        <f t="shared" si="144"/>
        <v>NO</v>
      </c>
      <c r="AI392">
        <f t="shared" si="145"/>
        <v>14</v>
      </c>
      <c r="AJ392" t="str">
        <f t="shared" si="146"/>
        <v/>
      </c>
    </row>
    <row r="393" spans="1:36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6"/>
        <v>1.0061</v>
      </c>
      <c r="P393" s="6">
        <f t="shared" si="127"/>
        <v>104.25906735751295</v>
      </c>
      <c r="Q393" t="str">
        <f t="shared" si="128"/>
        <v>film &amp; video</v>
      </c>
      <c r="R393" t="str">
        <f t="shared" si="129"/>
        <v>documentary</v>
      </c>
      <c r="S393" s="8">
        <f t="shared" si="130"/>
        <v>40865</v>
      </c>
      <c r="T393" s="8">
        <f t="shared" si="131"/>
        <v>40895.040972222225</v>
      </c>
      <c r="U393">
        <f t="shared" si="132"/>
        <v>2011</v>
      </c>
      <c r="V393" t="str">
        <f>VLOOKUP(MONTH(S393),REF!$C$4:$D$15,2,FALSE)</f>
        <v>NOV</v>
      </c>
      <c r="W393" t="str">
        <f t="shared" si="133"/>
        <v>NO</v>
      </c>
      <c r="X393" t="str">
        <f t="shared" si="134"/>
        <v>NO</v>
      </c>
      <c r="Y393" t="str">
        <f t="shared" si="135"/>
        <v>NO</v>
      </c>
      <c r="Z393" t="str">
        <f t="shared" si="136"/>
        <v>NO</v>
      </c>
      <c r="AA393" t="str">
        <f t="shared" si="137"/>
        <v>NO</v>
      </c>
      <c r="AB393" t="str">
        <f t="shared" si="138"/>
        <v>YES</v>
      </c>
      <c r="AC393" t="str">
        <f t="shared" si="139"/>
        <v>NO</v>
      </c>
      <c r="AD393" t="str">
        <f t="shared" si="140"/>
        <v>NO</v>
      </c>
      <c r="AE393" t="str">
        <f t="shared" si="141"/>
        <v>NO</v>
      </c>
      <c r="AF393" t="str">
        <f t="shared" si="142"/>
        <v>NO</v>
      </c>
      <c r="AG393" t="str">
        <f t="shared" si="143"/>
        <v>NO</v>
      </c>
      <c r="AH393" t="str">
        <f t="shared" si="144"/>
        <v>NO</v>
      </c>
      <c r="AI393">
        <f t="shared" si="145"/>
        <v>193</v>
      </c>
      <c r="AJ393" t="str">
        <f t="shared" si="146"/>
        <v/>
      </c>
    </row>
    <row r="394" spans="1:36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6"/>
        <v>1.009027027027027</v>
      </c>
      <c r="P394" s="6">
        <f t="shared" si="127"/>
        <v>90.616504854368927</v>
      </c>
      <c r="Q394" t="str">
        <f t="shared" si="128"/>
        <v>film &amp; video</v>
      </c>
      <c r="R394" t="str">
        <f t="shared" si="129"/>
        <v>documentary</v>
      </c>
      <c r="S394" s="8">
        <f t="shared" si="130"/>
        <v>40764</v>
      </c>
      <c r="T394" s="8">
        <f t="shared" si="131"/>
        <v>40794.125</v>
      </c>
      <c r="U394">
        <f t="shared" si="132"/>
        <v>2011</v>
      </c>
      <c r="V394" t="str">
        <f>VLOOKUP(MONTH(S394),REF!$C$4:$D$15,2,FALSE)</f>
        <v>AUG</v>
      </c>
      <c r="W394" t="str">
        <f t="shared" si="133"/>
        <v>NO</v>
      </c>
      <c r="X394" t="str">
        <f t="shared" si="134"/>
        <v>NO</v>
      </c>
      <c r="Y394" t="str">
        <f t="shared" si="135"/>
        <v>NO</v>
      </c>
      <c r="Z394" t="str">
        <f t="shared" si="136"/>
        <v>NO</v>
      </c>
      <c r="AA394" t="str">
        <f t="shared" si="137"/>
        <v>YES</v>
      </c>
      <c r="AB394" t="str">
        <f t="shared" si="138"/>
        <v>NO</v>
      </c>
      <c r="AC394" t="str">
        <f t="shared" si="139"/>
        <v>NO</v>
      </c>
      <c r="AD394" t="str">
        <f t="shared" si="140"/>
        <v>NO</v>
      </c>
      <c r="AE394" t="str">
        <f t="shared" si="141"/>
        <v>NO</v>
      </c>
      <c r="AF394" t="str">
        <f t="shared" si="142"/>
        <v>NO</v>
      </c>
      <c r="AG394" t="str">
        <f t="shared" si="143"/>
        <v>NO</v>
      </c>
      <c r="AH394" t="str">
        <f t="shared" si="144"/>
        <v>NO</v>
      </c>
      <c r="AI394">
        <f t="shared" si="145"/>
        <v>206</v>
      </c>
      <c r="AJ394" t="str">
        <f t="shared" si="146"/>
        <v/>
      </c>
    </row>
    <row r="395" spans="1:36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6"/>
        <v>1.10446</v>
      </c>
      <c r="P395" s="6">
        <f t="shared" si="127"/>
        <v>157.33048433048432</v>
      </c>
      <c r="Q395" t="str">
        <f t="shared" si="128"/>
        <v>film &amp; video</v>
      </c>
      <c r="R395" t="str">
        <f t="shared" si="129"/>
        <v>documentary</v>
      </c>
      <c r="S395" s="8">
        <f t="shared" si="130"/>
        <v>41527</v>
      </c>
      <c r="T395" s="8">
        <f t="shared" si="131"/>
        <v>41557.708935185183</v>
      </c>
      <c r="U395">
        <f t="shared" si="132"/>
        <v>2013</v>
      </c>
      <c r="V395" t="str">
        <f>VLOOKUP(MONTH(S395),REF!$C$4:$D$15,2,FALSE)</f>
        <v>SEP</v>
      </c>
      <c r="W395" t="str">
        <f t="shared" si="133"/>
        <v>NO</v>
      </c>
      <c r="X395" t="str">
        <f t="shared" si="134"/>
        <v>NO</v>
      </c>
      <c r="Y395" t="str">
        <f t="shared" si="135"/>
        <v>NO</v>
      </c>
      <c r="Z395" t="str">
        <f t="shared" si="136"/>
        <v>NO</v>
      </c>
      <c r="AA395" t="str">
        <f t="shared" si="137"/>
        <v>NO</v>
      </c>
      <c r="AB395" t="str">
        <f t="shared" si="138"/>
        <v>NO</v>
      </c>
      <c r="AC395" t="str">
        <f t="shared" si="139"/>
        <v>NO</v>
      </c>
      <c r="AD395" t="str">
        <f t="shared" si="140"/>
        <v>NO</v>
      </c>
      <c r="AE395" t="str">
        <f t="shared" si="141"/>
        <v>NO</v>
      </c>
      <c r="AF395" t="str">
        <f t="shared" si="142"/>
        <v>NO</v>
      </c>
      <c r="AG395" t="str">
        <f t="shared" si="143"/>
        <v>NO</v>
      </c>
      <c r="AH395" t="str">
        <f t="shared" si="144"/>
        <v>YES</v>
      </c>
      <c r="AI395">
        <f t="shared" si="145"/>
        <v>351</v>
      </c>
      <c r="AJ395" t="str">
        <f t="shared" si="146"/>
        <v/>
      </c>
    </row>
    <row r="396" spans="1:36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6"/>
        <v>1.118936170212766</v>
      </c>
      <c r="P396" s="6">
        <f t="shared" si="127"/>
        <v>105.18</v>
      </c>
      <c r="Q396" t="str">
        <f t="shared" si="128"/>
        <v>film &amp; video</v>
      </c>
      <c r="R396" t="str">
        <f t="shared" si="129"/>
        <v>documentary</v>
      </c>
      <c r="S396" s="8">
        <f t="shared" si="130"/>
        <v>42418</v>
      </c>
      <c r="T396" s="8">
        <f t="shared" si="131"/>
        <v>42477.776412037041</v>
      </c>
      <c r="U396">
        <f t="shared" si="132"/>
        <v>2016</v>
      </c>
      <c r="V396" t="str">
        <f>VLOOKUP(MONTH(S396),REF!$C$4:$D$15,2,FALSE)</f>
        <v>FEB</v>
      </c>
      <c r="W396" t="str">
        <f t="shared" si="133"/>
        <v>NO</v>
      </c>
      <c r="X396" t="str">
        <f t="shared" si="134"/>
        <v>YES</v>
      </c>
      <c r="Y396" t="str">
        <f t="shared" si="135"/>
        <v>NO</v>
      </c>
      <c r="Z396" t="str">
        <f t="shared" si="136"/>
        <v>NO</v>
      </c>
      <c r="AA396" t="str">
        <f t="shared" si="137"/>
        <v>NO</v>
      </c>
      <c r="AB396" t="str">
        <f t="shared" si="138"/>
        <v>NO</v>
      </c>
      <c r="AC396" t="str">
        <f t="shared" si="139"/>
        <v>NO</v>
      </c>
      <c r="AD396" t="str">
        <f t="shared" si="140"/>
        <v>NO</v>
      </c>
      <c r="AE396" t="str">
        <f t="shared" si="141"/>
        <v>NO</v>
      </c>
      <c r="AF396" t="str">
        <f t="shared" si="142"/>
        <v>NO</v>
      </c>
      <c r="AG396" t="str">
        <f t="shared" si="143"/>
        <v>NO</v>
      </c>
      <c r="AH396" t="str">
        <f t="shared" si="144"/>
        <v>NO</v>
      </c>
      <c r="AI396">
        <f t="shared" si="145"/>
        <v>50</v>
      </c>
      <c r="AJ396" t="str">
        <f t="shared" si="146"/>
        <v/>
      </c>
    </row>
    <row r="397" spans="1:36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6"/>
        <v>1.0804450000000001</v>
      </c>
      <c r="P397" s="6">
        <f t="shared" si="127"/>
        <v>58.719836956521746</v>
      </c>
      <c r="Q397" t="str">
        <f t="shared" si="128"/>
        <v>film &amp; video</v>
      </c>
      <c r="R397" t="str">
        <f t="shared" si="129"/>
        <v>documentary</v>
      </c>
      <c r="S397" s="8">
        <f t="shared" si="130"/>
        <v>40991</v>
      </c>
      <c r="T397" s="8">
        <f t="shared" si="131"/>
        <v>41026.897222222222</v>
      </c>
      <c r="U397">
        <f t="shared" si="132"/>
        <v>2012</v>
      </c>
      <c r="V397" t="str">
        <f>VLOOKUP(MONTH(S397),REF!$C$4:$D$15,2,FALSE)</f>
        <v>MAR</v>
      </c>
      <c r="W397" t="str">
        <f t="shared" si="133"/>
        <v>NO</v>
      </c>
      <c r="X397" t="str">
        <f t="shared" si="134"/>
        <v>NO</v>
      </c>
      <c r="Y397" t="str">
        <f t="shared" si="135"/>
        <v>NO</v>
      </c>
      <c r="Z397" t="str">
        <f t="shared" si="136"/>
        <v>YES</v>
      </c>
      <c r="AA397" t="str">
        <f t="shared" si="137"/>
        <v>NO</v>
      </c>
      <c r="AB397" t="str">
        <f t="shared" si="138"/>
        <v>NO</v>
      </c>
      <c r="AC397" t="str">
        <f t="shared" si="139"/>
        <v>NO</v>
      </c>
      <c r="AD397" t="str">
        <f t="shared" si="140"/>
        <v>NO</v>
      </c>
      <c r="AE397" t="str">
        <f t="shared" si="141"/>
        <v>NO</v>
      </c>
      <c r="AF397" t="str">
        <f t="shared" si="142"/>
        <v>NO</v>
      </c>
      <c r="AG397" t="str">
        <f t="shared" si="143"/>
        <v>NO</v>
      </c>
      <c r="AH397" t="str">
        <f t="shared" si="144"/>
        <v>NO</v>
      </c>
      <c r="AI397">
        <f t="shared" si="145"/>
        <v>184</v>
      </c>
      <c r="AJ397" t="str">
        <f t="shared" si="146"/>
        <v/>
      </c>
    </row>
    <row r="398" spans="1:36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6"/>
        <v>1.0666666666666667</v>
      </c>
      <c r="P398" s="6">
        <f t="shared" si="127"/>
        <v>81.632653061224488</v>
      </c>
      <c r="Q398" t="str">
        <f t="shared" si="128"/>
        <v>film &amp; video</v>
      </c>
      <c r="R398" t="str">
        <f t="shared" si="129"/>
        <v>documentary</v>
      </c>
      <c r="S398" s="8">
        <f t="shared" si="130"/>
        <v>41083</v>
      </c>
      <c r="T398" s="8">
        <f t="shared" si="131"/>
        <v>41097.564884259264</v>
      </c>
      <c r="U398">
        <f t="shared" si="132"/>
        <v>2012</v>
      </c>
      <c r="V398" t="str">
        <f>VLOOKUP(MONTH(S398),REF!$C$4:$D$15,2,FALSE)</f>
        <v>JUN</v>
      </c>
      <c r="W398" t="str">
        <f t="shared" si="133"/>
        <v>NO</v>
      </c>
      <c r="X398" t="str">
        <f t="shared" si="134"/>
        <v>NO</v>
      </c>
      <c r="Y398" t="str">
        <f t="shared" si="135"/>
        <v>NO</v>
      </c>
      <c r="Z398" t="str">
        <f t="shared" si="136"/>
        <v>NO</v>
      </c>
      <c r="AA398" t="str">
        <f t="shared" si="137"/>
        <v>YES</v>
      </c>
      <c r="AB398" t="str">
        <f t="shared" si="138"/>
        <v>NO</v>
      </c>
      <c r="AC398" t="str">
        <f t="shared" si="139"/>
        <v>NO</v>
      </c>
      <c r="AD398" t="str">
        <f t="shared" si="140"/>
        <v>NO</v>
      </c>
      <c r="AE398" t="str">
        <f t="shared" si="141"/>
        <v>NO</v>
      </c>
      <c r="AF398" t="str">
        <f t="shared" si="142"/>
        <v>NO</v>
      </c>
      <c r="AG398" t="str">
        <f t="shared" si="143"/>
        <v>NO</v>
      </c>
      <c r="AH398" t="str">
        <f t="shared" si="144"/>
        <v>NO</v>
      </c>
      <c r="AI398">
        <f t="shared" si="145"/>
        <v>196</v>
      </c>
      <c r="AJ398" t="str">
        <f t="shared" si="146"/>
        <v/>
      </c>
    </row>
    <row r="399" spans="1:36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6"/>
        <v>1.0390027322404372</v>
      </c>
      <c r="P399" s="6">
        <f t="shared" si="127"/>
        <v>56.460043668122275</v>
      </c>
      <c r="Q399" t="str">
        <f t="shared" si="128"/>
        <v>film &amp; video</v>
      </c>
      <c r="R399" t="str">
        <f t="shared" si="129"/>
        <v>documentary</v>
      </c>
      <c r="S399" s="8">
        <f t="shared" si="130"/>
        <v>40380</v>
      </c>
      <c r="T399" s="8">
        <f t="shared" si="131"/>
        <v>40422.155555555553</v>
      </c>
      <c r="U399">
        <f t="shared" si="132"/>
        <v>2010</v>
      </c>
      <c r="V399" t="str">
        <f>VLOOKUP(MONTH(S399),REF!$C$4:$D$15,2,FALSE)</f>
        <v>JUL</v>
      </c>
      <c r="W399" t="str">
        <f t="shared" si="133"/>
        <v>NO</v>
      </c>
      <c r="X399" t="str">
        <f t="shared" si="134"/>
        <v>NO</v>
      </c>
      <c r="Y399" t="str">
        <f t="shared" si="135"/>
        <v>NO</v>
      </c>
      <c r="Z399" t="str">
        <f t="shared" si="136"/>
        <v>YES</v>
      </c>
      <c r="AA399" t="str">
        <f t="shared" si="137"/>
        <v>NO</v>
      </c>
      <c r="AB399" t="str">
        <f t="shared" si="138"/>
        <v>NO</v>
      </c>
      <c r="AC399" t="str">
        <f t="shared" si="139"/>
        <v>NO</v>
      </c>
      <c r="AD399" t="str">
        <f t="shared" si="140"/>
        <v>NO</v>
      </c>
      <c r="AE399" t="str">
        <f t="shared" si="141"/>
        <v>NO</v>
      </c>
      <c r="AF399" t="str">
        <f t="shared" si="142"/>
        <v>NO</v>
      </c>
      <c r="AG399" t="str">
        <f t="shared" si="143"/>
        <v>NO</v>
      </c>
      <c r="AH399" t="str">
        <f t="shared" si="144"/>
        <v>NO</v>
      </c>
      <c r="AI399">
        <f t="shared" si="145"/>
        <v>229</v>
      </c>
      <c r="AJ399" t="str">
        <f t="shared" si="146"/>
        <v/>
      </c>
    </row>
    <row r="400" spans="1:36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6"/>
        <v>1.2516</v>
      </c>
      <c r="P400" s="6">
        <f t="shared" si="127"/>
        <v>140.1044776119403</v>
      </c>
      <c r="Q400" t="str">
        <f t="shared" si="128"/>
        <v>film &amp; video</v>
      </c>
      <c r="R400" t="str">
        <f t="shared" si="129"/>
        <v>documentary</v>
      </c>
      <c r="S400" s="8">
        <f t="shared" si="130"/>
        <v>42079</v>
      </c>
      <c r="T400" s="8">
        <f t="shared" si="131"/>
        <v>42123.793124999997</v>
      </c>
      <c r="U400">
        <f t="shared" si="132"/>
        <v>2015</v>
      </c>
      <c r="V400" t="str">
        <f>VLOOKUP(MONTH(S400),REF!$C$4:$D$15,2,FALSE)</f>
        <v>MAR</v>
      </c>
      <c r="W400" t="str">
        <f t="shared" si="133"/>
        <v>NO</v>
      </c>
      <c r="X400" t="str">
        <f t="shared" si="134"/>
        <v>NO</v>
      </c>
      <c r="Y400" t="str">
        <f t="shared" si="135"/>
        <v>YES</v>
      </c>
      <c r="Z400" t="str">
        <f t="shared" si="136"/>
        <v>NO</v>
      </c>
      <c r="AA400" t="str">
        <f t="shared" si="137"/>
        <v>NO</v>
      </c>
      <c r="AB400" t="str">
        <f t="shared" si="138"/>
        <v>NO</v>
      </c>
      <c r="AC400" t="str">
        <f t="shared" si="139"/>
        <v>NO</v>
      </c>
      <c r="AD400" t="str">
        <f t="shared" si="140"/>
        <v>NO</v>
      </c>
      <c r="AE400" t="str">
        <f t="shared" si="141"/>
        <v>NO</v>
      </c>
      <c r="AF400" t="str">
        <f t="shared" si="142"/>
        <v>NO</v>
      </c>
      <c r="AG400" t="str">
        <f t="shared" si="143"/>
        <v>NO</v>
      </c>
      <c r="AH400" t="str">
        <f t="shared" si="144"/>
        <v>NO</v>
      </c>
      <c r="AI400">
        <f t="shared" si="145"/>
        <v>67</v>
      </c>
      <c r="AJ400" t="str">
        <f t="shared" si="146"/>
        <v/>
      </c>
    </row>
    <row r="401" spans="1:36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6"/>
        <v>1.0680499999999999</v>
      </c>
      <c r="P401" s="6">
        <f t="shared" si="127"/>
        <v>224.85263157894738</v>
      </c>
      <c r="Q401" t="str">
        <f t="shared" si="128"/>
        <v>film &amp; video</v>
      </c>
      <c r="R401" t="str">
        <f t="shared" si="129"/>
        <v>documentary</v>
      </c>
      <c r="S401" s="8">
        <f t="shared" si="130"/>
        <v>42688</v>
      </c>
      <c r="T401" s="8">
        <f t="shared" si="131"/>
        <v>42718.5</v>
      </c>
      <c r="U401">
        <f t="shared" si="132"/>
        <v>2016</v>
      </c>
      <c r="V401" t="str">
        <f>VLOOKUP(MONTH(S401),REF!$C$4:$D$15,2,FALSE)</f>
        <v>NOV</v>
      </c>
      <c r="W401" t="str">
        <f t="shared" si="133"/>
        <v>NO</v>
      </c>
      <c r="X401" t="str">
        <f t="shared" si="134"/>
        <v>NO</v>
      </c>
      <c r="Y401" t="str">
        <f t="shared" si="135"/>
        <v>NO</v>
      </c>
      <c r="Z401" t="str">
        <f t="shared" si="136"/>
        <v>NO</v>
      </c>
      <c r="AA401" t="str">
        <f t="shared" si="137"/>
        <v>NO</v>
      </c>
      <c r="AB401" t="str">
        <f t="shared" si="138"/>
        <v>YES</v>
      </c>
      <c r="AC401" t="str">
        <f t="shared" si="139"/>
        <v>NO</v>
      </c>
      <c r="AD401" t="str">
        <f t="shared" si="140"/>
        <v>NO</v>
      </c>
      <c r="AE401" t="str">
        <f t="shared" si="141"/>
        <v>NO</v>
      </c>
      <c r="AF401" t="str">
        <f t="shared" si="142"/>
        <v>NO</v>
      </c>
      <c r="AG401" t="str">
        <f t="shared" si="143"/>
        <v>NO</v>
      </c>
      <c r="AH401" t="str">
        <f t="shared" si="144"/>
        <v>NO</v>
      </c>
      <c r="AI401">
        <f t="shared" si="145"/>
        <v>95</v>
      </c>
      <c r="AJ401" t="str">
        <f t="shared" si="146"/>
        <v/>
      </c>
    </row>
    <row r="402" spans="1:36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6"/>
        <v>1.1230249999999999</v>
      </c>
      <c r="P402" s="6">
        <f t="shared" si="127"/>
        <v>181.13306451612902</v>
      </c>
      <c r="Q402" t="str">
        <f t="shared" si="128"/>
        <v>film &amp; video</v>
      </c>
      <c r="R402" t="str">
        <f t="shared" si="129"/>
        <v>documentary</v>
      </c>
      <c r="S402" s="8">
        <f t="shared" si="130"/>
        <v>41746</v>
      </c>
      <c r="T402" s="8">
        <f t="shared" si="131"/>
        <v>41776.145833333336</v>
      </c>
      <c r="U402">
        <f t="shared" si="132"/>
        <v>2014</v>
      </c>
      <c r="V402" t="str">
        <f>VLOOKUP(MONTH(S402),REF!$C$4:$D$15,2,FALSE)</f>
        <v>APR</v>
      </c>
      <c r="W402" t="str">
        <f t="shared" si="133"/>
        <v>NO</v>
      </c>
      <c r="X402" t="str">
        <f t="shared" si="134"/>
        <v>NO</v>
      </c>
      <c r="Y402" t="str">
        <f t="shared" si="135"/>
        <v>NO</v>
      </c>
      <c r="Z402" t="str">
        <f t="shared" si="136"/>
        <v>YES</v>
      </c>
      <c r="AA402" t="str">
        <f t="shared" si="137"/>
        <v>NO</v>
      </c>
      <c r="AB402" t="str">
        <f t="shared" si="138"/>
        <v>NO</v>
      </c>
      <c r="AC402" t="str">
        <f t="shared" si="139"/>
        <v>NO</v>
      </c>
      <c r="AD402" t="str">
        <f t="shared" si="140"/>
        <v>NO</v>
      </c>
      <c r="AE402" t="str">
        <f t="shared" si="141"/>
        <v>NO</v>
      </c>
      <c r="AF402" t="str">
        <f t="shared" si="142"/>
        <v>NO</v>
      </c>
      <c r="AG402" t="str">
        <f t="shared" si="143"/>
        <v>NO</v>
      </c>
      <c r="AH402" t="str">
        <f t="shared" si="144"/>
        <v>NO</v>
      </c>
      <c r="AI402">
        <f t="shared" si="145"/>
        <v>62</v>
      </c>
      <c r="AJ402" t="str">
        <f t="shared" si="146"/>
        <v/>
      </c>
    </row>
    <row r="403" spans="1:36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6"/>
        <v>1.0381199999999999</v>
      </c>
      <c r="P403" s="6">
        <f t="shared" si="127"/>
        <v>711.04109589041093</v>
      </c>
      <c r="Q403" t="str">
        <f t="shared" si="128"/>
        <v>film &amp; video</v>
      </c>
      <c r="R403" t="str">
        <f t="shared" si="129"/>
        <v>documentary</v>
      </c>
      <c r="S403" s="8">
        <f t="shared" si="130"/>
        <v>40733</v>
      </c>
      <c r="T403" s="8">
        <f t="shared" si="131"/>
        <v>40762.842245370368</v>
      </c>
      <c r="U403">
        <f t="shared" si="132"/>
        <v>2011</v>
      </c>
      <c r="V403" t="str">
        <f>VLOOKUP(MONTH(S403),REF!$C$4:$D$15,2,FALSE)</f>
        <v>JUL</v>
      </c>
      <c r="W403" t="str">
        <f t="shared" si="133"/>
        <v>NO</v>
      </c>
      <c r="X403" t="str">
        <f t="shared" si="134"/>
        <v>NO</v>
      </c>
      <c r="Y403" t="str">
        <f t="shared" si="135"/>
        <v>NO</v>
      </c>
      <c r="Z403" t="str">
        <f t="shared" si="136"/>
        <v>NO</v>
      </c>
      <c r="AA403" t="str">
        <f t="shared" si="137"/>
        <v>NO</v>
      </c>
      <c r="AB403" t="str">
        <f t="shared" si="138"/>
        <v>NO</v>
      </c>
      <c r="AC403" t="str">
        <f t="shared" si="139"/>
        <v>NO</v>
      </c>
      <c r="AD403" t="str">
        <f t="shared" si="140"/>
        <v>NO</v>
      </c>
      <c r="AE403" t="str">
        <f t="shared" si="141"/>
        <v>NO</v>
      </c>
      <c r="AF403" t="str">
        <f t="shared" si="142"/>
        <v>NO</v>
      </c>
      <c r="AG403" t="str">
        <f t="shared" si="143"/>
        <v>NO</v>
      </c>
      <c r="AH403" t="str">
        <f t="shared" si="144"/>
        <v>YES</v>
      </c>
      <c r="AI403">
        <f t="shared" si="145"/>
        <v>73</v>
      </c>
      <c r="AJ403" t="str">
        <f t="shared" si="146"/>
        <v/>
      </c>
    </row>
    <row r="404" spans="1:36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6"/>
        <v>1.4165000000000001</v>
      </c>
      <c r="P404" s="6">
        <f t="shared" si="127"/>
        <v>65.883720930232556</v>
      </c>
      <c r="Q404" t="str">
        <f t="shared" si="128"/>
        <v>film &amp; video</v>
      </c>
      <c r="R404" t="str">
        <f t="shared" si="129"/>
        <v>documentary</v>
      </c>
      <c r="S404" s="8">
        <f t="shared" si="130"/>
        <v>42293</v>
      </c>
      <c r="T404" s="8">
        <f t="shared" si="131"/>
        <v>42313.58121527778</v>
      </c>
      <c r="U404">
        <f t="shared" si="132"/>
        <v>2015</v>
      </c>
      <c r="V404" t="str">
        <f>VLOOKUP(MONTH(S404),REF!$C$4:$D$15,2,FALSE)</f>
        <v>OCT</v>
      </c>
      <c r="W404" t="str">
        <f t="shared" si="133"/>
        <v>NO</v>
      </c>
      <c r="X404" t="str">
        <f t="shared" si="134"/>
        <v>YES</v>
      </c>
      <c r="Y404" t="str">
        <f t="shared" si="135"/>
        <v>NO</v>
      </c>
      <c r="Z404" t="str">
        <f t="shared" si="136"/>
        <v>NO</v>
      </c>
      <c r="AA404" t="str">
        <f t="shared" si="137"/>
        <v>NO</v>
      </c>
      <c r="AB404" t="str">
        <f t="shared" si="138"/>
        <v>NO</v>
      </c>
      <c r="AC404" t="str">
        <f t="shared" si="139"/>
        <v>NO</v>
      </c>
      <c r="AD404" t="str">
        <f t="shared" si="140"/>
        <v>NO</v>
      </c>
      <c r="AE404" t="str">
        <f t="shared" si="141"/>
        <v>NO</v>
      </c>
      <c r="AF404" t="str">
        <f t="shared" si="142"/>
        <v>NO</v>
      </c>
      <c r="AG404" t="str">
        <f t="shared" si="143"/>
        <v>NO</v>
      </c>
      <c r="AH404" t="str">
        <f t="shared" si="144"/>
        <v>NO</v>
      </c>
      <c r="AI404">
        <f t="shared" si="145"/>
        <v>43</v>
      </c>
      <c r="AJ404" t="str">
        <f t="shared" si="146"/>
        <v/>
      </c>
    </row>
    <row r="405" spans="1:36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6"/>
        <v>1.0526</v>
      </c>
      <c r="P405" s="6">
        <f t="shared" si="127"/>
        <v>75.185714285714283</v>
      </c>
      <c r="Q405" t="str">
        <f t="shared" si="128"/>
        <v>film &amp; video</v>
      </c>
      <c r="R405" t="str">
        <f t="shared" si="129"/>
        <v>documentary</v>
      </c>
      <c r="S405" s="8">
        <f t="shared" si="130"/>
        <v>40718</v>
      </c>
      <c r="T405" s="8">
        <f t="shared" si="131"/>
        <v>40765.297222222223</v>
      </c>
      <c r="U405">
        <f t="shared" si="132"/>
        <v>2011</v>
      </c>
      <c r="V405" t="str">
        <f>VLOOKUP(MONTH(S405),REF!$C$4:$D$15,2,FALSE)</f>
        <v>JUN</v>
      </c>
      <c r="W405" t="str">
        <f t="shared" si="133"/>
        <v>NO</v>
      </c>
      <c r="X405" t="str">
        <f t="shared" si="134"/>
        <v>NO</v>
      </c>
      <c r="Y405" t="str">
        <f t="shared" si="135"/>
        <v>YES</v>
      </c>
      <c r="Z405" t="str">
        <f t="shared" si="136"/>
        <v>NO</v>
      </c>
      <c r="AA405" t="str">
        <f t="shared" si="137"/>
        <v>NO</v>
      </c>
      <c r="AB405" t="str">
        <f t="shared" si="138"/>
        <v>NO</v>
      </c>
      <c r="AC405" t="str">
        <f t="shared" si="139"/>
        <v>NO</v>
      </c>
      <c r="AD405" t="str">
        <f t="shared" si="140"/>
        <v>NO</v>
      </c>
      <c r="AE405" t="str">
        <f t="shared" si="141"/>
        <v>NO</v>
      </c>
      <c r="AF405" t="str">
        <f t="shared" si="142"/>
        <v>NO</v>
      </c>
      <c r="AG405" t="str">
        <f t="shared" si="143"/>
        <v>NO</v>
      </c>
      <c r="AH405" t="str">
        <f t="shared" si="144"/>
        <v>NO</v>
      </c>
      <c r="AI405">
        <f t="shared" si="145"/>
        <v>70</v>
      </c>
      <c r="AJ405" t="str">
        <f t="shared" si="146"/>
        <v/>
      </c>
    </row>
    <row r="406" spans="1:36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6"/>
        <v>1.0309142857142857</v>
      </c>
      <c r="P406" s="6">
        <f t="shared" si="127"/>
        <v>133.14391143911439</v>
      </c>
      <c r="Q406" t="str">
        <f t="shared" si="128"/>
        <v>film &amp; video</v>
      </c>
      <c r="R406" t="str">
        <f t="shared" si="129"/>
        <v>documentary</v>
      </c>
      <c r="S406" s="8">
        <f t="shared" si="130"/>
        <v>41647</v>
      </c>
      <c r="T406" s="8">
        <f t="shared" si="131"/>
        <v>41675.961111111115</v>
      </c>
      <c r="U406">
        <f t="shared" si="132"/>
        <v>2014</v>
      </c>
      <c r="V406" t="str">
        <f>VLOOKUP(MONTH(S406),REF!$C$4:$D$15,2,FALSE)</f>
        <v>JAN</v>
      </c>
      <c r="W406" t="str">
        <f t="shared" si="133"/>
        <v>NO</v>
      </c>
      <c r="X406" t="str">
        <f t="shared" si="134"/>
        <v>NO</v>
      </c>
      <c r="Y406" t="str">
        <f t="shared" si="135"/>
        <v>NO</v>
      </c>
      <c r="Z406" t="str">
        <f t="shared" si="136"/>
        <v>NO</v>
      </c>
      <c r="AA406" t="str">
        <f t="shared" si="137"/>
        <v>NO</v>
      </c>
      <c r="AB406" t="str">
        <f t="shared" si="138"/>
        <v>NO</v>
      </c>
      <c r="AC406" t="str">
        <f t="shared" si="139"/>
        <v>NO</v>
      </c>
      <c r="AD406" t="str">
        <f t="shared" si="140"/>
        <v>NO</v>
      </c>
      <c r="AE406" t="str">
        <f t="shared" si="141"/>
        <v>YES</v>
      </c>
      <c r="AF406" t="str">
        <f t="shared" si="142"/>
        <v>NO</v>
      </c>
      <c r="AG406" t="str">
        <f t="shared" si="143"/>
        <v>NO</v>
      </c>
      <c r="AH406" t="str">
        <f t="shared" si="144"/>
        <v>NO</v>
      </c>
      <c r="AI406">
        <f t="shared" si="145"/>
        <v>271</v>
      </c>
      <c r="AJ406" t="str">
        <f t="shared" si="146"/>
        <v/>
      </c>
    </row>
    <row r="407" spans="1:36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6"/>
        <v>1.0765957446808512</v>
      </c>
      <c r="P407" s="6">
        <f t="shared" si="127"/>
        <v>55.2</v>
      </c>
      <c r="Q407" t="str">
        <f t="shared" si="128"/>
        <v>film &amp; video</v>
      </c>
      <c r="R407" t="str">
        <f t="shared" si="129"/>
        <v>documentary</v>
      </c>
      <c r="S407" s="8">
        <f t="shared" si="130"/>
        <v>41674</v>
      </c>
      <c r="T407" s="8">
        <f t="shared" si="131"/>
        <v>41704.08494212963</v>
      </c>
      <c r="U407">
        <f t="shared" si="132"/>
        <v>2014</v>
      </c>
      <c r="V407" t="str">
        <f>VLOOKUP(MONTH(S407),REF!$C$4:$D$15,2,FALSE)</f>
        <v>FEB</v>
      </c>
      <c r="W407" t="str">
        <f t="shared" si="133"/>
        <v>NO</v>
      </c>
      <c r="X407" t="str">
        <f t="shared" si="134"/>
        <v>YES</v>
      </c>
      <c r="Y407" t="str">
        <f t="shared" si="135"/>
        <v>NO</v>
      </c>
      <c r="Z407" t="str">
        <f t="shared" si="136"/>
        <v>NO</v>
      </c>
      <c r="AA407" t="str">
        <f t="shared" si="137"/>
        <v>NO</v>
      </c>
      <c r="AB407" t="str">
        <f t="shared" si="138"/>
        <v>NO</v>
      </c>
      <c r="AC407" t="str">
        <f t="shared" si="139"/>
        <v>NO</v>
      </c>
      <c r="AD407" t="str">
        <f t="shared" si="140"/>
        <v>NO</v>
      </c>
      <c r="AE407" t="str">
        <f t="shared" si="141"/>
        <v>NO</v>
      </c>
      <c r="AF407" t="str">
        <f t="shared" si="142"/>
        <v>NO</v>
      </c>
      <c r="AG407" t="str">
        <f t="shared" si="143"/>
        <v>NO</v>
      </c>
      <c r="AH407" t="str">
        <f t="shared" si="144"/>
        <v>NO</v>
      </c>
      <c r="AI407">
        <f t="shared" si="145"/>
        <v>55</v>
      </c>
      <c r="AJ407" t="str">
        <f t="shared" si="146"/>
        <v/>
      </c>
    </row>
    <row r="408" spans="1:36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6"/>
        <v>1.0770464285714285</v>
      </c>
      <c r="P408" s="6">
        <f t="shared" si="127"/>
        <v>86.163714285714292</v>
      </c>
      <c r="Q408" t="str">
        <f t="shared" si="128"/>
        <v>film &amp; video</v>
      </c>
      <c r="R408" t="str">
        <f t="shared" si="129"/>
        <v>documentary</v>
      </c>
      <c r="S408" s="8">
        <f t="shared" si="130"/>
        <v>40638</v>
      </c>
      <c r="T408" s="8">
        <f t="shared" si="131"/>
        <v>40672.249305555553</v>
      </c>
      <c r="U408">
        <f t="shared" si="132"/>
        <v>2011</v>
      </c>
      <c r="V408" t="str">
        <f>VLOOKUP(MONTH(S408),REF!$C$4:$D$15,2,FALSE)</f>
        <v>APR</v>
      </c>
      <c r="W408" t="str">
        <f t="shared" si="133"/>
        <v>NO</v>
      </c>
      <c r="X408" t="str">
        <f t="shared" si="134"/>
        <v>YES</v>
      </c>
      <c r="Y408" t="str">
        <f t="shared" si="135"/>
        <v>NO</v>
      </c>
      <c r="Z408" t="str">
        <f t="shared" si="136"/>
        <v>NO</v>
      </c>
      <c r="AA408" t="str">
        <f t="shared" si="137"/>
        <v>NO</v>
      </c>
      <c r="AB408" t="str">
        <f t="shared" si="138"/>
        <v>NO</v>
      </c>
      <c r="AC408" t="str">
        <f t="shared" si="139"/>
        <v>NO</v>
      </c>
      <c r="AD408" t="str">
        <f t="shared" si="140"/>
        <v>NO</v>
      </c>
      <c r="AE408" t="str">
        <f t="shared" si="141"/>
        <v>NO</v>
      </c>
      <c r="AF408" t="str">
        <f t="shared" si="142"/>
        <v>NO</v>
      </c>
      <c r="AG408" t="str">
        <f t="shared" si="143"/>
        <v>NO</v>
      </c>
      <c r="AH408" t="str">
        <f t="shared" si="144"/>
        <v>NO</v>
      </c>
      <c r="AI408">
        <f t="shared" si="145"/>
        <v>35</v>
      </c>
      <c r="AJ408" t="str">
        <f t="shared" si="146"/>
        <v/>
      </c>
    </row>
    <row r="409" spans="1:36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6"/>
        <v>1.0155000000000001</v>
      </c>
      <c r="P409" s="6">
        <f t="shared" si="127"/>
        <v>92.318181818181813</v>
      </c>
      <c r="Q409" t="str">
        <f t="shared" si="128"/>
        <v>film &amp; video</v>
      </c>
      <c r="R409" t="str">
        <f t="shared" si="129"/>
        <v>documentary</v>
      </c>
      <c r="S409" s="8">
        <f t="shared" si="130"/>
        <v>40807</v>
      </c>
      <c r="T409" s="8">
        <f t="shared" si="131"/>
        <v>40866.912615740745</v>
      </c>
      <c r="U409">
        <f t="shared" si="132"/>
        <v>2011</v>
      </c>
      <c r="V409" t="str">
        <f>VLOOKUP(MONTH(S409),REF!$C$4:$D$15,2,FALSE)</f>
        <v>SEP</v>
      </c>
      <c r="W409" t="str">
        <f t="shared" si="133"/>
        <v>NO</v>
      </c>
      <c r="X409" t="str">
        <f t="shared" si="134"/>
        <v>YES</v>
      </c>
      <c r="Y409" t="str">
        <f t="shared" si="135"/>
        <v>NO</v>
      </c>
      <c r="Z409" t="str">
        <f t="shared" si="136"/>
        <v>NO</v>
      </c>
      <c r="AA409" t="str">
        <f t="shared" si="137"/>
        <v>NO</v>
      </c>
      <c r="AB409" t="str">
        <f t="shared" si="138"/>
        <v>NO</v>
      </c>
      <c r="AC409" t="str">
        <f t="shared" si="139"/>
        <v>NO</v>
      </c>
      <c r="AD409" t="str">
        <f t="shared" si="140"/>
        <v>NO</v>
      </c>
      <c r="AE409" t="str">
        <f t="shared" si="141"/>
        <v>NO</v>
      </c>
      <c r="AF409" t="str">
        <f t="shared" si="142"/>
        <v>NO</v>
      </c>
      <c r="AG409" t="str">
        <f t="shared" si="143"/>
        <v>NO</v>
      </c>
      <c r="AH409" t="str">
        <f t="shared" si="144"/>
        <v>NO</v>
      </c>
      <c r="AI409">
        <f t="shared" si="145"/>
        <v>22</v>
      </c>
      <c r="AJ409" t="str">
        <f t="shared" si="146"/>
        <v/>
      </c>
    </row>
    <row r="410" spans="1:36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6"/>
        <v>1.0143766666666667</v>
      </c>
      <c r="P410" s="6">
        <f t="shared" si="127"/>
        <v>160.16473684210527</v>
      </c>
      <c r="Q410" t="str">
        <f t="shared" si="128"/>
        <v>film &amp; video</v>
      </c>
      <c r="R410" t="str">
        <f t="shared" si="129"/>
        <v>documentary</v>
      </c>
      <c r="S410" s="8">
        <f t="shared" si="130"/>
        <v>41544</v>
      </c>
      <c r="T410" s="8">
        <f t="shared" si="131"/>
        <v>41583.777662037035</v>
      </c>
      <c r="U410">
        <f t="shared" si="132"/>
        <v>2013</v>
      </c>
      <c r="V410" t="str">
        <f>VLOOKUP(MONTH(S410),REF!$C$4:$D$15,2,FALSE)</f>
        <v>SEP</v>
      </c>
      <c r="W410" t="str">
        <f t="shared" si="133"/>
        <v>NO</v>
      </c>
      <c r="X410" t="str">
        <f t="shared" si="134"/>
        <v>NO</v>
      </c>
      <c r="Y410" t="str">
        <f t="shared" si="135"/>
        <v>YES</v>
      </c>
      <c r="Z410" t="str">
        <f t="shared" si="136"/>
        <v>NO</v>
      </c>
      <c r="AA410" t="str">
        <f t="shared" si="137"/>
        <v>NO</v>
      </c>
      <c r="AB410" t="str">
        <f t="shared" si="138"/>
        <v>NO</v>
      </c>
      <c r="AC410" t="str">
        <f t="shared" si="139"/>
        <v>NO</v>
      </c>
      <c r="AD410" t="str">
        <f t="shared" si="140"/>
        <v>NO</v>
      </c>
      <c r="AE410" t="str">
        <f t="shared" si="141"/>
        <v>NO</v>
      </c>
      <c r="AF410" t="str">
        <f t="shared" si="142"/>
        <v>NO</v>
      </c>
      <c r="AG410" t="str">
        <f t="shared" si="143"/>
        <v>NO</v>
      </c>
      <c r="AH410" t="str">
        <f t="shared" si="144"/>
        <v>NO</v>
      </c>
      <c r="AI410">
        <f t="shared" si="145"/>
        <v>38</v>
      </c>
      <c r="AJ410" t="str">
        <f t="shared" si="146"/>
        <v/>
      </c>
    </row>
    <row r="411" spans="1:36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6"/>
        <v>1.3680000000000001</v>
      </c>
      <c r="P411" s="6">
        <f t="shared" si="127"/>
        <v>45.6</v>
      </c>
      <c r="Q411" t="str">
        <f t="shared" si="128"/>
        <v>film &amp; video</v>
      </c>
      <c r="R411" t="str">
        <f t="shared" si="129"/>
        <v>documentary</v>
      </c>
      <c r="S411" s="8">
        <f t="shared" si="130"/>
        <v>42544</v>
      </c>
      <c r="T411" s="8">
        <f t="shared" si="131"/>
        <v>42573.862777777773</v>
      </c>
      <c r="U411">
        <f t="shared" si="132"/>
        <v>2016</v>
      </c>
      <c r="V411" t="str">
        <f>VLOOKUP(MONTH(S411),REF!$C$4:$D$15,2,FALSE)</f>
        <v>JUN</v>
      </c>
      <c r="W411" t="str">
        <f t="shared" si="133"/>
        <v>YES</v>
      </c>
      <c r="X411" t="str">
        <f t="shared" si="134"/>
        <v>NO</v>
      </c>
      <c r="Y411" t="str">
        <f t="shared" si="135"/>
        <v>NO</v>
      </c>
      <c r="Z411" t="str">
        <f t="shared" si="136"/>
        <v>NO</v>
      </c>
      <c r="AA411" t="str">
        <f t="shared" si="137"/>
        <v>NO</v>
      </c>
      <c r="AB411" t="str">
        <f t="shared" si="138"/>
        <v>NO</v>
      </c>
      <c r="AC411" t="str">
        <f t="shared" si="139"/>
        <v>NO</v>
      </c>
      <c r="AD411" t="str">
        <f t="shared" si="140"/>
        <v>NO</v>
      </c>
      <c r="AE411" t="str">
        <f t="shared" si="141"/>
        <v>NO</v>
      </c>
      <c r="AF411" t="str">
        <f t="shared" si="142"/>
        <v>NO</v>
      </c>
      <c r="AG411" t="str">
        <f t="shared" si="143"/>
        <v>NO</v>
      </c>
      <c r="AH411" t="str">
        <f t="shared" si="144"/>
        <v>NO</v>
      </c>
      <c r="AI411">
        <f t="shared" si="145"/>
        <v>15</v>
      </c>
      <c r="AJ411" t="str">
        <f t="shared" si="146"/>
        <v/>
      </c>
    </row>
    <row r="412" spans="1:36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6"/>
        <v>1.2829999999999999</v>
      </c>
      <c r="P412" s="6">
        <f t="shared" si="127"/>
        <v>183.28571428571428</v>
      </c>
      <c r="Q412" t="str">
        <f t="shared" si="128"/>
        <v>film &amp; video</v>
      </c>
      <c r="R412" t="str">
        <f t="shared" si="129"/>
        <v>documentary</v>
      </c>
      <c r="S412" s="8">
        <f t="shared" si="130"/>
        <v>42114</v>
      </c>
      <c r="T412" s="8">
        <f t="shared" si="131"/>
        <v>42173.981446759259</v>
      </c>
      <c r="U412">
        <f t="shared" si="132"/>
        <v>2015</v>
      </c>
      <c r="V412" t="str">
        <f>VLOOKUP(MONTH(S412),REF!$C$4:$D$15,2,FALSE)</f>
        <v>APR</v>
      </c>
      <c r="W412" t="str">
        <f t="shared" si="133"/>
        <v>NO</v>
      </c>
      <c r="X412" t="str">
        <f t="shared" si="134"/>
        <v>YES</v>
      </c>
      <c r="Y412" t="str">
        <f t="shared" si="135"/>
        <v>NO</v>
      </c>
      <c r="Z412" t="str">
        <f t="shared" si="136"/>
        <v>NO</v>
      </c>
      <c r="AA412" t="str">
        <f t="shared" si="137"/>
        <v>NO</v>
      </c>
      <c r="AB412" t="str">
        <f t="shared" si="138"/>
        <v>NO</v>
      </c>
      <c r="AC412" t="str">
        <f t="shared" si="139"/>
        <v>NO</v>
      </c>
      <c r="AD412" t="str">
        <f t="shared" si="140"/>
        <v>NO</v>
      </c>
      <c r="AE412" t="str">
        <f t="shared" si="141"/>
        <v>NO</v>
      </c>
      <c r="AF412" t="str">
        <f t="shared" si="142"/>
        <v>NO</v>
      </c>
      <c r="AG412" t="str">
        <f t="shared" si="143"/>
        <v>NO</v>
      </c>
      <c r="AH412" t="str">
        <f t="shared" si="144"/>
        <v>NO</v>
      </c>
      <c r="AI412">
        <f t="shared" si="145"/>
        <v>7</v>
      </c>
      <c r="AJ412" t="str">
        <f t="shared" si="146"/>
        <v/>
      </c>
    </row>
    <row r="413" spans="1:36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6"/>
        <v>1.0105</v>
      </c>
      <c r="P413" s="6">
        <f t="shared" si="127"/>
        <v>125.78838174273859</v>
      </c>
      <c r="Q413" t="str">
        <f t="shared" si="128"/>
        <v>film &amp; video</v>
      </c>
      <c r="R413" t="str">
        <f t="shared" si="129"/>
        <v>documentary</v>
      </c>
      <c r="S413" s="8">
        <f t="shared" si="130"/>
        <v>41598</v>
      </c>
      <c r="T413" s="8">
        <f t="shared" si="131"/>
        <v>41630.208333333336</v>
      </c>
      <c r="U413">
        <f t="shared" si="132"/>
        <v>2013</v>
      </c>
      <c r="V413" t="str">
        <f>VLOOKUP(MONTH(S413),REF!$C$4:$D$15,2,FALSE)</f>
        <v>NOV</v>
      </c>
      <c r="W413" t="str">
        <f t="shared" si="133"/>
        <v>NO</v>
      </c>
      <c r="X413" t="str">
        <f t="shared" si="134"/>
        <v>NO</v>
      </c>
      <c r="Y413" t="str">
        <f t="shared" si="135"/>
        <v>NO</v>
      </c>
      <c r="Z413" t="str">
        <f t="shared" si="136"/>
        <v>NO</v>
      </c>
      <c r="AA413" t="str">
        <f t="shared" si="137"/>
        <v>NO</v>
      </c>
      <c r="AB413" t="str">
        <f t="shared" si="138"/>
        <v>NO</v>
      </c>
      <c r="AC413" t="str">
        <f t="shared" si="139"/>
        <v>NO</v>
      </c>
      <c r="AD413" t="str">
        <f t="shared" si="140"/>
        <v>YES</v>
      </c>
      <c r="AE413" t="str">
        <f t="shared" si="141"/>
        <v>NO</v>
      </c>
      <c r="AF413" t="str">
        <f t="shared" si="142"/>
        <v>NO</v>
      </c>
      <c r="AG413" t="str">
        <f t="shared" si="143"/>
        <v>NO</v>
      </c>
      <c r="AH413" t="str">
        <f t="shared" si="144"/>
        <v>NO</v>
      </c>
      <c r="AI413">
        <f t="shared" si="145"/>
        <v>241</v>
      </c>
      <c r="AJ413" t="str">
        <f t="shared" si="146"/>
        <v/>
      </c>
    </row>
    <row r="414" spans="1:36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6"/>
        <v>1.2684</v>
      </c>
      <c r="P414" s="6">
        <f t="shared" si="127"/>
        <v>57.654545454545456</v>
      </c>
      <c r="Q414" t="str">
        <f t="shared" si="128"/>
        <v>film &amp; video</v>
      </c>
      <c r="R414" t="str">
        <f t="shared" si="129"/>
        <v>documentary</v>
      </c>
      <c r="S414" s="8">
        <f t="shared" si="130"/>
        <v>41100</v>
      </c>
      <c r="T414" s="8">
        <f t="shared" si="131"/>
        <v>41115.742800925924</v>
      </c>
      <c r="U414">
        <f t="shared" si="132"/>
        <v>2012</v>
      </c>
      <c r="V414" t="str">
        <f>VLOOKUP(MONTH(S414),REF!$C$4:$D$15,2,FALSE)</f>
        <v>JUL</v>
      </c>
      <c r="W414" t="str">
        <f t="shared" si="133"/>
        <v>NO</v>
      </c>
      <c r="X414" t="str">
        <f t="shared" si="134"/>
        <v>YES</v>
      </c>
      <c r="Y414" t="str">
        <f t="shared" si="135"/>
        <v>NO</v>
      </c>
      <c r="Z414" t="str">
        <f t="shared" si="136"/>
        <v>NO</v>
      </c>
      <c r="AA414" t="str">
        <f t="shared" si="137"/>
        <v>NO</v>
      </c>
      <c r="AB414" t="str">
        <f t="shared" si="138"/>
        <v>NO</v>
      </c>
      <c r="AC414" t="str">
        <f t="shared" si="139"/>
        <v>NO</v>
      </c>
      <c r="AD414" t="str">
        <f t="shared" si="140"/>
        <v>NO</v>
      </c>
      <c r="AE414" t="str">
        <f t="shared" si="141"/>
        <v>NO</v>
      </c>
      <c r="AF414" t="str">
        <f t="shared" si="142"/>
        <v>NO</v>
      </c>
      <c r="AG414" t="str">
        <f t="shared" si="143"/>
        <v>NO</v>
      </c>
      <c r="AH414" t="str">
        <f t="shared" si="144"/>
        <v>NO</v>
      </c>
      <c r="AI414">
        <f t="shared" si="145"/>
        <v>55</v>
      </c>
      <c r="AJ414" t="str">
        <f t="shared" si="146"/>
        <v/>
      </c>
    </row>
    <row r="415" spans="1:36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6"/>
        <v>1.0508593749999999</v>
      </c>
      <c r="P415" s="6">
        <f t="shared" si="127"/>
        <v>78.660818713450297</v>
      </c>
      <c r="Q415" t="str">
        <f t="shared" si="128"/>
        <v>film &amp; video</v>
      </c>
      <c r="R415" t="str">
        <f t="shared" si="129"/>
        <v>documentary</v>
      </c>
      <c r="S415" s="8">
        <f t="shared" si="130"/>
        <v>41080</v>
      </c>
      <c r="T415" s="8">
        <f t="shared" si="131"/>
        <v>41109.877442129626</v>
      </c>
      <c r="U415">
        <f t="shared" si="132"/>
        <v>2012</v>
      </c>
      <c r="V415" t="str">
        <f>VLOOKUP(MONTH(S415),REF!$C$4:$D$15,2,FALSE)</f>
        <v>JUN</v>
      </c>
      <c r="W415" t="str">
        <f t="shared" si="133"/>
        <v>NO</v>
      </c>
      <c r="X415" t="str">
        <f t="shared" si="134"/>
        <v>NO</v>
      </c>
      <c r="Y415" t="str">
        <f t="shared" si="135"/>
        <v>NO</v>
      </c>
      <c r="Z415" t="str">
        <f t="shared" si="136"/>
        <v>YES</v>
      </c>
      <c r="AA415" t="str">
        <f t="shared" si="137"/>
        <v>NO</v>
      </c>
      <c r="AB415" t="str">
        <f t="shared" si="138"/>
        <v>NO</v>
      </c>
      <c r="AC415" t="str">
        <f t="shared" si="139"/>
        <v>NO</v>
      </c>
      <c r="AD415" t="str">
        <f t="shared" si="140"/>
        <v>NO</v>
      </c>
      <c r="AE415" t="str">
        <f t="shared" si="141"/>
        <v>NO</v>
      </c>
      <c r="AF415" t="str">
        <f t="shared" si="142"/>
        <v>NO</v>
      </c>
      <c r="AG415" t="str">
        <f t="shared" si="143"/>
        <v>NO</v>
      </c>
      <c r="AH415" t="str">
        <f t="shared" si="144"/>
        <v>NO</v>
      </c>
      <c r="AI415">
        <f t="shared" si="145"/>
        <v>171</v>
      </c>
      <c r="AJ415" t="str">
        <f t="shared" si="146"/>
        <v/>
      </c>
    </row>
    <row r="416" spans="1:36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6"/>
        <v>1.0285405405405406</v>
      </c>
      <c r="P416" s="6">
        <f t="shared" si="127"/>
        <v>91.480769230769226</v>
      </c>
      <c r="Q416" t="str">
        <f t="shared" si="128"/>
        <v>film &amp; video</v>
      </c>
      <c r="R416" t="str">
        <f t="shared" si="129"/>
        <v>documentary</v>
      </c>
      <c r="S416" s="8">
        <f t="shared" si="130"/>
        <v>41529</v>
      </c>
      <c r="T416" s="8">
        <f t="shared" si="131"/>
        <v>41559.063252314816</v>
      </c>
      <c r="U416">
        <f t="shared" si="132"/>
        <v>2013</v>
      </c>
      <c r="V416" t="str">
        <f>VLOOKUP(MONTH(S416),REF!$C$4:$D$15,2,FALSE)</f>
        <v>SEP</v>
      </c>
      <c r="W416" t="str">
        <f t="shared" si="133"/>
        <v>NO</v>
      </c>
      <c r="X416" t="str">
        <f t="shared" si="134"/>
        <v>NO</v>
      </c>
      <c r="Y416" t="str">
        <f t="shared" si="135"/>
        <v>NO</v>
      </c>
      <c r="Z416" t="str">
        <f t="shared" si="136"/>
        <v>NO</v>
      </c>
      <c r="AA416" t="str">
        <f t="shared" si="137"/>
        <v>YES</v>
      </c>
      <c r="AB416" t="str">
        <f t="shared" si="138"/>
        <v>NO</v>
      </c>
      <c r="AC416" t="str">
        <f t="shared" si="139"/>
        <v>NO</v>
      </c>
      <c r="AD416" t="str">
        <f t="shared" si="140"/>
        <v>NO</v>
      </c>
      <c r="AE416" t="str">
        <f t="shared" si="141"/>
        <v>NO</v>
      </c>
      <c r="AF416" t="str">
        <f t="shared" si="142"/>
        <v>NO</v>
      </c>
      <c r="AG416" t="str">
        <f t="shared" si="143"/>
        <v>NO</v>
      </c>
      <c r="AH416" t="str">
        <f t="shared" si="144"/>
        <v>NO</v>
      </c>
      <c r="AI416">
        <f t="shared" si="145"/>
        <v>208</v>
      </c>
      <c r="AJ416" t="str">
        <f t="shared" si="146"/>
        <v/>
      </c>
    </row>
    <row r="417" spans="1:36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6"/>
        <v>1.0214714285714286</v>
      </c>
      <c r="P417" s="6">
        <f t="shared" si="127"/>
        <v>68.09809523809524</v>
      </c>
      <c r="Q417" t="str">
        <f t="shared" si="128"/>
        <v>film &amp; video</v>
      </c>
      <c r="R417" t="str">
        <f t="shared" si="129"/>
        <v>documentary</v>
      </c>
      <c r="S417" s="8">
        <f t="shared" si="130"/>
        <v>41905</v>
      </c>
      <c r="T417" s="8">
        <f t="shared" si="131"/>
        <v>41929.5</v>
      </c>
      <c r="U417">
        <f t="shared" si="132"/>
        <v>2014</v>
      </c>
      <c r="V417" t="str">
        <f>VLOOKUP(MONTH(S417),REF!$C$4:$D$15,2,FALSE)</f>
        <v>SEP</v>
      </c>
      <c r="W417" t="str">
        <f t="shared" si="133"/>
        <v>NO</v>
      </c>
      <c r="X417" t="str">
        <f t="shared" si="134"/>
        <v>YES</v>
      </c>
      <c r="Y417" t="str">
        <f t="shared" si="135"/>
        <v>NO</v>
      </c>
      <c r="Z417" t="str">
        <f t="shared" si="136"/>
        <v>NO</v>
      </c>
      <c r="AA417" t="str">
        <f t="shared" si="137"/>
        <v>NO</v>
      </c>
      <c r="AB417" t="str">
        <f t="shared" si="138"/>
        <v>NO</v>
      </c>
      <c r="AC417" t="str">
        <f t="shared" si="139"/>
        <v>NO</v>
      </c>
      <c r="AD417" t="str">
        <f t="shared" si="140"/>
        <v>NO</v>
      </c>
      <c r="AE417" t="str">
        <f t="shared" si="141"/>
        <v>NO</v>
      </c>
      <c r="AF417" t="str">
        <f t="shared" si="142"/>
        <v>NO</v>
      </c>
      <c r="AG417" t="str">
        <f t="shared" si="143"/>
        <v>NO</v>
      </c>
      <c r="AH417" t="str">
        <f t="shared" si="144"/>
        <v>NO</v>
      </c>
      <c r="AI417">
        <f t="shared" si="145"/>
        <v>21</v>
      </c>
      <c r="AJ417" t="str">
        <f t="shared" si="146"/>
        <v/>
      </c>
    </row>
    <row r="418" spans="1:36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6"/>
        <v>1.2021700000000002</v>
      </c>
      <c r="P418" s="6">
        <f t="shared" si="127"/>
        <v>48.086800000000004</v>
      </c>
      <c r="Q418" t="str">
        <f t="shared" si="128"/>
        <v>film &amp; video</v>
      </c>
      <c r="R418" t="str">
        <f t="shared" si="129"/>
        <v>documentary</v>
      </c>
      <c r="S418" s="8">
        <f t="shared" si="130"/>
        <v>41648</v>
      </c>
      <c r="T418" s="8">
        <f t="shared" si="131"/>
        <v>41678.396192129629</v>
      </c>
      <c r="U418">
        <f t="shared" si="132"/>
        <v>2014</v>
      </c>
      <c r="V418" t="str">
        <f>VLOOKUP(MONTH(S418),REF!$C$4:$D$15,2,FALSE)</f>
        <v>JAN</v>
      </c>
      <c r="W418" t="str">
        <f t="shared" si="133"/>
        <v>NO</v>
      </c>
      <c r="X418" t="str">
        <f t="shared" si="134"/>
        <v>YES</v>
      </c>
      <c r="Y418" t="str">
        <f t="shared" si="135"/>
        <v>NO</v>
      </c>
      <c r="Z418" t="str">
        <f t="shared" si="136"/>
        <v>NO</v>
      </c>
      <c r="AA418" t="str">
        <f t="shared" si="137"/>
        <v>NO</v>
      </c>
      <c r="AB418" t="str">
        <f t="shared" si="138"/>
        <v>NO</v>
      </c>
      <c r="AC418" t="str">
        <f t="shared" si="139"/>
        <v>NO</v>
      </c>
      <c r="AD418" t="str">
        <f t="shared" si="140"/>
        <v>NO</v>
      </c>
      <c r="AE418" t="str">
        <f t="shared" si="141"/>
        <v>NO</v>
      </c>
      <c r="AF418" t="str">
        <f t="shared" si="142"/>
        <v>NO</v>
      </c>
      <c r="AG418" t="str">
        <f t="shared" si="143"/>
        <v>NO</v>
      </c>
      <c r="AH418" t="str">
        <f t="shared" si="144"/>
        <v>NO</v>
      </c>
      <c r="AI418">
        <f t="shared" si="145"/>
        <v>25</v>
      </c>
      <c r="AJ418" t="str">
        <f t="shared" si="146"/>
        <v/>
      </c>
    </row>
    <row r="419" spans="1:36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6"/>
        <v>1.0024761904761905</v>
      </c>
      <c r="P419" s="6">
        <f t="shared" si="127"/>
        <v>202.42307692307693</v>
      </c>
      <c r="Q419" t="str">
        <f t="shared" si="128"/>
        <v>film &amp; video</v>
      </c>
      <c r="R419" t="str">
        <f t="shared" si="129"/>
        <v>documentary</v>
      </c>
      <c r="S419" s="8">
        <f t="shared" si="130"/>
        <v>41361</v>
      </c>
      <c r="T419" s="8">
        <f t="shared" si="131"/>
        <v>41372.189583333333</v>
      </c>
      <c r="U419">
        <f t="shared" si="132"/>
        <v>2013</v>
      </c>
      <c r="V419" t="str">
        <f>VLOOKUP(MONTH(S419),REF!$C$4:$D$15,2,FALSE)</f>
        <v>MAR</v>
      </c>
      <c r="W419" t="str">
        <f t="shared" si="133"/>
        <v>NO</v>
      </c>
      <c r="X419" t="str">
        <f t="shared" si="134"/>
        <v>NO</v>
      </c>
      <c r="Y419" t="str">
        <f t="shared" si="135"/>
        <v>NO</v>
      </c>
      <c r="Z419" t="str">
        <f t="shared" si="136"/>
        <v>YES</v>
      </c>
      <c r="AA419" t="str">
        <f t="shared" si="137"/>
        <v>NO</v>
      </c>
      <c r="AB419" t="str">
        <f t="shared" si="138"/>
        <v>NO</v>
      </c>
      <c r="AC419" t="str">
        <f t="shared" si="139"/>
        <v>NO</v>
      </c>
      <c r="AD419" t="str">
        <f t="shared" si="140"/>
        <v>NO</v>
      </c>
      <c r="AE419" t="str">
        <f t="shared" si="141"/>
        <v>NO</v>
      </c>
      <c r="AF419" t="str">
        <f t="shared" si="142"/>
        <v>NO</v>
      </c>
      <c r="AG419" t="str">
        <f t="shared" si="143"/>
        <v>NO</v>
      </c>
      <c r="AH419" t="str">
        <f t="shared" si="144"/>
        <v>NO</v>
      </c>
      <c r="AI419">
        <f t="shared" si="145"/>
        <v>52</v>
      </c>
      <c r="AJ419" t="str">
        <f t="shared" si="146"/>
        <v/>
      </c>
    </row>
    <row r="420" spans="1:36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6"/>
        <v>1.0063392857142857</v>
      </c>
      <c r="P420" s="6">
        <f t="shared" si="127"/>
        <v>216.75</v>
      </c>
      <c r="Q420" t="str">
        <f t="shared" si="128"/>
        <v>film &amp; video</v>
      </c>
      <c r="R420" t="str">
        <f t="shared" si="129"/>
        <v>documentary</v>
      </c>
      <c r="S420" s="8">
        <f t="shared" si="130"/>
        <v>42178</v>
      </c>
      <c r="T420" s="8">
        <f t="shared" si="131"/>
        <v>42208.282372685186</v>
      </c>
      <c r="U420">
        <f t="shared" si="132"/>
        <v>2015</v>
      </c>
      <c r="V420" t="str">
        <f>VLOOKUP(MONTH(S420),REF!$C$4:$D$15,2,FALSE)</f>
        <v>JUN</v>
      </c>
      <c r="W420" t="str">
        <f t="shared" si="133"/>
        <v>NO</v>
      </c>
      <c r="X420" t="str">
        <f t="shared" si="134"/>
        <v>NO</v>
      </c>
      <c r="Y420" t="str">
        <f t="shared" si="135"/>
        <v>NO</v>
      </c>
      <c r="Z420" t="str">
        <f t="shared" si="136"/>
        <v>NO</v>
      </c>
      <c r="AA420" t="str">
        <f t="shared" si="137"/>
        <v>NO</v>
      </c>
      <c r="AB420" t="str">
        <f t="shared" si="138"/>
        <v>YES</v>
      </c>
      <c r="AC420" t="str">
        <f t="shared" si="139"/>
        <v>NO</v>
      </c>
      <c r="AD420" t="str">
        <f t="shared" si="140"/>
        <v>NO</v>
      </c>
      <c r="AE420" t="str">
        <f t="shared" si="141"/>
        <v>NO</v>
      </c>
      <c r="AF420" t="str">
        <f t="shared" si="142"/>
        <v>NO</v>
      </c>
      <c r="AG420" t="str">
        <f t="shared" si="143"/>
        <v>NO</v>
      </c>
      <c r="AH420" t="str">
        <f t="shared" si="144"/>
        <v>NO</v>
      </c>
      <c r="AI420">
        <f t="shared" si="145"/>
        <v>104</v>
      </c>
      <c r="AJ420" t="str">
        <f t="shared" si="146"/>
        <v/>
      </c>
    </row>
    <row r="421" spans="1:36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6"/>
        <v>1.004375</v>
      </c>
      <c r="P421" s="6">
        <f t="shared" si="127"/>
        <v>110.06849315068493</v>
      </c>
      <c r="Q421" t="str">
        <f t="shared" si="128"/>
        <v>film &amp; video</v>
      </c>
      <c r="R421" t="str">
        <f t="shared" si="129"/>
        <v>documentary</v>
      </c>
      <c r="S421" s="8">
        <f t="shared" si="130"/>
        <v>41395</v>
      </c>
      <c r="T421" s="8">
        <f t="shared" si="131"/>
        <v>41454.842442129629</v>
      </c>
      <c r="U421">
        <f t="shared" si="132"/>
        <v>2013</v>
      </c>
      <c r="V421" t="str">
        <f>VLOOKUP(MONTH(S421),REF!$C$4:$D$15,2,FALSE)</f>
        <v>MAY</v>
      </c>
      <c r="W421" t="str">
        <f t="shared" si="133"/>
        <v>NO</v>
      </c>
      <c r="X421" t="str">
        <f t="shared" si="134"/>
        <v>NO</v>
      </c>
      <c r="Y421" t="str">
        <f t="shared" si="135"/>
        <v>YES</v>
      </c>
      <c r="Z421" t="str">
        <f t="shared" si="136"/>
        <v>NO</v>
      </c>
      <c r="AA421" t="str">
        <f t="shared" si="137"/>
        <v>NO</v>
      </c>
      <c r="AB421" t="str">
        <f t="shared" si="138"/>
        <v>NO</v>
      </c>
      <c r="AC421" t="str">
        <f t="shared" si="139"/>
        <v>NO</v>
      </c>
      <c r="AD421" t="str">
        <f t="shared" si="140"/>
        <v>NO</v>
      </c>
      <c r="AE421" t="str">
        <f t="shared" si="141"/>
        <v>NO</v>
      </c>
      <c r="AF421" t="str">
        <f t="shared" si="142"/>
        <v>NO</v>
      </c>
      <c r="AG421" t="str">
        <f t="shared" si="143"/>
        <v>NO</v>
      </c>
      <c r="AH421" t="str">
        <f t="shared" si="144"/>
        <v>NO</v>
      </c>
      <c r="AI421">
        <f t="shared" si="145"/>
        <v>73</v>
      </c>
      <c r="AJ421" t="str">
        <f t="shared" si="146"/>
        <v/>
      </c>
    </row>
    <row r="422" spans="1:36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6"/>
        <v>4.3939393939393936E-3</v>
      </c>
      <c r="P422" s="6">
        <f t="shared" si="127"/>
        <v>4.833333333333333</v>
      </c>
      <c r="Q422" t="str">
        <f t="shared" si="128"/>
        <v>film &amp; video</v>
      </c>
      <c r="R422" t="str">
        <f t="shared" si="129"/>
        <v>animation</v>
      </c>
      <c r="S422" s="8">
        <f t="shared" si="130"/>
        <v>41682</v>
      </c>
      <c r="T422" s="8">
        <f t="shared" si="131"/>
        <v>41712.194803240738</v>
      </c>
      <c r="U422">
        <f t="shared" si="132"/>
        <v>2014</v>
      </c>
      <c r="V422" t="str">
        <f>VLOOKUP(MONTH(S422),REF!$C$4:$D$15,2,FALSE)</f>
        <v>FEB</v>
      </c>
      <c r="W422" t="str">
        <f t="shared" si="133"/>
        <v>NO</v>
      </c>
      <c r="X422" t="str">
        <f t="shared" si="134"/>
        <v>YES</v>
      </c>
      <c r="Y422" t="str">
        <f t="shared" si="135"/>
        <v>NO</v>
      </c>
      <c r="Z422" t="str">
        <f t="shared" si="136"/>
        <v>NO</v>
      </c>
      <c r="AA422" t="str">
        <f t="shared" si="137"/>
        <v>NO</v>
      </c>
      <c r="AB422" t="str">
        <f t="shared" si="138"/>
        <v>NO</v>
      </c>
      <c r="AC422" t="str">
        <f t="shared" si="139"/>
        <v>NO</v>
      </c>
      <c r="AD422" t="str">
        <f t="shared" si="140"/>
        <v>NO</v>
      </c>
      <c r="AE422" t="str">
        <f t="shared" si="141"/>
        <v>NO</v>
      </c>
      <c r="AF422" t="str">
        <f t="shared" si="142"/>
        <v>NO</v>
      </c>
      <c r="AG422" t="str">
        <f t="shared" si="143"/>
        <v>NO</v>
      </c>
      <c r="AH422" t="str">
        <f t="shared" si="144"/>
        <v>NO</v>
      </c>
      <c r="AI422" t="str">
        <f t="shared" si="145"/>
        <v/>
      </c>
      <c r="AJ422">
        <f t="shared" si="146"/>
        <v>3</v>
      </c>
    </row>
    <row r="423" spans="1:36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6"/>
        <v>2.0066666666666667E-2</v>
      </c>
      <c r="P423" s="6">
        <f t="shared" si="127"/>
        <v>50.166666666666664</v>
      </c>
      <c r="Q423" t="str">
        <f t="shared" si="128"/>
        <v>film &amp; video</v>
      </c>
      <c r="R423" t="str">
        <f t="shared" si="129"/>
        <v>animation</v>
      </c>
      <c r="S423" s="8">
        <f t="shared" si="130"/>
        <v>42177</v>
      </c>
      <c r="T423" s="8">
        <f t="shared" si="131"/>
        <v>42237.491388888884</v>
      </c>
      <c r="U423">
        <f t="shared" si="132"/>
        <v>2015</v>
      </c>
      <c r="V423" t="str">
        <f>VLOOKUP(MONTH(S423),REF!$C$4:$D$15,2,FALSE)</f>
        <v>JUN</v>
      </c>
      <c r="W423" t="str">
        <f t="shared" si="133"/>
        <v>NO</v>
      </c>
      <c r="X423" t="str">
        <f t="shared" si="134"/>
        <v>NO</v>
      </c>
      <c r="Y423" t="str">
        <f t="shared" si="135"/>
        <v>NO</v>
      </c>
      <c r="Z423" t="str">
        <f t="shared" si="136"/>
        <v>NO</v>
      </c>
      <c r="AA423" t="str">
        <f t="shared" si="137"/>
        <v>YES</v>
      </c>
      <c r="AB423" t="str">
        <f t="shared" si="138"/>
        <v>NO</v>
      </c>
      <c r="AC423" t="str">
        <f t="shared" si="139"/>
        <v>NO</v>
      </c>
      <c r="AD423" t="str">
        <f t="shared" si="140"/>
        <v>NO</v>
      </c>
      <c r="AE423" t="str">
        <f t="shared" si="141"/>
        <v>NO</v>
      </c>
      <c r="AF423" t="str">
        <f t="shared" si="142"/>
        <v>NO</v>
      </c>
      <c r="AG423" t="str">
        <f t="shared" si="143"/>
        <v>NO</v>
      </c>
      <c r="AH423" t="str">
        <f t="shared" si="144"/>
        <v>NO</v>
      </c>
      <c r="AI423" t="str">
        <f t="shared" si="145"/>
        <v/>
      </c>
      <c r="AJ423">
        <f t="shared" si="146"/>
        <v>6</v>
      </c>
    </row>
    <row r="424" spans="1:36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6"/>
        <v>1.0749999999999999E-2</v>
      </c>
      <c r="P424" s="6">
        <f t="shared" si="127"/>
        <v>35.833333333333336</v>
      </c>
      <c r="Q424" t="str">
        <f t="shared" si="128"/>
        <v>film &amp; video</v>
      </c>
      <c r="R424" t="str">
        <f t="shared" si="129"/>
        <v>animation</v>
      </c>
      <c r="S424" s="8">
        <f t="shared" si="130"/>
        <v>41863</v>
      </c>
      <c r="T424" s="8">
        <f t="shared" si="131"/>
        <v>41893.260381944448</v>
      </c>
      <c r="U424">
        <f t="shared" si="132"/>
        <v>2014</v>
      </c>
      <c r="V424" t="str">
        <f>VLOOKUP(MONTH(S424),REF!$C$4:$D$15,2,FALSE)</f>
        <v>AUG</v>
      </c>
      <c r="W424" t="str">
        <f t="shared" si="133"/>
        <v>NO</v>
      </c>
      <c r="X424" t="str">
        <f t="shared" si="134"/>
        <v>NO</v>
      </c>
      <c r="Y424" t="str">
        <f t="shared" si="135"/>
        <v>NO</v>
      </c>
      <c r="Z424" t="str">
        <f t="shared" si="136"/>
        <v>NO</v>
      </c>
      <c r="AA424" t="str">
        <f t="shared" si="137"/>
        <v>NO</v>
      </c>
      <c r="AB424" t="str">
        <f t="shared" si="138"/>
        <v>NO</v>
      </c>
      <c r="AC424" t="str">
        <f t="shared" si="139"/>
        <v>NO</v>
      </c>
      <c r="AD424" t="str">
        <f t="shared" si="140"/>
        <v>NO</v>
      </c>
      <c r="AE424" t="str">
        <f t="shared" si="141"/>
        <v>NO</v>
      </c>
      <c r="AF424" t="str">
        <f t="shared" si="142"/>
        <v>YES</v>
      </c>
      <c r="AG424" t="str">
        <f t="shared" si="143"/>
        <v>NO</v>
      </c>
      <c r="AH424" t="str">
        <f t="shared" si="144"/>
        <v>NO</v>
      </c>
      <c r="AI424" t="str">
        <f t="shared" si="145"/>
        <v/>
      </c>
      <c r="AJ424">
        <f t="shared" si="146"/>
        <v>12</v>
      </c>
    </row>
    <row r="425" spans="1:36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6"/>
        <v>7.6499999999999997E-3</v>
      </c>
      <c r="P425" s="6">
        <f t="shared" si="127"/>
        <v>11.76923076923077</v>
      </c>
      <c r="Q425" t="str">
        <f t="shared" si="128"/>
        <v>film &amp; video</v>
      </c>
      <c r="R425" t="str">
        <f t="shared" si="129"/>
        <v>animation</v>
      </c>
      <c r="S425" s="8">
        <f t="shared" si="130"/>
        <v>41401</v>
      </c>
      <c r="T425" s="8">
        <f t="shared" si="131"/>
        <v>41430.92627314815</v>
      </c>
      <c r="U425">
        <f t="shared" si="132"/>
        <v>2013</v>
      </c>
      <c r="V425" t="str">
        <f>VLOOKUP(MONTH(S425),REF!$C$4:$D$15,2,FALSE)</f>
        <v>MAY</v>
      </c>
      <c r="W425" t="str">
        <f t="shared" si="133"/>
        <v>NO</v>
      </c>
      <c r="X425" t="str">
        <f t="shared" si="134"/>
        <v>NO</v>
      </c>
      <c r="Y425" t="str">
        <f t="shared" si="135"/>
        <v>NO</v>
      </c>
      <c r="Z425" t="str">
        <f t="shared" si="136"/>
        <v>NO</v>
      </c>
      <c r="AA425" t="str">
        <f t="shared" si="137"/>
        <v>NO</v>
      </c>
      <c r="AB425" t="str">
        <f t="shared" si="138"/>
        <v>YES</v>
      </c>
      <c r="AC425" t="str">
        <f t="shared" si="139"/>
        <v>NO</v>
      </c>
      <c r="AD425" t="str">
        <f t="shared" si="140"/>
        <v>NO</v>
      </c>
      <c r="AE425" t="str">
        <f t="shared" si="141"/>
        <v>NO</v>
      </c>
      <c r="AF425" t="str">
        <f t="shared" si="142"/>
        <v>NO</v>
      </c>
      <c r="AG425" t="str">
        <f t="shared" si="143"/>
        <v>NO</v>
      </c>
      <c r="AH425" t="str">
        <f t="shared" si="144"/>
        <v>NO</v>
      </c>
      <c r="AI425" t="str">
        <f t="shared" si="145"/>
        <v/>
      </c>
      <c r="AJ425">
        <f t="shared" si="146"/>
        <v>13</v>
      </c>
    </row>
    <row r="426" spans="1:36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6"/>
        <v>6.7966666666666675E-2</v>
      </c>
      <c r="P426" s="6">
        <f t="shared" si="127"/>
        <v>40.78</v>
      </c>
      <c r="Q426" t="str">
        <f t="shared" si="128"/>
        <v>film &amp; video</v>
      </c>
      <c r="R426" t="str">
        <f t="shared" si="129"/>
        <v>animation</v>
      </c>
      <c r="S426" s="8">
        <f t="shared" si="130"/>
        <v>40934</v>
      </c>
      <c r="T426" s="8">
        <f t="shared" si="131"/>
        <v>40994.334479166668</v>
      </c>
      <c r="U426">
        <f t="shared" si="132"/>
        <v>2012</v>
      </c>
      <c r="V426" t="str">
        <f>VLOOKUP(MONTH(S426),REF!$C$4:$D$15,2,FALSE)</f>
        <v>JAN</v>
      </c>
      <c r="W426" t="str">
        <f t="shared" si="133"/>
        <v>NO</v>
      </c>
      <c r="X426" t="str">
        <f t="shared" si="134"/>
        <v>YES</v>
      </c>
      <c r="Y426" t="str">
        <f t="shared" si="135"/>
        <v>NO</v>
      </c>
      <c r="Z426" t="str">
        <f t="shared" si="136"/>
        <v>NO</v>
      </c>
      <c r="AA426" t="str">
        <f t="shared" si="137"/>
        <v>NO</v>
      </c>
      <c r="AB426" t="str">
        <f t="shared" si="138"/>
        <v>NO</v>
      </c>
      <c r="AC426" t="str">
        <f t="shared" si="139"/>
        <v>NO</v>
      </c>
      <c r="AD426" t="str">
        <f t="shared" si="140"/>
        <v>NO</v>
      </c>
      <c r="AE426" t="str">
        <f t="shared" si="141"/>
        <v>NO</v>
      </c>
      <c r="AF426" t="str">
        <f t="shared" si="142"/>
        <v>NO</v>
      </c>
      <c r="AG426" t="str">
        <f t="shared" si="143"/>
        <v>NO</v>
      </c>
      <c r="AH426" t="str">
        <f t="shared" si="144"/>
        <v>NO</v>
      </c>
      <c r="AI426" t="str">
        <f t="shared" si="145"/>
        <v/>
      </c>
      <c r="AJ426">
        <f t="shared" si="146"/>
        <v>5</v>
      </c>
    </row>
    <row r="427" spans="1:36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6"/>
        <v>1.2E-4</v>
      </c>
      <c r="P427" s="6">
        <f t="shared" si="127"/>
        <v>3</v>
      </c>
      <c r="Q427" t="str">
        <f t="shared" si="128"/>
        <v>film &amp; video</v>
      </c>
      <c r="R427" t="str">
        <f t="shared" si="129"/>
        <v>animation</v>
      </c>
      <c r="S427" s="8">
        <f t="shared" si="130"/>
        <v>42276</v>
      </c>
      <c r="T427" s="8">
        <f t="shared" si="131"/>
        <v>42335.902824074074</v>
      </c>
      <c r="U427">
        <f t="shared" si="132"/>
        <v>2015</v>
      </c>
      <c r="V427" t="str">
        <f>VLOOKUP(MONTH(S427),REF!$C$4:$D$15,2,FALSE)</f>
        <v>SEP</v>
      </c>
      <c r="W427" t="str">
        <f t="shared" si="133"/>
        <v>NO</v>
      </c>
      <c r="X427" t="str">
        <f t="shared" si="134"/>
        <v>NO</v>
      </c>
      <c r="Y427" t="str">
        <f t="shared" si="135"/>
        <v>NO</v>
      </c>
      <c r="Z427" t="str">
        <f t="shared" si="136"/>
        <v>NO</v>
      </c>
      <c r="AA427" t="str">
        <f t="shared" si="137"/>
        <v>NO</v>
      </c>
      <c r="AB427" t="str">
        <f t="shared" si="138"/>
        <v>NO</v>
      </c>
      <c r="AC427" t="str">
        <f t="shared" si="139"/>
        <v>NO</v>
      </c>
      <c r="AD427" t="str">
        <f t="shared" si="140"/>
        <v>NO</v>
      </c>
      <c r="AE427" t="str">
        <f t="shared" si="141"/>
        <v>NO</v>
      </c>
      <c r="AF427" t="str">
        <f t="shared" si="142"/>
        <v>NO</v>
      </c>
      <c r="AG427" t="str">
        <f t="shared" si="143"/>
        <v>NO</v>
      </c>
      <c r="AH427" t="str">
        <f t="shared" si="144"/>
        <v>YES</v>
      </c>
      <c r="AI427" t="str">
        <f t="shared" si="145"/>
        <v/>
      </c>
      <c r="AJ427">
        <f t="shared" si="146"/>
        <v>2</v>
      </c>
    </row>
    <row r="428" spans="1:36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6"/>
        <v>1.3299999999999999E-2</v>
      </c>
      <c r="P428" s="6">
        <f t="shared" si="127"/>
        <v>16.625</v>
      </c>
      <c r="Q428" t="str">
        <f t="shared" si="128"/>
        <v>film &amp; video</v>
      </c>
      <c r="R428" t="str">
        <f t="shared" si="129"/>
        <v>animation</v>
      </c>
      <c r="S428" s="8">
        <f t="shared" si="130"/>
        <v>42401</v>
      </c>
      <c r="T428" s="8">
        <f t="shared" si="131"/>
        <v>42430.711967592593</v>
      </c>
      <c r="U428">
        <f t="shared" si="132"/>
        <v>2016</v>
      </c>
      <c r="V428" t="str">
        <f>VLOOKUP(MONTH(S428),REF!$C$4:$D$15,2,FALSE)</f>
        <v>FEB</v>
      </c>
      <c r="W428" t="str">
        <f t="shared" si="133"/>
        <v>NO</v>
      </c>
      <c r="X428" t="str">
        <f t="shared" si="134"/>
        <v>NO</v>
      </c>
      <c r="Y428" t="str">
        <f t="shared" si="135"/>
        <v>NO</v>
      </c>
      <c r="Z428" t="str">
        <f t="shared" si="136"/>
        <v>YES</v>
      </c>
      <c r="AA428" t="str">
        <f t="shared" si="137"/>
        <v>NO</v>
      </c>
      <c r="AB428" t="str">
        <f t="shared" si="138"/>
        <v>NO</v>
      </c>
      <c r="AC428" t="str">
        <f t="shared" si="139"/>
        <v>NO</v>
      </c>
      <c r="AD428" t="str">
        <f t="shared" si="140"/>
        <v>NO</v>
      </c>
      <c r="AE428" t="str">
        <f t="shared" si="141"/>
        <v>NO</v>
      </c>
      <c r="AF428" t="str">
        <f t="shared" si="142"/>
        <v>NO</v>
      </c>
      <c r="AG428" t="str">
        <f t="shared" si="143"/>
        <v>NO</v>
      </c>
      <c r="AH428" t="str">
        <f t="shared" si="144"/>
        <v>NO</v>
      </c>
      <c r="AI428" t="str">
        <f t="shared" si="145"/>
        <v/>
      </c>
      <c r="AJ428">
        <f t="shared" si="146"/>
        <v>8</v>
      </c>
    </row>
    <row r="429" spans="1:36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6"/>
        <v>0</v>
      </c>
      <c r="P429" s="6" t="e">
        <f t="shared" si="127"/>
        <v>#DIV/0!</v>
      </c>
      <c r="Q429" t="str">
        <f t="shared" si="128"/>
        <v>film &amp; video</v>
      </c>
      <c r="R429" t="str">
        <f t="shared" si="129"/>
        <v>animation</v>
      </c>
      <c r="S429" s="8">
        <f t="shared" si="130"/>
        <v>42286</v>
      </c>
      <c r="T429" s="8">
        <f t="shared" si="131"/>
        <v>42299.790972222225</v>
      </c>
      <c r="U429">
        <f t="shared" si="132"/>
        <v>2015</v>
      </c>
      <c r="V429" t="str">
        <f>VLOOKUP(MONTH(S429),REF!$C$4:$D$15,2,FALSE)</f>
        <v>OCT</v>
      </c>
      <c r="W429" t="str">
        <f t="shared" si="133"/>
        <v>NO</v>
      </c>
      <c r="X429" t="str">
        <f t="shared" si="134"/>
        <v>NO</v>
      </c>
      <c r="Y429" t="str">
        <f t="shared" si="135"/>
        <v>YES</v>
      </c>
      <c r="Z429" t="str">
        <f t="shared" si="136"/>
        <v>NO</v>
      </c>
      <c r="AA429" t="str">
        <f t="shared" si="137"/>
        <v>NO</v>
      </c>
      <c r="AB429" t="str">
        <f t="shared" si="138"/>
        <v>NO</v>
      </c>
      <c r="AC429" t="str">
        <f t="shared" si="139"/>
        <v>NO</v>
      </c>
      <c r="AD429" t="str">
        <f t="shared" si="140"/>
        <v>NO</v>
      </c>
      <c r="AE429" t="str">
        <f t="shared" si="141"/>
        <v>NO</v>
      </c>
      <c r="AF429" t="str">
        <f t="shared" si="142"/>
        <v>NO</v>
      </c>
      <c r="AG429" t="str">
        <f t="shared" si="143"/>
        <v>NO</v>
      </c>
      <c r="AH429" t="str">
        <f t="shared" si="144"/>
        <v>NO</v>
      </c>
      <c r="AI429" t="str">
        <f t="shared" si="145"/>
        <v/>
      </c>
      <c r="AJ429">
        <f t="shared" si="146"/>
        <v>0</v>
      </c>
    </row>
    <row r="430" spans="1:36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6"/>
        <v>5.6333333333333332E-2</v>
      </c>
      <c r="P430" s="6">
        <f t="shared" si="127"/>
        <v>52</v>
      </c>
      <c r="Q430" t="str">
        <f t="shared" si="128"/>
        <v>film &amp; video</v>
      </c>
      <c r="R430" t="str">
        <f t="shared" si="129"/>
        <v>animation</v>
      </c>
      <c r="S430" s="8">
        <f t="shared" si="130"/>
        <v>41779</v>
      </c>
      <c r="T430" s="8">
        <f t="shared" si="131"/>
        <v>41806.916666666664</v>
      </c>
      <c r="U430">
        <f t="shared" si="132"/>
        <v>2014</v>
      </c>
      <c r="V430" t="str">
        <f>VLOOKUP(MONTH(S430),REF!$C$4:$D$15,2,FALSE)</f>
        <v>MAY</v>
      </c>
      <c r="W430" t="str">
        <f t="shared" si="133"/>
        <v>NO</v>
      </c>
      <c r="X430" t="str">
        <f t="shared" si="134"/>
        <v>NO</v>
      </c>
      <c r="Y430" t="str">
        <f t="shared" si="135"/>
        <v>NO</v>
      </c>
      <c r="Z430" t="str">
        <f t="shared" si="136"/>
        <v>YES</v>
      </c>
      <c r="AA430" t="str">
        <f t="shared" si="137"/>
        <v>NO</v>
      </c>
      <c r="AB430" t="str">
        <f t="shared" si="138"/>
        <v>NO</v>
      </c>
      <c r="AC430" t="str">
        <f t="shared" si="139"/>
        <v>NO</v>
      </c>
      <c r="AD430" t="str">
        <f t="shared" si="140"/>
        <v>NO</v>
      </c>
      <c r="AE430" t="str">
        <f t="shared" si="141"/>
        <v>NO</v>
      </c>
      <c r="AF430" t="str">
        <f t="shared" si="142"/>
        <v>NO</v>
      </c>
      <c r="AG430" t="str">
        <f t="shared" si="143"/>
        <v>NO</v>
      </c>
      <c r="AH430" t="str">
        <f t="shared" si="144"/>
        <v>NO</v>
      </c>
      <c r="AI430" t="str">
        <f t="shared" si="145"/>
        <v/>
      </c>
      <c r="AJ430">
        <f t="shared" si="146"/>
        <v>13</v>
      </c>
    </row>
    <row r="431" spans="1:36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6"/>
        <v>0</v>
      </c>
      <c r="P431" s="6" t="e">
        <f t="shared" si="127"/>
        <v>#DIV/0!</v>
      </c>
      <c r="Q431" t="str">
        <f t="shared" si="128"/>
        <v>film &amp; video</v>
      </c>
      <c r="R431" t="str">
        <f t="shared" si="129"/>
        <v>animation</v>
      </c>
      <c r="S431" s="8">
        <f t="shared" si="130"/>
        <v>40071</v>
      </c>
      <c r="T431" s="8">
        <f t="shared" si="131"/>
        <v>40144.207638888889</v>
      </c>
      <c r="U431">
        <f t="shared" si="132"/>
        <v>2009</v>
      </c>
      <c r="V431" t="str">
        <f>VLOOKUP(MONTH(S431),REF!$C$4:$D$15,2,FALSE)</f>
        <v>SEP</v>
      </c>
      <c r="W431" t="str">
        <f t="shared" si="133"/>
        <v>NO</v>
      </c>
      <c r="X431" t="str">
        <f t="shared" si="134"/>
        <v>NO</v>
      </c>
      <c r="Y431" t="str">
        <f t="shared" si="135"/>
        <v>YES</v>
      </c>
      <c r="Z431" t="str">
        <f t="shared" si="136"/>
        <v>NO</v>
      </c>
      <c r="AA431" t="str">
        <f t="shared" si="137"/>
        <v>NO</v>
      </c>
      <c r="AB431" t="str">
        <f t="shared" si="138"/>
        <v>NO</v>
      </c>
      <c r="AC431" t="str">
        <f t="shared" si="139"/>
        <v>NO</v>
      </c>
      <c r="AD431" t="str">
        <f t="shared" si="140"/>
        <v>NO</v>
      </c>
      <c r="AE431" t="str">
        <f t="shared" si="141"/>
        <v>NO</v>
      </c>
      <c r="AF431" t="str">
        <f t="shared" si="142"/>
        <v>NO</v>
      </c>
      <c r="AG431" t="str">
        <f t="shared" si="143"/>
        <v>NO</v>
      </c>
      <c r="AH431" t="str">
        <f t="shared" si="144"/>
        <v>NO</v>
      </c>
      <c r="AI431" t="str">
        <f t="shared" si="145"/>
        <v/>
      </c>
      <c r="AJ431">
        <f t="shared" si="146"/>
        <v>0</v>
      </c>
    </row>
    <row r="432" spans="1:36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6"/>
        <v>2.4E-2</v>
      </c>
      <c r="P432" s="6">
        <f t="shared" si="127"/>
        <v>4.8</v>
      </c>
      <c r="Q432" t="str">
        <f t="shared" si="128"/>
        <v>film &amp; video</v>
      </c>
      <c r="R432" t="str">
        <f t="shared" si="129"/>
        <v>animation</v>
      </c>
      <c r="S432" s="8">
        <f t="shared" si="130"/>
        <v>41513</v>
      </c>
      <c r="T432" s="8">
        <f t="shared" si="131"/>
        <v>41528.107256944444</v>
      </c>
      <c r="U432">
        <f t="shared" si="132"/>
        <v>2013</v>
      </c>
      <c r="V432" t="str">
        <f>VLOOKUP(MONTH(S432),REF!$C$4:$D$15,2,FALSE)</f>
        <v>AUG</v>
      </c>
      <c r="W432" t="str">
        <f t="shared" si="133"/>
        <v>NO</v>
      </c>
      <c r="X432" t="str">
        <f t="shared" si="134"/>
        <v>YES</v>
      </c>
      <c r="Y432" t="str">
        <f t="shared" si="135"/>
        <v>NO</v>
      </c>
      <c r="Z432" t="str">
        <f t="shared" si="136"/>
        <v>NO</v>
      </c>
      <c r="AA432" t="str">
        <f t="shared" si="137"/>
        <v>NO</v>
      </c>
      <c r="AB432" t="str">
        <f t="shared" si="138"/>
        <v>NO</v>
      </c>
      <c r="AC432" t="str">
        <f t="shared" si="139"/>
        <v>NO</v>
      </c>
      <c r="AD432" t="str">
        <f t="shared" si="140"/>
        <v>NO</v>
      </c>
      <c r="AE432" t="str">
        <f t="shared" si="141"/>
        <v>NO</v>
      </c>
      <c r="AF432" t="str">
        <f t="shared" si="142"/>
        <v>NO</v>
      </c>
      <c r="AG432" t="str">
        <f t="shared" si="143"/>
        <v>NO</v>
      </c>
      <c r="AH432" t="str">
        <f t="shared" si="144"/>
        <v>NO</v>
      </c>
      <c r="AI432" t="str">
        <f t="shared" si="145"/>
        <v/>
      </c>
      <c r="AJ432">
        <f t="shared" si="146"/>
        <v>5</v>
      </c>
    </row>
    <row r="433" spans="1:36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6"/>
        <v>0.13833333333333334</v>
      </c>
      <c r="P433" s="6">
        <f t="shared" si="127"/>
        <v>51.875</v>
      </c>
      <c r="Q433" t="str">
        <f t="shared" si="128"/>
        <v>film &amp; video</v>
      </c>
      <c r="R433" t="str">
        <f t="shared" si="129"/>
        <v>animation</v>
      </c>
      <c r="S433" s="8">
        <f t="shared" si="130"/>
        <v>42527</v>
      </c>
      <c r="T433" s="8">
        <f t="shared" si="131"/>
        <v>42556.871331018519</v>
      </c>
      <c r="U433">
        <f t="shared" si="132"/>
        <v>2016</v>
      </c>
      <c r="V433" t="str">
        <f>VLOOKUP(MONTH(S433),REF!$C$4:$D$15,2,FALSE)</f>
        <v>JUN</v>
      </c>
      <c r="W433" t="str">
        <f t="shared" si="133"/>
        <v>NO</v>
      </c>
      <c r="X433" t="str">
        <f t="shared" si="134"/>
        <v>YES</v>
      </c>
      <c r="Y433" t="str">
        <f t="shared" si="135"/>
        <v>NO</v>
      </c>
      <c r="Z433" t="str">
        <f t="shared" si="136"/>
        <v>NO</v>
      </c>
      <c r="AA433" t="str">
        <f t="shared" si="137"/>
        <v>NO</v>
      </c>
      <c r="AB433" t="str">
        <f t="shared" si="138"/>
        <v>NO</v>
      </c>
      <c r="AC433" t="str">
        <f t="shared" si="139"/>
        <v>NO</v>
      </c>
      <c r="AD433" t="str">
        <f t="shared" si="140"/>
        <v>NO</v>
      </c>
      <c r="AE433" t="str">
        <f t="shared" si="141"/>
        <v>NO</v>
      </c>
      <c r="AF433" t="str">
        <f t="shared" si="142"/>
        <v>NO</v>
      </c>
      <c r="AG433" t="str">
        <f t="shared" si="143"/>
        <v>NO</v>
      </c>
      <c r="AH433" t="str">
        <f t="shared" si="144"/>
        <v>NO</v>
      </c>
      <c r="AI433" t="str">
        <f t="shared" si="145"/>
        <v/>
      </c>
      <c r="AJ433">
        <f t="shared" si="146"/>
        <v>8</v>
      </c>
    </row>
    <row r="434" spans="1:36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6"/>
        <v>9.5000000000000001E-2</v>
      </c>
      <c r="P434" s="6">
        <f t="shared" si="127"/>
        <v>71.25</v>
      </c>
      <c r="Q434" t="str">
        <f t="shared" si="128"/>
        <v>film &amp; video</v>
      </c>
      <c r="R434" t="str">
        <f t="shared" si="129"/>
        <v>animation</v>
      </c>
      <c r="S434" s="8">
        <f t="shared" si="130"/>
        <v>42239</v>
      </c>
      <c r="T434" s="8">
        <f t="shared" si="131"/>
        <v>42298.726631944446</v>
      </c>
      <c r="U434">
        <f t="shared" si="132"/>
        <v>2015</v>
      </c>
      <c r="V434" t="str">
        <f>VLOOKUP(MONTH(S434),REF!$C$4:$D$15,2,FALSE)</f>
        <v>AUG</v>
      </c>
      <c r="W434" t="str">
        <f t="shared" si="133"/>
        <v>NO</v>
      </c>
      <c r="X434" t="str">
        <f t="shared" si="134"/>
        <v>NO</v>
      </c>
      <c r="Y434" t="str">
        <f t="shared" si="135"/>
        <v>YES</v>
      </c>
      <c r="Z434" t="str">
        <f t="shared" si="136"/>
        <v>NO</v>
      </c>
      <c r="AA434" t="str">
        <f t="shared" si="137"/>
        <v>NO</v>
      </c>
      <c r="AB434" t="str">
        <f t="shared" si="138"/>
        <v>NO</v>
      </c>
      <c r="AC434" t="str">
        <f t="shared" si="139"/>
        <v>NO</v>
      </c>
      <c r="AD434" t="str">
        <f t="shared" si="140"/>
        <v>NO</v>
      </c>
      <c r="AE434" t="str">
        <f t="shared" si="141"/>
        <v>NO</v>
      </c>
      <c r="AF434" t="str">
        <f t="shared" si="142"/>
        <v>NO</v>
      </c>
      <c r="AG434" t="str">
        <f t="shared" si="143"/>
        <v>NO</v>
      </c>
      <c r="AH434" t="str">
        <f t="shared" si="144"/>
        <v>NO</v>
      </c>
      <c r="AI434" t="str">
        <f t="shared" si="145"/>
        <v/>
      </c>
      <c r="AJ434">
        <f t="shared" si="146"/>
        <v>8</v>
      </c>
    </row>
    <row r="435" spans="1:36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6"/>
        <v>0</v>
      </c>
      <c r="P435" s="6" t="e">
        <f t="shared" si="127"/>
        <v>#DIV/0!</v>
      </c>
      <c r="Q435" t="str">
        <f t="shared" si="128"/>
        <v>film &amp; video</v>
      </c>
      <c r="R435" t="str">
        <f t="shared" si="129"/>
        <v>animation</v>
      </c>
      <c r="S435" s="8">
        <f t="shared" si="130"/>
        <v>42229</v>
      </c>
      <c r="T435" s="8">
        <f t="shared" si="131"/>
        <v>42288.629884259259</v>
      </c>
      <c r="U435">
        <f t="shared" si="132"/>
        <v>2015</v>
      </c>
      <c r="V435" t="str">
        <f>VLOOKUP(MONTH(S435),REF!$C$4:$D$15,2,FALSE)</f>
        <v>AUG</v>
      </c>
      <c r="W435" t="str">
        <f t="shared" si="133"/>
        <v>NO</v>
      </c>
      <c r="X435" t="str">
        <f t="shared" si="134"/>
        <v>YES</v>
      </c>
      <c r="Y435" t="str">
        <f t="shared" si="135"/>
        <v>NO</v>
      </c>
      <c r="Z435" t="str">
        <f t="shared" si="136"/>
        <v>NO</v>
      </c>
      <c r="AA435" t="str">
        <f t="shared" si="137"/>
        <v>NO</v>
      </c>
      <c r="AB435" t="str">
        <f t="shared" si="138"/>
        <v>NO</v>
      </c>
      <c r="AC435" t="str">
        <f t="shared" si="139"/>
        <v>NO</v>
      </c>
      <c r="AD435" t="str">
        <f t="shared" si="140"/>
        <v>NO</v>
      </c>
      <c r="AE435" t="str">
        <f t="shared" si="141"/>
        <v>NO</v>
      </c>
      <c r="AF435" t="str">
        <f t="shared" si="142"/>
        <v>NO</v>
      </c>
      <c r="AG435" t="str">
        <f t="shared" si="143"/>
        <v>NO</v>
      </c>
      <c r="AH435" t="str">
        <f t="shared" si="144"/>
        <v>NO</v>
      </c>
      <c r="AI435" t="str">
        <f t="shared" si="145"/>
        <v/>
      </c>
      <c r="AJ435">
        <f t="shared" si="146"/>
        <v>0</v>
      </c>
    </row>
    <row r="436" spans="1:36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6"/>
        <v>0.05</v>
      </c>
      <c r="P436" s="6">
        <f t="shared" si="127"/>
        <v>62.5</v>
      </c>
      <c r="Q436" t="str">
        <f t="shared" si="128"/>
        <v>film &amp; video</v>
      </c>
      <c r="R436" t="str">
        <f t="shared" si="129"/>
        <v>animation</v>
      </c>
      <c r="S436" s="8">
        <f t="shared" si="130"/>
        <v>41577</v>
      </c>
      <c r="T436" s="8">
        <f t="shared" si="131"/>
        <v>41609.876180555555</v>
      </c>
      <c r="U436">
        <f t="shared" si="132"/>
        <v>2013</v>
      </c>
      <c r="V436" t="str">
        <f>VLOOKUP(MONTH(S436),REF!$C$4:$D$15,2,FALSE)</f>
        <v>OCT</v>
      </c>
      <c r="W436" t="str">
        <f t="shared" si="133"/>
        <v>NO</v>
      </c>
      <c r="X436" t="str">
        <f t="shared" si="134"/>
        <v>YES</v>
      </c>
      <c r="Y436" t="str">
        <f t="shared" si="135"/>
        <v>NO</v>
      </c>
      <c r="Z436" t="str">
        <f t="shared" si="136"/>
        <v>NO</v>
      </c>
      <c r="AA436" t="str">
        <f t="shared" si="137"/>
        <v>NO</v>
      </c>
      <c r="AB436" t="str">
        <f t="shared" si="138"/>
        <v>NO</v>
      </c>
      <c r="AC436" t="str">
        <f t="shared" si="139"/>
        <v>NO</v>
      </c>
      <c r="AD436" t="str">
        <f t="shared" si="140"/>
        <v>NO</v>
      </c>
      <c r="AE436" t="str">
        <f t="shared" si="141"/>
        <v>NO</v>
      </c>
      <c r="AF436" t="str">
        <f t="shared" si="142"/>
        <v>NO</v>
      </c>
      <c r="AG436" t="str">
        <f t="shared" si="143"/>
        <v>NO</v>
      </c>
      <c r="AH436" t="str">
        <f t="shared" si="144"/>
        <v>NO</v>
      </c>
      <c r="AI436" t="str">
        <f t="shared" si="145"/>
        <v/>
      </c>
      <c r="AJ436">
        <f t="shared" si="146"/>
        <v>2</v>
      </c>
    </row>
    <row r="437" spans="1:36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6"/>
        <v>2.7272727272727273E-5</v>
      </c>
      <c r="P437" s="6">
        <f t="shared" si="127"/>
        <v>1</v>
      </c>
      <c r="Q437" t="str">
        <f t="shared" si="128"/>
        <v>film &amp; video</v>
      </c>
      <c r="R437" t="str">
        <f t="shared" si="129"/>
        <v>animation</v>
      </c>
      <c r="S437" s="8">
        <f t="shared" si="130"/>
        <v>41501</v>
      </c>
      <c r="T437" s="8">
        <f t="shared" si="131"/>
        <v>41530.747453703705</v>
      </c>
      <c r="U437">
        <f t="shared" si="132"/>
        <v>2013</v>
      </c>
      <c r="V437" t="str">
        <f>VLOOKUP(MONTH(S437),REF!$C$4:$D$15,2,FALSE)</f>
        <v>AUG</v>
      </c>
      <c r="W437" t="str">
        <f t="shared" si="133"/>
        <v>NO</v>
      </c>
      <c r="X437" t="str">
        <f t="shared" si="134"/>
        <v>NO</v>
      </c>
      <c r="Y437" t="str">
        <f t="shared" si="135"/>
        <v>NO</v>
      </c>
      <c r="Z437" t="str">
        <f t="shared" si="136"/>
        <v>NO</v>
      </c>
      <c r="AA437" t="str">
        <f t="shared" si="137"/>
        <v>NO</v>
      </c>
      <c r="AB437" t="str">
        <f t="shared" si="138"/>
        <v>NO</v>
      </c>
      <c r="AC437" t="str">
        <f t="shared" si="139"/>
        <v>NO</v>
      </c>
      <c r="AD437" t="str">
        <f t="shared" si="140"/>
        <v>NO</v>
      </c>
      <c r="AE437" t="str">
        <f t="shared" si="141"/>
        <v>NO</v>
      </c>
      <c r="AF437" t="str">
        <f t="shared" si="142"/>
        <v>NO</v>
      </c>
      <c r="AG437" t="str">
        <f t="shared" si="143"/>
        <v>NO</v>
      </c>
      <c r="AH437" t="str">
        <f t="shared" si="144"/>
        <v>YES</v>
      </c>
      <c r="AI437" t="str">
        <f t="shared" si="145"/>
        <v/>
      </c>
      <c r="AJ437">
        <f t="shared" si="146"/>
        <v>3</v>
      </c>
    </row>
    <row r="438" spans="1:36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6"/>
        <v>0</v>
      </c>
      <c r="P438" s="6" t="e">
        <f t="shared" si="127"/>
        <v>#DIV/0!</v>
      </c>
      <c r="Q438" t="str">
        <f t="shared" si="128"/>
        <v>film &amp; video</v>
      </c>
      <c r="R438" t="str">
        <f t="shared" si="129"/>
        <v>animation</v>
      </c>
      <c r="S438" s="8">
        <f t="shared" si="130"/>
        <v>41456</v>
      </c>
      <c r="T438" s="8">
        <f t="shared" si="131"/>
        <v>41486.36241898148</v>
      </c>
      <c r="U438">
        <f t="shared" si="132"/>
        <v>2013</v>
      </c>
      <c r="V438" t="str">
        <f>VLOOKUP(MONTH(S438),REF!$C$4:$D$15,2,FALSE)</f>
        <v>JUL</v>
      </c>
      <c r="W438" t="str">
        <f t="shared" si="133"/>
        <v>NO</v>
      </c>
      <c r="X438" t="str">
        <f t="shared" si="134"/>
        <v>YES</v>
      </c>
      <c r="Y438" t="str">
        <f t="shared" si="135"/>
        <v>NO</v>
      </c>
      <c r="Z438" t="str">
        <f t="shared" si="136"/>
        <v>NO</v>
      </c>
      <c r="AA438" t="str">
        <f t="shared" si="137"/>
        <v>NO</v>
      </c>
      <c r="AB438" t="str">
        <f t="shared" si="138"/>
        <v>NO</v>
      </c>
      <c r="AC438" t="str">
        <f t="shared" si="139"/>
        <v>NO</v>
      </c>
      <c r="AD438" t="str">
        <f t="shared" si="140"/>
        <v>NO</v>
      </c>
      <c r="AE438" t="str">
        <f t="shared" si="141"/>
        <v>NO</v>
      </c>
      <c r="AF438" t="str">
        <f t="shared" si="142"/>
        <v>NO</v>
      </c>
      <c r="AG438" t="str">
        <f t="shared" si="143"/>
        <v>NO</v>
      </c>
      <c r="AH438" t="str">
        <f t="shared" si="144"/>
        <v>NO</v>
      </c>
      <c r="AI438" t="str">
        <f t="shared" si="145"/>
        <v/>
      </c>
      <c r="AJ438">
        <f t="shared" si="146"/>
        <v>0</v>
      </c>
    </row>
    <row r="439" spans="1:36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6"/>
        <v>0</v>
      </c>
      <c r="P439" s="6" t="e">
        <f t="shared" si="127"/>
        <v>#DIV/0!</v>
      </c>
      <c r="Q439" t="str">
        <f t="shared" si="128"/>
        <v>film &amp; video</v>
      </c>
      <c r="R439" t="str">
        <f t="shared" si="129"/>
        <v>animation</v>
      </c>
      <c r="S439" s="8">
        <f t="shared" si="130"/>
        <v>42591</v>
      </c>
      <c r="T439" s="8">
        <f t="shared" si="131"/>
        <v>42651.31858796296</v>
      </c>
      <c r="U439">
        <f t="shared" si="132"/>
        <v>2016</v>
      </c>
      <c r="V439" t="str">
        <f>VLOOKUP(MONTH(S439),REF!$C$4:$D$15,2,FALSE)</f>
        <v>AUG</v>
      </c>
      <c r="W439" t="str">
        <f t="shared" si="133"/>
        <v>NO</v>
      </c>
      <c r="X439" t="str">
        <f t="shared" si="134"/>
        <v>NO</v>
      </c>
      <c r="Y439" t="str">
        <f t="shared" si="135"/>
        <v>YES</v>
      </c>
      <c r="Z439" t="str">
        <f t="shared" si="136"/>
        <v>NO</v>
      </c>
      <c r="AA439" t="str">
        <f t="shared" si="137"/>
        <v>NO</v>
      </c>
      <c r="AB439" t="str">
        <f t="shared" si="138"/>
        <v>NO</v>
      </c>
      <c r="AC439" t="str">
        <f t="shared" si="139"/>
        <v>NO</v>
      </c>
      <c r="AD439" t="str">
        <f t="shared" si="140"/>
        <v>NO</v>
      </c>
      <c r="AE439" t="str">
        <f t="shared" si="141"/>
        <v>NO</v>
      </c>
      <c r="AF439" t="str">
        <f t="shared" si="142"/>
        <v>NO</v>
      </c>
      <c r="AG439" t="str">
        <f t="shared" si="143"/>
        <v>NO</v>
      </c>
      <c r="AH439" t="str">
        <f t="shared" si="144"/>
        <v>NO</v>
      </c>
      <c r="AI439" t="str">
        <f t="shared" si="145"/>
        <v/>
      </c>
      <c r="AJ439">
        <f t="shared" si="146"/>
        <v>0</v>
      </c>
    </row>
    <row r="440" spans="1:36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6"/>
        <v>9.3799999999999994E-2</v>
      </c>
      <c r="P440" s="6">
        <f t="shared" si="127"/>
        <v>170.54545454545453</v>
      </c>
      <c r="Q440" t="str">
        <f t="shared" si="128"/>
        <v>film &amp; video</v>
      </c>
      <c r="R440" t="str">
        <f t="shared" si="129"/>
        <v>animation</v>
      </c>
      <c r="S440" s="8">
        <f t="shared" si="130"/>
        <v>42296</v>
      </c>
      <c r="T440" s="8">
        <f t="shared" si="131"/>
        <v>42326.302754629629</v>
      </c>
      <c r="U440">
        <f t="shared" si="132"/>
        <v>2015</v>
      </c>
      <c r="V440" t="str">
        <f>VLOOKUP(MONTH(S440),REF!$C$4:$D$15,2,FALSE)</f>
        <v>OCT</v>
      </c>
      <c r="W440" t="str">
        <f t="shared" si="133"/>
        <v>NO</v>
      </c>
      <c r="X440" t="str">
        <f t="shared" si="134"/>
        <v>NO</v>
      </c>
      <c r="Y440" t="str">
        <f t="shared" si="135"/>
        <v>NO</v>
      </c>
      <c r="Z440" t="str">
        <f t="shared" si="136"/>
        <v>NO</v>
      </c>
      <c r="AA440" t="str">
        <f t="shared" si="137"/>
        <v>NO</v>
      </c>
      <c r="AB440" t="str">
        <f t="shared" si="138"/>
        <v>YES</v>
      </c>
      <c r="AC440" t="str">
        <f t="shared" si="139"/>
        <v>NO</v>
      </c>
      <c r="AD440" t="str">
        <f t="shared" si="140"/>
        <v>NO</v>
      </c>
      <c r="AE440" t="str">
        <f t="shared" si="141"/>
        <v>NO</v>
      </c>
      <c r="AF440" t="str">
        <f t="shared" si="142"/>
        <v>NO</v>
      </c>
      <c r="AG440" t="str">
        <f t="shared" si="143"/>
        <v>NO</v>
      </c>
      <c r="AH440" t="str">
        <f t="shared" si="144"/>
        <v>NO</v>
      </c>
      <c r="AI440" t="str">
        <f t="shared" si="145"/>
        <v/>
      </c>
      <c r="AJ440">
        <f t="shared" si="146"/>
        <v>11</v>
      </c>
    </row>
    <row r="441" spans="1:36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6"/>
        <v>0</v>
      </c>
      <c r="P441" s="6" t="e">
        <f t="shared" si="127"/>
        <v>#DIV/0!</v>
      </c>
      <c r="Q441" t="str">
        <f t="shared" si="128"/>
        <v>film &amp; video</v>
      </c>
      <c r="R441" t="str">
        <f t="shared" si="129"/>
        <v>animation</v>
      </c>
      <c r="S441" s="8">
        <f t="shared" si="130"/>
        <v>41920</v>
      </c>
      <c r="T441" s="8">
        <f t="shared" si="131"/>
        <v>41929.761782407411</v>
      </c>
      <c r="U441">
        <f t="shared" si="132"/>
        <v>2014</v>
      </c>
      <c r="V441" t="str">
        <f>VLOOKUP(MONTH(S441),REF!$C$4:$D$15,2,FALSE)</f>
        <v>OCT</v>
      </c>
      <c r="W441" t="str">
        <f t="shared" si="133"/>
        <v>YES</v>
      </c>
      <c r="X441" t="str">
        <f t="shared" si="134"/>
        <v>NO</v>
      </c>
      <c r="Y441" t="str">
        <f t="shared" si="135"/>
        <v>NO</v>
      </c>
      <c r="Z441" t="str">
        <f t="shared" si="136"/>
        <v>NO</v>
      </c>
      <c r="AA441" t="str">
        <f t="shared" si="137"/>
        <v>NO</v>
      </c>
      <c r="AB441" t="str">
        <f t="shared" si="138"/>
        <v>NO</v>
      </c>
      <c r="AC441" t="str">
        <f t="shared" si="139"/>
        <v>NO</v>
      </c>
      <c r="AD441" t="str">
        <f t="shared" si="140"/>
        <v>NO</v>
      </c>
      <c r="AE441" t="str">
        <f t="shared" si="141"/>
        <v>NO</v>
      </c>
      <c r="AF441" t="str">
        <f t="shared" si="142"/>
        <v>NO</v>
      </c>
      <c r="AG441" t="str">
        <f t="shared" si="143"/>
        <v>NO</v>
      </c>
      <c r="AH441" t="str">
        <f t="shared" si="144"/>
        <v>NO</v>
      </c>
      <c r="AI441" t="str">
        <f t="shared" si="145"/>
        <v/>
      </c>
      <c r="AJ441">
        <f t="shared" si="146"/>
        <v>0</v>
      </c>
    </row>
    <row r="442" spans="1:36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6"/>
        <v>1E-3</v>
      </c>
      <c r="P442" s="6">
        <f t="shared" si="127"/>
        <v>5</v>
      </c>
      <c r="Q442" t="str">
        <f t="shared" si="128"/>
        <v>film &amp; video</v>
      </c>
      <c r="R442" t="str">
        <f t="shared" si="129"/>
        <v>animation</v>
      </c>
      <c r="S442" s="8">
        <f t="shared" si="130"/>
        <v>42424</v>
      </c>
      <c r="T442" s="8">
        <f t="shared" si="131"/>
        <v>42453.943900462968</v>
      </c>
      <c r="U442">
        <f t="shared" si="132"/>
        <v>2016</v>
      </c>
      <c r="V442" t="str">
        <f>VLOOKUP(MONTH(S442),REF!$C$4:$D$15,2,FALSE)</f>
        <v>FEB</v>
      </c>
      <c r="W442" t="str">
        <f t="shared" si="133"/>
        <v>NO</v>
      </c>
      <c r="X442" t="str">
        <f t="shared" si="134"/>
        <v>NO</v>
      </c>
      <c r="Y442" t="str">
        <f t="shared" si="135"/>
        <v>YES</v>
      </c>
      <c r="Z442" t="str">
        <f t="shared" si="136"/>
        <v>NO</v>
      </c>
      <c r="AA442" t="str">
        <f t="shared" si="137"/>
        <v>NO</v>
      </c>
      <c r="AB442" t="str">
        <f t="shared" si="138"/>
        <v>NO</v>
      </c>
      <c r="AC442" t="str">
        <f t="shared" si="139"/>
        <v>NO</v>
      </c>
      <c r="AD442" t="str">
        <f t="shared" si="140"/>
        <v>NO</v>
      </c>
      <c r="AE442" t="str">
        <f t="shared" si="141"/>
        <v>NO</v>
      </c>
      <c r="AF442" t="str">
        <f t="shared" si="142"/>
        <v>NO</v>
      </c>
      <c r="AG442" t="str">
        <f t="shared" si="143"/>
        <v>NO</v>
      </c>
      <c r="AH442" t="str">
        <f t="shared" si="144"/>
        <v>NO</v>
      </c>
      <c r="AI442" t="str">
        <f t="shared" si="145"/>
        <v/>
      </c>
      <c r="AJ442">
        <f t="shared" si="146"/>
        <v>1</v>
      </c>
    </row>
    <row r="443" spans="1:36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6"/>
        <v>0</v>
      </c>
      <c r="P443" s="6" t="e">
        <f t="shared" si="127"/>
        <v>#DIV/0!</v>
      </c>
      <c r="Q443" t="str">
        <f t="shared" si="128"/>
        <v>film &amp; video</v>
      </c>
      <c r="R443" t="str">
        <f t="shared" si="129"/>
        <v>animation</v>
      </c>
      <c r="S443" s="8">
        <f t="shared" si="130"/>
        <v>41551</v>
      </c>
      <c r="T443" s="8">
        <f t="shared" si="131"/>
        <v>41580.793935185182</v>
      </c>
      <c r="U443">
        <f t="shared" si="132"/>
        <v>2013</v>
      </c>
      <c r="V443" t="str">
        <f>VLOOKUP(MONTH(S443),REF!$C$4:$D$15,2,FALSE)</f>
        <v>OCT</v>
      </c>
      <c r="W443" t="str">
        <f t="shared" si="133"/>
        <v>YES</v>
      </c>
      <c r="X443" t="str">
        <f t="shared" si="134"/>
        <v>NO</v>
      </c>
      <c r="Y443" t="str">
        <f t="shared" si="135"/>
        <v>NO</v>
      </c>
      <c r="Z443" t="str">
        <f t="shared" si="136"/>
        <v>NO</v>
      </c>
      <c r="AA443" t="str">
        <f t="shared" si="137"/>
        <v>NO</v>
      </c>
      <c r="AB443" t="str">
        <f t="shared" si="138"/>
        <v>NO</v>
      </c>
      <c r="AC443" t="str">
        <f t="shared" si="139"/>
        <v>NO</v>
      </c>
      <c r="AD443" t="str">
        <f t="shared" si="140"/>
        <v>NO</v>
      </c>
      <c r="AE443" t="str">
        <f t="shared" si="141"/>
        <v>NO</v>
      </c>
      <c r="AF443" t="str">
        <f t="shared" si="142"/>
        <v>NO</v>
      </c>
      <c r="AG443" t="str">
        <f t="shared" si="143"/>
        <v>NO</v>
      </c>
      <c r="AH443" t="str">
        <f t="shared" si="144"/>
        <v>NO</v>
      </c>
      <c r="AI443" t="str">
        <f t="shared" si="145"/>
        <v/>
      </c>
      <c r="AJ443">
        <f t="shared" si="146"/>
        <v>0</v>
      </c>
    </row>
    <row r="444" spans="1:36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6"/>
        <v>0.39358823529411763</v>
      </c>
      <c r="P444" s="6">
        <f t="shared" si="127"/>
        <v>393.58823529411762</v>
      </c>
      <c r="Q444" t="str">
        <f t="shared" si="128"/>
        <v>film &amp; video</v>
      </c>
      <c r="R444" t="str">
        <f t="shared" si="129"/>
        <v>animation</v>
      </c>
      <c r="S444" s="8">
        <f t="shared" si="130"/>
        <v>42025</v>
      </c>
      <c r="T444" s="8">
        <f t="shared" si="131"/>
        <v>42054.888692129629</v>
      </c>
      <c r="U444">
        <f t="shared" si="132"/>
        <v>2015</v>
      </c>
      <c r="V444" t="str">
        <f>VLOOKUP(MONTH(S444),REF!$C$4:$D$15,2,FALSE)</f>
        <v>JAN</v>
      </c>
      <c r="W444" t="str">
        <f t="shared" si="133"/>
        <v>NO</v>
      </c>
      <c r="X444" t="str">
        <f t="shared" si="134"/>
        <v>NO</v>
      </c>
      <c r="Y444" t="str">
        <f t="shared" si="135"/>
        <v>NO</v>
      </c>
      <c r="Z444" t="str">
        <f t="shared" si="136"/>
        <v>NO</v>
      </c>
      <c r="AA444" t="str">
        <f t="shared" si="137"/>
        <v>YES</v>
      </c>
      <c r="AB444" t="str">
        <f t="shared" si="138"/>
        <v>NO</v>
      </c>
      <c r="AC444" t="str">
        <f t="shared" si="139"/>
        <v>NO</v>
      </c>
      <c r="AD444" t="str">
        <f t="shared" si="140"/>
        <v>NO</v>
      </c>
      <c r="AE444" t="str">
        <f t="shared" si="141"/>
        <v>NO</v>
      </c>
      <c r="AF444" t="str">
        <f t="shared" si="142"/>
        <v>NO</v>
      </c>
      <c r="AG444" t="str">
        <f t="shared" si="143"/>
        <v>NO</v>
      </c>
      <c r="AH444" t="str">
        <f t="shared" si="144"/>
        <v>NO</v>
      </c>
      <c r="AI444" t="str">
        <f t="shared" si="145"/>
        <v/>
      </c>
      <c r="AJ444">
        <f t="shared" si="146"/>
        <v>17</v>
      </c>
    </row>
    <row r="445" spans="1:36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6"/>
        <v>1E-3</v>
      </c>
      <c r="P445" s="6">
        <f t="shared" si="127"/>
        <v>5</v>
      </c>
      <c r="Q445" t="str">
        <f t="shared" si="128"/>
        <v>film &amp; video</v>
      </c>
      <c r="R445" t="str">
        <f t="shared" si="129"/>
        <v>animation</v>
      </c>
      <c r="S445" s="8">
        <f t="shared" si="130"/>
        <v>41650</v>
      </c>
      <c r="T445" s="8">
        <f t="shared" si="131"/>
        <v>41680.015057870369</v>
      </c>
      <c r="U445">
        <f t="shared" si="132"/>
        <v>2014</v>
      </c>
      <c r="V445" t="str">
        <f>VLOOKUP(MONTH(S445),REF!$C$4:$D$15,2,FALSE)</f>
        <v>JAN</v>
      </c>
      <c r="W445" t="str">
        <f t="shared" si="133"/>
        <v>NO</v>
      </c>
      <c r="X445" t="str">
        <f t="shared" si="134"/>
        <v>NO</v>
      </c>
      <c r="Y445" t="str">
        <f t="shared" si="135"/>
        <v>NO</v>
      </c>
      <c r="Z445" t="str">
        <f t="shared" si="136"/>
        <v>YES</v>
      </c>
      <c r="AA445" t="str">
        <f t="shared" si="137"/>
        <v>NO</v>
      </c>
      <c r="AB445" t="str">
        <f t="shared" si="138"/>
        <v>NO</v>
      </c>
      <c r="AC445" t="str">
        <f t="shared" si="139"/>
        <v>NO</v>
      </c>
      <c r="AD445" t="str">
        <f t="shared" si="140"/>
        <v>NO</v>
      </c>
      <c r="AE445" t="str">
        <f t="shared" si="141"/>
        <v>NO</v>
      </c>
      <c r="AF445" t="str">
        <f t="shared" si="142"/>
        <v>NO</v>
      </c>
      <c r="AG445" t="str">
        <f t="shared" si="143"/>
        <v>NO</v>
      </c>
      <c r="AH445" t="str">
        <f t="shared" si="144"/>
        <v>NO</v>
      </c>
      <c r="AI445" t="str">
        <f t="shared" si="145"/>
        <v/>
      </c>
      <c r="AJ445">
        <f t="shared" si="146"/>
        <v>2</v>
      </c>
    </row>
    <row r="446" spans="1:36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6"/>
        <v>0.05</v>
      </c>
      <c r="P446" s="6">
        <f t="shared" si="127"/>
        <v>50</v>
      </c>
      <c r="Q446" t="str">
        <f t="shared" si="128"/>
        <v>film &amp; video</v>
      </c>
      <c r="R446" t="str">
        <f t="shared" si="129"/>
        <v>animation</v>
      </c>
      <c r="S446" s="8">
        <f t="shared" si="130"/>
        <v>40895</v>
      </c>
      <c r="T446" s="8">
        <f t="shared" si="131"/>
        <v>40954.906956018516</v>
      </c>
      <c r="U446">
        <f t="shared" si="132"/>
        <v>2011</v>
      </c>
      <c r="V446" t="str">
        <f>VLOOKUP(MONTH(S446),REF!$C$4:$D$15,2,FALSE)</f>
        <v>DEC</v>
      </c>
      <c r="W446" t="str">
        <f t="shared" si="133"/>
        <v>NO</v>
      </c>
      <c r="X446" t="str">
        <f t="shared" si="134"/>
        <v>YES</v>
      </c>
      <c r="Y446" t="str">
        <f t="shared" si="135"/>
        <v>NO</v>
      </c>
      <c r="Z446" t="str">
        <f t="shared" si="136"/>
        <v>NO</v>
      </c>
      <c r="AA446" t="str">
        <f t="shared" si="137"/>
        <v>NO</v>
      </c>
      <c r="AB446" t="str">
        <f t="shared" si="138"/>
        <v>NO</v>
      </c>
      <c r="AC446" t="str">
        <f t="shared" si="139"/>
        <v>NO</v>
      </c>
      <c r="AD446" t="str">
        <f t="shared" si="140"/>
        <v>NO</v>
      </c>
      <c r="AE446" t="str">
        <f t="shared" si="141"/>
        <v>NO</v>
      </c>
      <c r="AF446" t="str">
        <f t="shared" si="142"/>
        <v>NO</v>
      </c>
      <c r="AG446" t="str">
        <f t="shared" si="143"/>
        <v>NO</v>
      </c>
      <c r="AH446" t="str">
        <f t="shared" si="144"/>
        <v>NO</v>
      </c>
      <c r="AI446" t="str">
        <f t="shared" si="145"/>
        <v/>
      </c>
      <c r="AJ446">
        <f t="shared" si="146"/>
        <v>1</v>
      </c>
    </row>
    <row r="447" spans="1:36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6"/>
        <v>3.3333333333333335E-5</v>
      </c>
      <c r="P447" s="6">
        <f t="shared" si="127"/>
        <v>1</v>
      </c>
      <c r="Q447" t="str">
        <f t="shared" si="128"/>
        <v>film &amp; video</v>
      </c>
      <c r="R447" t="str">
        <f t="shared" si="129"/>
        <v>animation</v>
      </c>
      <c r="S447" s="8">
        <f t="shared" si="130"/>
        <v>42130</v>
      </c>
      <c r="T447" s="8">
        <f t="shared" si="131"/>
        <v>42145.335358796292</v>
      </c>
      <c r="U447">
        <f t="shared" si="132"/>
        <v>2015</v>
      </c>
      <c r="V447" t="str">
        <f>VLOOKUP(MONTH(S447),REF!$C$4:$D$15,2,FALSE)</f>
        <v>MAY</v>
      </c>
      <c r="W447" t="str">
        <f t="shared" si="133"/>
        <v>NO</v>
      </c>
      <c r="X447" t="str">
        <f t="shared" si="134"/>
        <v>NO</v>
      </c>
      <c r="Y447" t="str">
        <f t="shared" si="135"/>
        <v>NO</v>
      </c>
      <c r="Z447" t="str">
        <f t="shared" si="136"/>
        <v>NO</v>
      </c>
      <c r="AA447" t="str">
        <f t="shared" si="137"/>
        <v>NO</v>
      </c>
      <c r="AB447" t="str">
        <f t="shared" si="138"/>
        <v>NO</v>
      </c>
      <c r="AC447" t="str">
        <f t="shared" si="139"/>
        <v>NO</v>
      </c>
      <c r="AD447" t="str">
        <f t="shared" si="140"/>
        <v>NO</v>
      </c>
      <c r="AE447" t="str">
        <f t="shared" si="141"/>
        <v>NO</v>
      </c>
      <c r="AF447" t="str">
        <f t="shared" si="142"/>
        <v>NO</v>
      </c>
      <c r="AG447" t="str">
        <f t="shared" si="143"/>
        <v>NO</v>
      </c>
      <c r="AH447" t="str">
        <f t="shared" si="144"/>
        <v>YES</v>
      </c>
      <c r="AI447" t="str">
        <f t="shared" si="145"/>
        <v/>
      </c>
      <c r="AJ447">
        <f t="shared" si="146"/>
        <v>2</v>
      </c>
    </row>
    <row r="448" spans="1:36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6"/>
        <v>7.2952380952380949E-2</v>
      </c>
      <c r="P448" s="6">
        <f t="shared" si="127"/>
        <v>47.875</v>
      </c>
      <c r="Q448" t="str">
        <f t="shared" si="128"/>
        <v>film &amp; video</v>
      </c>
      <c r="R448" t="str">
        <f t="shared" si="129"/>
        <v>animation</v>
      </c>
      <c r="S448" s="8">
        <f t="shared" si="130"/>
        <v>42037</v>
      </c>
      <c r="T448" s="8">
        <f t="shared" si="131"/>
        <v>42067.083564814813</v>
      </c>
      <c r="U448">
        <f t="shared" si="132"/>
        <v>2015</v>
      </c>
      <c r="V448" t="str">
        <f>VLOOKUP(MONTH(S448),REF!$C$4:$D$15,2,FALSE)</f>
        <v>FEB</v>
      </c>
      <c r="W448" t="str">
        <f t="shared" si="133"/>
        <v>NO</v>
      </c>
      <c r="X448" t="str">
        <f t="shared" si="134"/>
        <v>NO</v>
      </c>
      <c r="Y448" t="str">
        <f t="shared" si="135"/>
        <v>NO</v>
      </c>
      <c r="Z448" t="str">
        <f t="shared" si="136"/>
        <v>YES</v>
      </c>
      <c r="AA448" t="str">
        <f t="shared" si="137"/>
        <v>NO</v>
      </c>
      <c r="AB448" t="str">
        <f t="shared" si="138"/>
        <v>NO</v>
      </c>
      <c r="AC448" t="str">
        <f t="shared" si="139"/>
        <v>NO</v>
      </c>
      <c r="AD448" t="str">
        <f t="shared" si="140"/>
        <v>NO</v>
      </c>
      <c r="AE448" t="str">
        <f t="shared" si="141"/>
        <v>NO</v>
      </c>
      <c r="AF448" t="str">
        <f t="shared" si="142"/>
        <v>NO</v>
      </c>
      <c r="AG448" t="str">
        <f t="shared" si="143"/>
        <v>NO</v>
      </c>
      <c r="AH448" t="str">
        <f t="shared" si="144"/>
        <v>NO</v>
      </c>
      <c r="AI448" t="str">
        <f t="shared" si="145"/>
        <v/>
      </c>
      <c r="AJ448">
        <f t="shared" si="146"/>
        <v>16</v>
      </c>
    </row>
    <row r="449" spans="1:36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6"/>
        <v>1.6666666666666666E-4</v>
      </c>
      <c r="P449" s="6">
        <f t="shared" si="127"/>
        <v>5</v>
      </c>
      <c r="Q449" t="str">
        <f t="shared" si="128"/>
        <v>film &amp; video</v>
      </c>
      <c r="R449" t="str">
        <f t="shared" si="129"/>
        <v>animation</v>
      </c>
      <c r="S449" s="8">
        <f t="shared" si="130"/>
        <v>41332</v>
      </c>
      <c r="T449" s="8">
        <f t="shared" si="131"/>
        <v>41356.513460648144</v>
      </c>
      <c r="U449">
        <f t="shared" si="132"/>
        <v>2013</v>
      </c>
      <c r="V449" t="str">
        <f>VLOOKUP(MONTH(S449),REF!$C$4:$D$15,2,FALSE)</f>
        <v>FEB</v>
      </c>
      <c r="W449" t="str">
        <f t="shared" si="133"/>
        <v>NO</v>
      </c>
      <c r="X449" t="str">
        <f t="shared" si="134"/>
        <v>NO</v>
      </c>
      <c r="Y449" t="str">
        <f t="shared" si="135"/>
        <v>NO</v>
      </c>
      <c r="Z449" t="str">
        <f t="shared" si="136"/>
        <v>NO</v>
      </c>
      <c r="AA449" t="str">
        <f t="shared" si="137"/>
        <v>NO</v>
      </c>
      <c r="AB449" t="str">
        <f t="shared" si="138"/>
        <v>NO</v>
      </c>
      <c r="AC449" t="str">
        <f t="shared" si="139"/>
        <v>NO</v>
      </c>
      <c r="AD449" t="str">
        <f t="shared" si="140"/>
        <v>YES</v>
      </c>
      <c r="AE449" t="str">
        <f t="shared" si="141"/>
        <v>NO</v>
      </c>
      <c r="AF449" t="str">
        <f t="shared" si="142"/>
        <v>NO</v>
      </c>
      <c r="AG449" t="str">
        <f t="shared" si="143"/>
        <v>NO</v>
      </c>
      <c r="AH449" t="str">
        <f t="shared" si="144"/>
        <v>NO</v>
      </c>
      <c r="AI449" t="str">
        <f t="shared" si="145"/>
        <v/>
      </c>
      <c r="AJ449">
        <f t="shared" si="146"/>
        <v>1</v>
      </c>
    </row>
    <row r="450" spans="1:36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6"/>
        <v>3.2804E-2</v>
      </c>
      <c r="P450" s="6">
        <f t="shared" si="127"/>
        <v>20.502500000000001</v>
      </c>
      <c r="Q450" t="str">
        <f t="shared" si="128"/>
        <v>film &amp; video</v>
      </c>
      <c r="R450" t="str">
        <f t="shared" si="129"/>
        <v>animation</v>
      </c>
      <c r="S450" s="8">
        <f t="shared" si="130"/>
        <v>41754</v>
      </c>
      <c r="T450" s="8">
        <f t="shared" si="131"/>
        <v>41773.758043981477</v>
      </c>
      <c r="U450">
        <f t="shared" si="132"/>
        <v>2014</v>
      </c>
      <c r="V450" t="str">
        <f>VLOOKUP(MONTH(S450),REF!$C$4:$D$15,2,FALSE)</f>
        <v>APR</v>
      </c>
      <c r="W450" t="str">
        <f t="shared" si="133"/>
        <v>NO</v>
      </c>
      <c r="X450" t="str">
        <f t="shared" si="134"/>
        <v>YES</v>
      </c>
      <c r="Y450" t="str">
        <f t="shared" si="135"/>
        <v>NO</v>
      </c>
      <c r="Z450" t="str">
        <f t="shared" si="136"/>
        <v>NO</v>
      </c>
      <c r="AA450" t="str">
        <f t="shared" si="137"/>
        <v>NO</v>
      </c>
      <c r="AB450" t="str">
        <f t="shared" si="138"/>
        <v>NO</v>
      </c>
      <c r="AC450" t="str">
        <f t="shared" si="139"/>
        <v>NO</v>
      </c>
      <c r="AD450" t="str">
        <f t="shared" si="140"/>
        <v>NO</v>
      </c>
      <c r="AE450" t="str">
        <f t="shared" si="141"/>
        <v>NO</v>
      </c>
      <c r="AF450" t="str">
        <f t="shared" si="142"/>
        <v>NO</v>
      </c>
      <c r="AG450" t="str">
        <f t="shared" si="143"/>
        <v>NO</v>
      </c>
      <c r="AH450" t="str">
        <f t="shared" si="144"/>
        <v>NO</v>
      </c>
      <c r="AI450" t="str">
        <f t="shared" si="145"/>
        <v/>
      </c>
      <c r="AJ450">
        <f t="shared" si="146"/>
        <v>4</v>
      </c>
    </row>
    <row r="451" spans="1:36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7">E451/D451</f>
        <v>2.2499999999999999E-2</v>
      </c>
      <c r="P451" s="6">
        <f t="shared" ref="P451:P514" si="148">E451/L451</f>
        <v>9</v>
      </c>
      <c r="Q451" t="str">
        <f t="shared" ref="Q451:Q514" si="149">LEFT(N451,FIND("/",N451)-1)</f>
        <v>film &amp; video</v>
      </c>
      <c r="R451" t="str">
        <f t="shared" ref="R451:R514" si="150">RIGHT(N451,LEN(N451)-FIND("/",N451))</f>
        <v>animation</v>
      </c>
      <c r="S451" s="8">
        <f t="shared" ref="S451:S514" si="151">ROUND((J451/86400)+DATE(1970,1,1),0)</f>
        <v>41535</v>
      </c>
      <c r="T451" s="8">
        <f t="shared" ref="T451:T514" si="152">(I451/86400)+DATE(1970,1,1)</f>
        <v>41564.568113425928</v>
      </c>
      <c r="U451">
        <f t="shared" ref="U451:U514" si="153">YEAR(S451)</f>
        <v>2013</v>
      </c>
      <c r="V451" t="str">
        <f>VLOOKUP(MONTH(S451),REF!$C$4:$D$15,2,FALSE)</f>
        <v>SEP</v>
      </c>
      <c r="W451" t="str">
        <f t="shared" ref="W451:W514" si="154">IF(D451&lt;1000,"YES","NO")</f>
        <v>NO</v>
      </c>
      <c r="X451" t="str">
        <f t="shared" ref="X451:X514" si="155">IF(AND($D451&gt;=1000,$D451&lt;=4999),"YES","NO")</f>
        <v>YES</v>
      </c>
      <c r="Y451" t="str">
        <f t="shared" ref="Y451:Y514" si="156">IF(AND($D451&gt;=5000,$D451&lt;=9999),"YES","NO")</f>
        <v>NO</v>
      </c>
      <c r="Z451" t="str">
        <f t="shared" ref="Z451:Z514" si="157">IF(AND($D451&gt;=10000,$D451&lt;=14999),"YES","NO")</f>
        <v>NO</v>
      </c>
      <c r="AA451" t="str">
        <f t="shared" ref="AA451:AA514" si="158">IF(AND($D451&gt;=15000,$D451&lt;=19999),"YES","NO")</f>
        <v>NO</v>
      </c>
      <c r="AB451" t="str">
        <f t="shared" ref="AB451:AB514" si="159">IF(AND($D451&gt;=20000,$D451&lt;=24999),"YES","NO")</f>
        <v>NO</v>
      </c>
      <c r="AC451" t="str">
        <f t="shared" ref="AC451:AC514" si="160">IF(AND($D451&gt;=25000,$D451&lt;=29999),"YES","NO")</f>
        <v>NO</v>
      </c>
      <c r="AD451" t="str">
        <f t="shared" ref="AD451:AD514" si="161">IF(AND($D451&gt;=30000,$D451&lt;=34999),"YES","NO")</f>
        <v>NO</v>
      </c>
      <c r="AE451" t="str">
        <f t="shared" ref="AE451:AE514" si="162">IF(AND($D451&gt;=35000,$D451&lt;=39999),"YES","NO")</f>
        <v>NO</v>
      </c>
      <c r="AF451" t="str">
        <f t="shared" ref="AF451:AF514" si="163">IF(AND($D451&gt;=40000,$D451&lt;=44999),"YES","NO")</f>
        <v>NO</v>
      </c>
      <c r="AG451" t="str">
        <f t="shared" ref="AG451:AG514" si="164">IF(AND($D451&gt;=45000,$D451&lt;=49999),"YES","NO")</f>
        <v>NO</v>
      </c>
      <c r="AH451" t="str">
        <f t="shared" ref="AH451:AH514" si="165">IF($D451&gt;=50000,"YES","NO")</f>
        <v>NO</v>
      </c>
      <c r="AI451" t="str">
        <f t="shared" ref="AI451:AI514" si="166">IF(F451="successful",L451,"")</f>
        <v/>
      </c>
      <c r="AJ451">
        <f t="shared" ref="AJ451:AJ514" si="167">IF(F451="failed",L451,"")</f>
        <v>5</v>
      </c>
    </row>
    <row r="452" spans="1:36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7"/>
        <v>7.92E-3</v>
      </c>
      <c r="P452" s="6">
        <f t="shared" si="148"/>
        <v>56.571428571428569</v>
      </c>
      <c r="Q452" t="str">
        <f t="shared" si="149"/>
        <v>film &amp; video</v>
      </c>
      <c r="R452" t="str">
        <f t="shared" si="150"/>
        <v>animation</v>
      </c>
      <c r="S452" s="8">
        <f t="shared" si="151"/>
        <v>41655</v>
      </c>
      <c r="T452" s="8">
        <f t="shared" si="152"/>
        <v>41684.946759259255</v>
      </c>
      <c r="U452">
        <f t="shared" si="153"/>
        <v>2014</v>
      </c>
      <c r="V452" t="str">
        <f>VLOOKUP(MONTH(S452),REF!$C$4:$D$15,2,FALSE)</f>
        <v>JAN</v>
      </c>
      <c r="W452" t="str">
        <f t="shared" si="154"/>
        <v>NO</v>
      </c>
      <c r="X452" t="str">
        <f t="shared" si="155"/>
        <v>NO</v>
      </c>
      <c r="Y452" t="str">
        <f t="shared" si="156"/>
        <v>NO</v>
      </c>
      <c r="Z452" t="str">
        <f t="shared" si="157"/>
        <v>NO</v>
      </c>
      <c r="AA452" t="str">
        <f t="shared" si="158"/>
        <v>NO</v>
      </c>
      <c r="AB452" t="str">
        <f t="shared" si="159"/>
        <v>NO</v>
      </c>
      <c r="AC452" t="str">
        <f t="shared" si="160"/>
        <v>NO</v>
      </c>
      <c r="AD452" t="str">
        <f t="shared" si="161"/>
        <v>NO</v>
      </c>
      <c r="AE452" t="str">
        <f t="shared" si="162"/>
        <v>NO</v>
      </c>
      <c r="AF452" t="str">
        <f t="shared" si="163"/>
        <v>NO</v>
      </c>
      <c r="AG452" t="str">
        <f t="shared" si="164"/>
        <v>NO</v>
      </c>
      <c r="AH452" t="str">
        <f t="shared" si="165"/>
        <v>YES</v>
      </c>
      <c r="AI452" t="str">
        <f t="shared" si="166"/>
        <v/>
      </c>
      <c r="AJ452">
        <f t="shared" si="167"/>
        <v>7</v>
      </c>
    </row>
    <row r="453" spans="1:36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7"/>
        <v>0</v>
      </c>
      <c r="P453" s="6" t="e">
        <f t="shared" si="148"/>
        <v>#DIV/0!</v>
      </c>
      <c r="Q453" t="str">
        <f t="shared" si="149"/>
        <v>film &amp; video</v>
      </c>
      <c r="R453" t="str">
        <f t="shared" si="150"/>
        <v>animation</v>
      </c>
      <c r="S453" s="8">
        <f t="shared" si="151"/>
        <v>41635</v>
      </c>
      <c r="T453" s="8">
        <f t="shared" si="152"/>
        <v>41664.715173611112</v>
      </c>
      <c r="U453">
        <f t="shared" si="153"/>
        <v>2013</v>
      </c>
      <c r="V453" t="str">
        <f>VLOOKUP(MONTH(S453),REF!$C$4:$D$15,2,FALSE)</f>
        <v>DEC</v>
      </c>
      <c r="W453" t="str">
        <f t="shared" si="154"/>
        <v>NO</v>
      </c>
      <c r="X453" t="str">
        <f t="shared" si="155"/>
        <v>NO</v>
      </c>
      <c r="Y453" t="str">
        <f t="shared" si="156"/>
        <v>NO</v>
      </c>
      <c r="Z453" t="str">
        <f t="shared" si="157"/>
        <v>NO</v>
      </c>
      <c r="AA453" t="str">
        <f t="shared" si="158"/>
        <v>NO</v>
      </c>
      <c r="AB453" t="str">
        <f t="shared" si="159"/>
        <v>YES</v>
      </c>
      <c r="AC453" t="str">
        <f t="shared" si="160"/>
        <v>NO</v>
      </c>
      <c r="AD453" t="str">
        <f t="shared" si="161"/>
        <v>NO</v>
      </c>
      <c r="AE453" t="str">
        <f t="shared" si="162"/>
        <v>NO</v>
      </c>
      <c r="AF453" t="str">
        <f t="shared" si="163"/>
        <v>NO</v>
      </c>
      <c r="AG453" t="str">
        <f t="shared" si="164"/>
        <v>NO</v>
      </c>
      <c r="AH453" t="str">
        <f t="shared" si="165"/>
        <v>NO</v>
      </c>
      <c r="AI453" t="str">
        <f t="shared" si="166"/>
        <v/>
      </c>
      <c r="AJ453">
        <f t="shared" si="167"/>
        <v>0</v>
      </c>
    </row>
    <row r="454" spans="1:36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7"/>
        <v>0.64</v>
      </c>
      <c r="P454" s="6">
        <f t="shared" si="148"/>
        <v>40</v>
      </c>
      <c r="Q454" t="str">
        <f t="shared" si="149"/>
        <v>film &amp; video</v>
      </c>
      <c r="R454" t="str">
        <f t="shared" si="150"/>
        <v>animation</v>
      </c>
      <c r="S454" s="8">
        <f t="shared" si="151"/>
        <v>42108</v>
      </c>
      <c r="T454" s="8">
        <f t="shared" si="152"/>
        <v>42137.703877314816</v>
      </c>
      <c r="U454">
        <f t="shared" si="153"/>
        <v>2015</v>
      </c>
      <c r="V454" t="str">
        <f>VLOOKUP(MONTH(S454),REF!$C$4:$D$15,2,FALSE)</f>
        <v>APR</v>
      </c>
      <c r="W454" t="str">
        <f t="shared" si="154"/>
        <v>YES</v>
      </c>
      <c r="X454" t="str">
        <f t="shared" si="155"/>
        <v>NO</v>
      </c>
      <c r="Y454" t="str">
        <f t="shared" si="156"/>
        <v>NO</v>
      </c>
      <c r="Z454" t="str">
        <f t="shared" si="157"/>
        <v>NO</v>
      </c>
      <c r="AA454" t="str">
        <f t="shared" si="158"/>
        <v>NO</v>
      </c>
      <c r="AB454" t="str">
        <f t="shared" si="159"/>
        <v>NO</v>
      </c>
      <c r="AC454" t="str">
        <f t="shared" si="160"/>
        <v>NO</v>
      </c>
      <c r="AD454" t="str">
        <f t="shared" si="161"/>
        <v>NO</v>
      </c>
      <c r="AE454" t="str">
        <f t="shared" si="162"/>
        <v>NO</v>
      </c>
      <c r="AF454" t="str">
        <f t="shared" si="163"/>
        <v>NO</v>
      </c>
      <c r="AG454" t="str">
        <f t="shared" si="164"/>
        <v>NO</v>
      </c>
      <c r="AH454" t="str">
        <f t="shared" si="165"/>
        <v>NO</v>
      </c>
      <c r="AI454" t="str">
        <f t="shared" si="166"/>
        <v/>
      </c>
      <c r="AJ454">
        <f t="shared" si="167"/>
        <v>12</v>
      </c>
    </row>
    <row r="455" spans="1:36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7"/>
        <v>2.740447957839262E-4</v>
      </c>
      <c r="P455" s="6">
        <f t="shared" si="148"/>
        <v>13</v>
      </c>
      <c r="Q455" t="str">
        <f t="shared" si="149"/>
        <v>film &amp; video</v>
      </c>
      <c r="R455" t="str">
        <f t="shared" si="150"/>
        <v>animation</v>
      </c>
      <c r="S455" s="8">
        <f t="shared" si="151"/>
        <v>42039</v>
      </c>
      <c r="T455" s="8">
        <f t="shared" si="152"/>
        <v>42054.824988425928</v>
      </c>
      <c r="U455">
        <f t="shared" si="153"/>
        <v>2015</v>
      </c>
      <c r="V455" t="str">
        <f>VLOOKUP(MONTH(S455),REF!$C$4:$D$15,2,FALSE)</f>
        <v>FEB</v>
      </c>
      <c r="W455" t="str">
        <f t="shared" si="154"/>
        <v>NO</v>
      </c>
      <c r="X455" t="str">
        <f t="shared" si="155"/>
        <v>NO</v>
      </c>
      <c r="Y455" t="str">
        <f t="shared" si="156"/>
        <v>NO</v>
      </c>
      <c r="Z455" t="str">
        <f t="shared" si="157"/>
        <v>NO</v>
      </c>
      <c r="AA455" t="str">
        <f t="shared" si="158"/>
        <v>NO</v>
      </c>
      <c r="AB455" t="str">
        <f t="shared" si="159"/>
        <v>NO</v>
      </c>
      <c r="AC455" t="str">
        <f t="shared" si="160"/>
        <v>NO</v>
      </c>
      <c r="AD455" t="str">
        <f t="shared" si="161"/>
        <v>NO</v>
      </c>
      <c r="AE455" t="str">
        <f t="shared" si="162"/>
        <v>NO</v>
      </c>
      <c r="AF455" t="str">
        <f t="shared" si="163"/>
        <v>NO</v>
      </c>
      <c r="AG455" t="str">
        <f t="shared" si="164"/>
        <v>NO</v>
      </c>
      <c r="AH455" t="str">
        <f t="shared" si="165"/>
        <v>YES</v>
      </c>
      <c r="AI455" t="str">
        <f t="shared" si="166"/>
        <v/>
      </c>
      <c r="AJ455">
        <f t="shared" si="167"/>
        <v>2</v>
      </c>
    </row>
    <row r="456" spans="1:36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7"/>
        <v>8.2000000000000007E-3</v>
      </c>
      <c r="P456" s="6">
        <f t="shared" si="148"/>
        <v>16.399999999999999</v>
      </c>
      <c r="Q456" t="str">
        <f t="shared" si="149"/>
        <v>film &amp; video</v>
      </c>
      <c r="R456" t="str">
        <f t="shared" si="150"/>
        <v>animation</v>
      </c>
      <c r="S456" s="8">
        <f t="shared" si="151"/>
        <v>41939</v>
      </c>
      <c r="T456" s="8">
        <f t="shared" si="152"/>
        <v>41969.551388888889</v>
      </c>
      <c r="U456">
        <f t="shared" si="153"/>
        <v>2014</v>
      </c>
      <c r="V456" t="str">
        <f>VLOOKUP(MONTH(S456),REF!$C$4:$D$15,2,FALSE)</f>
        <v>OCT</v>
      </c>
      <c r="W456" t="str">
        <f t="shared" si="154"/>
        <v>NO</v>
      </c>
      <c r="X456" t="str">
        <f t="shared" si="155"/>
        <v>NO</v>
      </c>
      <c r="Y456" t="str">
        <f t="shared" si="156"/>
        <v>NO</v>
      </c>
      <c r="Z456" t="str">
        <f t="shared" si="157"/>
        <v>YES</v>
      </c>
      <c r="AA456" t="str">
        <f t="shared" si="158"/>
        <v>NO</v>
      </c>
      <c r="AB456" t="str">
        <f t="shared" si="159"/>
        <v>NO</v>
      </c>
      <c r="AC456" t="str">
        <f t="shared" si="160"/>
        <v>NO</v>
      </c>
      <c r="AD456" t="str">
        <f t="shared" si="161"/>
        <v>NO</v>
      </c>
      <c r="AE456" t="str">
        <f t="shared" si="162"/>
        <v>NO</v>
      </c>
      <c r="AF456" t="str">
        <f t="shared" si="163"/>
        <v>NO</v>
      </c>
      <c r="AG456" t="str">
        <f t="shared" si="164"/>
        <v>NO</v>
      </c>
      <c r="AH456" t="str">
        <f t="shared" si="165"/>
        <v>NO</v>
      </c>
      <c r="AI456" t="str">
        <f t="shared" si="166"/>
        <v/>
      </c>
      <c r="AJ456">
        <f t="shared" si="167"/>
        <v>5</v>
      </c>
    </row>
    <row r="457" spans="1:36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7"/>
        <v>6.9230769230769226E-4</v>
      </c>
      <c r="P457" s="6">
        <f t="shared" si="148"/>
        <v>22.5</v>
      </c>
      <c r="Q457" t="str">
        <f t="shared" si="149"/>
        <v>film &amp; video</v>
      </c>
      <c r="R457" t="str">
        <f t="shared" si="150"/>
        <v>animation</v>
      </c>
      <c r="S457" s="8">
        <f t="shared" si="151"/>
        <v>40971</v>
      </c>
      <c r="T457" s="8">
        <f t="shared" si="152"/>
        <v>41016.021527777775</v>
      </c>
      <c r="U457">
        <f t="shared" si="153"/>
        <v>2012</v>
      </c>
      <c r="V457" t="str">
        <f>VLOOKUP(MONTH(S457),REF!$C$4:$D$15,2,FALSE)</f>
        <v>MAR</v>
      </c>
      <c r="W457" t="str">
        <f t="shared" si="154"/>
        <v>NO</v>
      </c>
      <c r="X457" t="str">
        <f t="shared" si="155"/>
        <v>NO</v>
      </c>
      <c r="Y457" t="str">
        <f t="shared" si="156"/>
        <v>NO</v>
      </c>
      <c r="Z457" t="str">
        <f t="shared" si="157"/>
        <v>NO</v>
      </c>
      <c r="AA457" t="str">
        <f t="shared" si="158"/>
        <v>NO</v>
      </c>
      <c r="AB457" t="str">
        <f t="shared" si="159"/>
        <v>NO</v>
      </c>
      <c r="AC457" t="str">
        <f t="shared" si="160"/>
        <v>NO</v>
      </c>
      <c r="AD457" t="str">
        <f t="shared" si="161"/>
        <v>NO</v>
      </c>
      <c r="AE457" t="str">
        <f t="shared" si="162"/>
        <v>NO</v>
      </c>
      <c r="AF457" t="str">
        <f t="shared" si="163"/>
        <v>NO</v>
      </c>
      <c r="AG457" t="str">
        <f t="shared" si="164"/>
        <v>NO</v>
      </c>
      <c r="AH457" t="str">
        <f t="shared" si="165"/>
        <v>YES</v>
      </c>
      <c r="AI457" t="str">
        <f t="shared" si="166"/>
        <v/>
      </c>
      <c r="AJ457">
        <f t="shared" si="167"/>
        <v>2</v>
      </c>
    </row>
    <row r="458" spans="1:36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7"/>
        <v>6.8631863186318634E-3</v>
      </c>
      <c r="P458" s="6">
        <f t="shared" si="148"/>
        <v>20.333333333333332</v>
      </c>
      <c r="Q458" t="str">
        <f t="shared" si="149"/>
        <v>film &amp; video</v>
      </c>
      <c r="R458" t="str">
        <f t="shared" si="150"/>
        <v>animation</v>
      </c>
      <c r="S458" s="8">
        <f t="shared" si="151"/>
        <v>41548</v>
      </c>
      <c r="T458" s="8">
        <f t="shared" si="152"/>
        <v>41569.165972222225</v>
      </c>
      <c r="U458">
        <f t="shared" si="153"/>
        <v>2013</v>
      </c>
      <c r="V458" t="str">
        <f>VLOOKUP(MONTH(S458),REF!$C$4:$D$15,2,FALSE)</f>
        <v>OCT</v>
      </c>
      <c r="W458" t="str">
        <f t="shared" si="154"/>
        <v>NO</v>
      </c>
      <c r="X458" t="str">
        <f t="shared" si="155"/>
        <v>NO</v>
      </c>
      <c r="Y458" t="str">
        <f t="shared" si="156"/>
        <v>YES</v>
      </c>
      <c r="Z458" t="str">
        <f t="shared" si="157"/>
        <v>NO</v>
      </c>
      <c r="AA458" t="str">
        <f t="shared" si="158"/>
        <v>NO</v>
      </c>
      <c r="AB458" t="str">
        <f t="shared" si="159"/>
        <v>NO</v>
      </c>
      <c r="AC458" t="str">
        <f t="shared" si="160"/>
        <v>NO</v>
      </c>
      <c r="AD458" t="str">
        <f t="shared" si="161"/>
        <v>NO</v>
      </c>
      <c r="AE458" t="str">
        <f t="shared" si="162"/>
        <v>NO</v>
      </c>
      <c r="AF458" t="str">
        <f t="shared" si="163"/>
        <v>NO</v>
      </c>
      <c r="AG458" t="str">
        <f t="shared" si="164"/>
        <v>NO</v>
      </c>
      <c r="AH458" t="str">
        <f t="shared" si="165"/>
        <v>NO</v>
      </c>
      <c r="AI458" t="str">
        <f t="shared" si="166"/>
        <v/>
      </c>
      <c r="AJ458">
        <f t="shared" si="167"/>
        <v>3</v>
      </c>
    </row>
    <row r="459" spans="1:36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7"/>
        <v>0</v>
      </c>
      <c r="P459" s="6" t="e">
        <f t="shared" si="148"/>
        <v>#DIV/0!</v>
      </c>
      <c r="Q459" t="str">
        <f t="shared" si="149"/>
        <v>film &amp; video</v>
      </c>
      <c r="R459" t="str">
        <f t="shared" si="150"/>
        <v>animation</v>
      </c>
      <c r="S459" s="8">
        <f t="shared" si="151"/>
        <v>41838</v>
      </c>
      <c r="T459" s="8">
        <f t="shared" si="152"/>
        <v>41867.767500000002</v>
      </c>
      <c r="U459">
        <f t="shared" si="153"/>
        <v>2014</v>
      </c>
      <c r="V459" t="str">
        <f>VLOOKUP(MONTH(S459),REF!$C$4:$D$15,2,FALSE)</f>
        <v>JUL</v>
      </c>
      <c r="W459" t="str">
        <f t="shared" si="154"/>
        <v>NO</v>
      </c>
      <c r="X459" t="str">
        <f t="shared" si="155"/>
        <v>NO</v>
      </c>
      <c r="Y459" t="str">
        <f t="shared" si="156"/>
        <v>NO</v>
      </c>
      <c r="Z459" t="str">
        <f t="shared" si="157"/>
        <v>NO</v>
      </c>
      <c r="AA459" t="str">
        <f t="shared" si="158"/>
        <v>NO</v>
      </c>
      <c r="AB459" t="str">
        <f t="shared" si="159"/>
        <v>YES</v>
      </c>
      <c r="AC459" t="str">
        <f t="shared" si="160"/>
        <v>NO</v>
      </c>
      <c r="AD459" t="str">
        <f t="shared" si="161"/>
        <v>NO</v>
      </c>
      <c r="AE459" t="str">
        <f t="shared" si="162"/>
        <v>NO</v>
      </c>
      <c r="AF459" t="str">
        <f t="shared" si="163"/>
        <v>NO</v>
      </c>
      <c r="AG459" t="str">
        <f t="shared" si="164"/>
        <v>NO</v>
      </c>
      <c r="AH459" t="str">
        <f t="shared" si="165"/>
        <v>NO</v>
      </c>
      <c r="AI459" t="str">
        <f t="shared" si="166"/>
        <v/>
      </c>
      <c r="AJ459">
        <f t="shared" si="167"/>
        <v>0</v>
      </c>
    </row>
    <row r="460" spans="1:36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7"/>
        <v>8.2100000000000006E-2</v>
      </c>
      <c r="P460" s="6">
        <f t="shared" si="148"/>
        <v>16.755102040816325</v>
      </c>
      <c r="Q460" t="str">
        <f t="shared" si="149"/>
        <v>film &amp; video</v>
      </c>
      <c r="R460" t="str">
        <f t="shared" si="150"/>
        <v>animation</v>
      </c>
      <c r="S460" s="8">
        <f t="shared" si="151"/>
        <v>41379</v>
      </c>
      <c r="T460" s="8">
        <f t="shared" si="152"/>
        <v>41408.69976851852</v>
      </c>
      <c r="U460">
        <f t="shared" si="153"/>
        <v>2013</v>
      </c>
      <c r="V460" t="str">
        <f>VLOOKUP(MONTH(S460),REF!$C$4:$D$15,2,FALSE)</f>
        <v>APR</v>
      </c>
      <c r="W460" t="str">
        <f t="shared" si="154"/>
        <v>NO</v>
      </c>
      <c r="X460" t="str">
        <f t="shared" si="155"/>
        <v>NO</v>
      </c>
      <c r="Y460" t="str">
        <f t="shared" si="156"/>
        <v>NO</v>
      </c>
      <c r="Z460" t="str">
        <f t="shared" si="157"/>
        <v>YES</v>
      </c>
      <c r="AA460" t="str">
        <f t="shared" si="158"/>
        <v>NO</v>
      </c>
      <c r="AB460" t="str">
        <f t="shared" si="159"/>
        <v>NO</v>
      </c>
      <c r="AC460" t="str">
        <f t="shared" si="160"/>
        <v>NO</v>
      </c>
      <c r="AD460" t="str">
        <f t="shared" si="161"/>
        <v>NO</v>
      </c>
      <c r="AE460" t="str">
        <f t="shared" si="162"/>
        <v>NO</v>
      </c>
      <c r="AF460" t="str">
        <f t="shared" si="163"/>
        <v>NO</v>
      </c>
      <c r="AG460" t="str">
        <f t="shared" si="164"/>
        <v>NO</v>
      </c>
      <c r="AH460" t="str">
        <f t="shared" si="165"/>
        <v>NO</v>
      </c>
      <c r="AI460" t="str">
        <f t="shared" si="166"/>
        <v/>
      </c>
      <c r="AJ460">
        <f t="shared" si="167"/>
        <v>49</v>
      </c>
    </row>
    <row r="461" spans="1:36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7"/>
        <v>6.4102564102564103E-4</v>
      </c>
      <c r="P461" s="6">
        <f t="shared" si="148"/>
        <v>25</v>
      </c>
      <c r="Q461" t="str">
        <f t="shared" si="149"/>
        <v>film &amp; video</v>
      </c>
      <c r="R461" t="str">
        <f t="shared" si="150"/>
        <v>animation</v>
      </c>
      <c r="S461" s="8">
        <f t="shared" si="151"/>
        <v>40801</v>
      </c>
      <c r="T461" s="8">
        <f t="shared" si="152"/>
        <v>40860.682025462964</v>
      </c>
      <c r="U461">
        <f t="shared" si="153"/>
        <v>2011</v>
      </c>
      <c r="V461" t="str">
        <f>VLOOKUP(MONTH(S461),REF!$C$4:$D$15,2,FALSE)</f>
        <v>SEP</v>
      </c>
      <c r="W461" t="str">
        <f t="shared" si="154"/>
        <v>NO</v>
      </c>
      <c r="X461" t="str">
        <f t="shared" si="155"/>
        <v>NO</v>
      </c>
      <c r="Y461" t="str">
        <f t="shared" si="156"/>
        <v>NO</v>
      </c>
      <c r="Z461" t="str">
        <f t="shared" si="157"/>
        <v>NO</v>
      </c>
      <c r="AA461" t="str">
        <f t="shared" si="158"/>
        <v>NO</v>
      </c>
      <c r="AB461" t="str">
        <f t="shared" si="159"/>
        <v>NO</v>
      </c>
      <c r="AC461" t="str">
        <f t="shared" si="160"/>
        <v>NO</v>
      </c>
      <c r="AD461" t="str">
        <f t="shared" si="161"/>
        <v>NO</v>
      </c>
      <c r="AE461" t="str">
        <f t="shared" si="162"/>
        <v>YES</v>
      </c>
      <c r="AF461" t="str">
        <f t="shared" si="163"/>
        <v>NO</v>
      </c>
      <c r="AG461" t="str">
        <f t="shared" si="164"/>
        <v>NO</v>
      </c>
      <c r="AH461" t="str">
        <f t="shared" si="165"/>
        <v>NO</v>
      </c>
      <c r="AI461" t="str">
        <f t="shared" si="166"/>
        <v/>
      </c>
      <c r="AJ461">
        <f t="shared" si="167"/>
        <v>1</v>
      </c>
    </row>
    <row r="462" spans="1:36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7"/>
        <v>2.9411764705882353E-3</v>
      </c>
      <c r="P462" s="6">
        <f t="shared" si="148"/>
        <v>12.5</v>
      </c>
      <c r="Q462" t="str">
        <f t="shared" si="149"/>
        <v>film &amp; video</v>
      </c>
      <c r="R462" t="str">
        <f t="shared" si="150"/>
        <v>animation</v>
      </c>
      <c r="S462" s="8">
        <f t="shared" si="151"/>
        <v>41760</v>
      </c>
      <c r="T462" s="8">
        <f t="shared" si="152"/>
        <v>41791.166666666664</v>
      </c>
      <c r="U462">
        <f t="shared" si="153"/>
        <v>2014</v>
      </c>
      <c r="V462" t="str">
        <f>VLOOKUP(MONTH(S462),REF!$C$4:$D$15,2,FALSE)</f>
        <v>MAY</v>
      </c>
      <c r="W462" t="str">
        <f t="shared" si="154"/>
        <v>NO</v>
      </c>
      <c r="X462" t="str">
        <f t="shared" si="155"/>
        <v>NO</v>
      </c>
      <c r="Y462" t="str">
        <f t="shared" si="156"/>
        <v>YES</v>
      </c>
      <c r="Z462" t="str">
        <f t="shared" si="157"/>
        <v>NO</v>
      </c>
      <c r="AA462" t="str">
        <f t="shared" si="158"/>
        <v>NO</v>
      </c>
      <c r="AB462" t="str">
        <f t="shared" si="159"/>
        <v>NO</v>
      </c>
      <c r="AC462" t="str">
        <f t="shared" si="160"/>
        <v>NO</v>
      </c>
      <c r="AD462" t="str">
        <f t="shared" si="161"/>
        <v>NO</v>
      </c>
      <c r="AE462" t="str">
        <f t="shared" si="162"/>
        <v>NO</v>
      </c>
      <c r="AF462" t="str">
        <f t="shared" si="163"/>
        <v>NO</v>
      </c>
      <c r="AG462" t="str">
        <f t="shared" si="164"/>
        <v>NO</v>
      </c>
      <c r="AH462" t="str">
        <f t="shared" si="165"/>
        <v>NO</v>
      </c>
      <c r="AI462" t="str">
        <f t="shared" si="166"/>
        <v/>
      </c>
      <c r="AJ462">
        <f t="shared" si="167"/>
        <v>2</v>
      </c>
    </row>
    <row r="463" spans="1:36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7"/>
        <v>0</v>
      </c>
      <c r="P463" s="6" t="e">
        <f t="shared" si="148"/>
        <v>#DIV/0!</v>
      </c>
      <c r="Q463" t="str">
        <f t="shared" si="149"/>
        <v>film &amp; video</v>
      </c>
      <c r="R463" t="str">
        <f t="shared" si="150"/>
        <v>animation</v>
      </c>
      <c r="S463" s="8">
        <f t="shared" si="151"/>
        <v>41408</v>
      </c>
      <c r="T463" s="8">
        <f t="shared" si="152"/>
        <v>41427.84684027778</v>
      </c>
      <c r="U463">
        <f t="shared" si="153"/>
        <v>2013</v>
      </c>
      <c r="V463" t="str">
        <f>VLOOKUP(MONTH(S463),REF!$C$4:$D$15,2,FALSE)</f>
        <v>MAY</v>
      </c>
      <c r="W463" t="str">
        <f t="shared" si="154"/>
        <v>YES</v>
      </c>
      <c r="X463" t="str">
        <f t="shared" si="155"/>
        <v>NO</v>
      </c>
      <c r="Y463" t="str">
        <f t="shared" si="156"/>
        <v>NO</v>
      </c>
      <c r="Z463" t="str">
        <f t="shared" si="157"/>
        <v>NO</v>
      </c>
      <c r="AA463" t="str">
        <f t="shared" si="158"/>
        <v>NO</v>
      </c>
      <c r="AB463" t="str">
        <f t="shared" si="159"/>
        <v>NO</v>
      </c>
      <c r="AC463" t="str">
        <f t="shared" si="160"/>
        <v>NO</v>
      </c>
      <c r="AD463" t="str">
        <f t="shared" si="161"/>
        <v>NO</v>
      </c>
      <c r="AE463" t="str">
        <f t="shared" si="162"/>
        <v>NO</v>
      </c>
      <c r="AF463" t="str">
        <f t="shared" si="163"/>
        <v>NO</v>
      </c>
      <c r="AG463" t="str">
        <f t="shared" si="164"/>
        <v>NO</v>
      </c>
      <c r="AH463" t="str">
        <f t="shared" si="165"/>
        <v>NO</v>
      </c>
      <c r="AI463" t="str">
        <f t="shared" si="166"/>
        <v/>
      </c>
      <c r="AJ463">
        <f t="shared" si="167"/>
        <v>0</v>
      </c>
    </row>
    <row r="464" spans="1:36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7"/>
        <v>0</v>
      </c>
      <c r="P464" s="6" t="e">
        <f t="shared" si="148"/>
        <v>#DIV/0!</v>
      </c>
      <c r="Q464" t="str">
        <f t="shared" si="149"/>
        <v>film &amp; video</v>
      </c>
      <c r="R464" t="str">
        <f t="shared" si="150"/>
        <v>animation</v>
      </c>
      <c r="S464" s="8">
        <f t="shared" si="151"/>
        <v>40705</v>
      </c>
      <c r="T464" s="8">
        <f t="shared" si="152"/>
        <v>40765.12663194444</v>
      </c>
      <c r="U464">
        <f t="shared" si="153"/>
        <v>2011</v>
      </c>
      <c r="V464" t="str">
        <f>VLOOKUP(MONTH(S464),REF!$C$4:$D$15,2,FALSE)</f>
        <v>JUN</v>
      </c>
      <c r="W464" t="str">
        <f t="shared" si="154"/>
        <v>NO</v>
      </c>
      <c r="X464" t="str">
        <f t="shared" si="155"/>
        <v>NO</v>
      </c>
      <c r="Y464" t="str">
        <f t="shared" si="156"/>
        <v>NO</v>
      </c>
      <c r="Z464" t="str">
        <f t="shared" si="157"/>
        <v>NO</v>
      </c>
      <c r="AA464" t="str">
        <f t="shared" si="158"/>
        <v>NO</v>
      </c>
      <c r="AB464" t="str">
        <f t="shared" si="159"/>
        <v>NO</v>
      </c>
      <c r="AC464" t="str">
        <f t="shared" si="160"/>
        <v>NO</v>
      </c>
      <c r="AD464" t="str">
        <f t="shared" si="161"/>
        <v>NO</v>
      </c>
      <c r="AE464" t="str">
        <f t="shared" si="162"/>
        <v>NO</v>
      </c>
      <c r="AF464" t="str">
        <f t="shared" si="163"/>
        <v>NO</v>
      </c>
      <c r="AG464" t="str">
        <f t="shared" si="164"/>
        <v>NO</v>
      </c>
      <c r="AH464" t="str">
        <f t="shared" si="165"/>
        <v>YES</v>
      </c>
      <c r="AI464" t="str">
        <f t="shared" si="166"/>
        <v/>
      </c>
      <c r="AJ464">
        <f t="shared" si="167"/>
        <v>0</v>
      </c>
    </row>
    <row r="465" spans="1:36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7"/>
        <v>2.2727272727272728E-2</v>
      </c>
      <c r="P465" s="6">
        <f t="shared" si="148"/>
        <v>113.63636363636364</v>
      </c>
      <c r="Q465" t="str">
        <f t="shared" si="149"/>
        <v>film &amp; video</v>
      </c>
      <c r="R465" t="str">
        <f t="shared" si="150"/>
        <v>animation</v>
      </c>
      <c r="S465" s="8">
        <f t="shared" si="151"/>
        <v>40751</v>
      </c>
      <c r="T465" s="8">
        <f t="shared" si="152"/>
        <v>40810.710104166668</v>
      </c>
      <c r="U465">
        <f t="shared" si="153"/>
        <v>2011</v>
      </c>
      <c r="V465" t="str">
        <f>VLOOKUP(MONTH(S465),REF!$C$4:$D$15,2,FALSE)</f>
        <v>JUL</v>
      </c>
      <c r="W465" t="str">
        <f t="shared" si="154"/>
        <v>NO</v>
      </c>
      <c r="X465" t="str">
        <f t="shared" si="155"/>
        <v>NO</v>
      </c>
      <c r="Y465" t="str">
        <f t="shared" si="156"/>
        <v>NO</v>
      </c>
      <c r="Z465" t="str">
        <f t="shared" si="157"/>
        <v>NO</v>
      </c>
      <c r="AA465" t="str">
        <f t="shared" si="158"/>
        <v>NO</v>
      </c>
      <c r="AB465" t="str">
        <f t="shared" si="159"/>
        <v>NO</v>
      </c>
      <c r="AC465" t="str">
        <f t="shared" si="160"/>
        <v>NO</v>
      </c>
      <c r="AD465" t="str">
        <f t="shared" si="161"/>
        <v>NO</v>
      </c>
      <c r="AE465" t="str">
        <f t="shared" si="162"/>
        <v>NO</v>
      </c>
      <c r="AF465" t="str">
        <f t="shared" si="163"/>
        <v>NO</v>
      </c>
      <c r="AG465" t="str">
        <f t="shared" si="164"/>
        <v>NO</v>
      </c>
      <c r="AH465" t="str">
        <f t="shared" si="165"/>
        <v>YES</v>
      </c>
      <c r="AI465" t="str">
        <f t="shared" si="166"/>
        <v/>
      </c>
      <c r="AJ465">
        <f t="shared" si="167"/>
        <v>11</v>
      </c>
    </row>
    <row r="466" spans="1:36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7"/>
        <v>9.9009900990099011E-4</v>
      </c>
      <c r="P466" s="6">
        <f t="shared" si="148"/>
        <v>1</v>
      </c>
      <c r="Q466" t="str">
        <f t="shared" si="149"/>
        <v>film &amp; video</v>
      </c>
      <c r="R466" t="str">
        <f t="shared" si="150"/>
        <v>animation</v>
      </c>
      <c r="S466" s="8">
        <f t="shared" si="151"/>
        <v>42489</v>
      </c>
      <c r="T466" s="8">
        <f t="shared" si="152"/>
        <v>42508.84878472222</v>
      </c>
      <c r="U466">
        <f t="shared" si="153"/>
        <v>2016</v>
      </c>
      <c r="V466" t="str">
        <f>VLOOKUP(MONTH(S466),REF!$C$4:$D$15,2,FALSE)</f>
        <v>APR</v>
      </c>
      <c r="W466" t="str">
        <f t="shared" si="154"/>
        <v>NO</v>
      </c>
      <c r="X466" t="str">
        <f t="shared" si="155"/>
        <v>YES</v>
      </c>
      <c r="Y466" t="str">
        <f t="shared" si="156"/>
        <v>NO</v>
      </c>
      <c r="Z466" t="str">
        <f t="shared" si="157"/>
        <v>NO</v>
      </c>
      <c r="AA466" t="str">
        <f t="shared" si="158"/>
        <v>NO</v>
      </c>
      <c r="AB466" t="str">
        <f t="shared" si="159"/>
        <v>NO</v>
      </c>
      <c r="AC466" t="str">
        <f t="shared" si="160"/>
        <v>NO</v>
      </c>
      <c r="AD466" t="str">
        <f t="shared" si="161"/>
        <v>NO</v>
      </c>
      <c r="AE466" t="str">
        <f t="shared" si="162"/>
        <v>NO</v>
      </c>
      <c r="AF466" t="str">
        <f t="shared" si="163"/>
        <v>NO</v>
      </c>
      <c r="AG466" t="str">
        <f t="shared" si="164"/>
        <v>NO</v>
      </c>
      <c r="AH466" t="str">
        <f t="shared" si="165"/>
        <v>NO</v>
      </c>
      <c r="AI466" t="str">
        <f t="shared" si="166"/>
        <v/>
      </c>
      <c r="AJ466">
        <f t="shared" si="167"/>
        <v>1</v>
      </c>
    </row>
    <row r="467" spans="1:36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7"/>
        <v>0.26953125</v>
      </c>
      <c r="P467" s="6">
        <f t="shared" si="148"/>
        <v>17.25</v>
      </c>
      <c r="Q467" t="str">
        <f t="shared" si="149"/>
        <v>film &amp; video</v>
      </c>
      <c r="R467" t="str">
        <f t="shared" si="150"/>
        <v>animation</v>
      </c>
      <c r="S467" s="8">
        <f t="shared" si="151"/>
        <v>41801</v>
      </c>
      <c r="T467" s="8">
        <f t="shared" si="152"/>
        <v>41817.120069444441</v>
      </c>
      <c r="U467">
        <f t="shared" si="153"/>
        <v>2014</v>
      </c>
      <c r="V467" t="str">
        <f>VLOOKUP(MONTH(S467),REF!$C$4:$D$15,2,FALSE)</f>
        <v>JUN</v>
      </c>
      <c r="W467" t="str">
        <f t="shared" si="154"/>
        <v>YES</v>
      </c>
      <c r="X467" t="str">
        <f t="shared" si="155"/>
        <v>NO</v>
      </c>
      <c r="Y467" t="str">
        <f t="shared" si="156"/>
        <v>NO</v>
      </c>
      <c r="Z467" t="str">
        <f t="shared" si="157"/>
        <v>NO</v>
      </c>
      <c r="AA467" t="str">
        <f t="shared" si="158"/>
        <v>NO</v>
      </c>
      <c r="AB467" t="str">
        <f t="shared" si="159"/>
        <v>NO</v>
      </c>
      <c r="AC467" t="str">
        <f t="shared" si="160"/>
        <v>NO</v>
      </c>
      <c r="AD467" t="str">
        <f t="shared" si="161"/>
        <v>NO</v>
      </c>
      <c r="AE467" t="str">
        <f t="shared" si="162"/>
        <v>NO</v>
      </c>
      <c r="AF467" t="str">
        <f t="shared" si="163"/>
        <v>NO</v>
      </c>
      <c r="AG467" t="str">
        <f t="shared" si="164"/>
        <v>NO</v>
      </c>
      <c r="AH467" t="str">
        <f t="shared" si="165"/>
        <v>NO</v>
      </c>
      <c r="AI467" t="str">
        <f t="shared" si="166"/>
        <v/>
      </c>
      <c r="AJ467">
        <f t="shared" si="167"/>
        <v>8</v>
      </c>
    </row>
    <row r="468" spans="1:36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7"/>
        <v>7.6E-3</v>
      </c>
      <c r="P468" s="6">
        <f t="shared" si="148"/>
        <v>15.2</v>
      </c>
      <c r="Q468" t="str">
        <f t="shared" si="149"/>
        <v>film &amp; video</v>
      </c>
      <c r="R468" t="str">
        <f t="shared" si="150"/>
        <v>animation</v>
      </c>
      <c r="S468" s="8">
        <f t="shared" si="151"/>
        <v>41130</v>
      </c>
      <c r="T468" s="8">
        <f t="shared" si="152"/>
        <v>41159.942870370374</v>
      </c>
      <c r="U468">
        <f t="shared" si="153"/>
        <v>2012</v>
      </c>
      <c r="V468" t="str">
        <f>VLOOKUP(MONTH(S468),REF!$C$4:$D$15,2,FALSE)</f>
        <v>AUG</v>
      </c>
      <c r="W468" t="str">
        <f t="shared" si="154"/>
        <v>NO</v>
      </c>
      <c r="X468" t="str">
        <f t="shared" si="155"/>
        <v>NO</v>
      </c>
      <c r="Y468" t="str">
        <f t="shared" si="156"/>
        <v>NO</v>
      </c>
      <c r="Z468" t="str">
        <f t="shared" si="157"/>
        <v>YES</v>
      </c>
      <c r="AA468" t="str">
        <f t="shared" si="158"/>
        <v>NO</v>
      </c>
      <c r="AB468" t="str">
        <f t="shared" si="159"/>
        <v>NO</v>
      </c>
      <c r="AC468" t="str">
        <f t="shared" si="160"/>
        <v>NO</v>
      </c>
      <c r="AD468" t="str">
        <f t="shared" si="161"/>
        <v>NO</v>
      </c>
      <c r="AE468" t="str">
        <f t="shared" si="162"/>
        <v>NO</v>
      </c>
      <c r="AF468" t="str">
        <f t="shared" si="163"/>
        <v>NO</v>
      </c>
      <c r="AG468" t="str">
        <f t="shared" si="164"/>
        <v>NO</v>
      </c>
      <c r="AH468" t="str">
        <f t="shared" si="165"/>
        <v>NO</v>
      </c>
      <c r="AI468" t="str">
        <f t="shared" si="166"/>
        <v/>
      </c>
      <c r="AJ468">
        <f t="shared" si="167"/>
        <v>5</v>
      </c>
    </row>
    <row r="469" spans="1:36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7"/>
        <v>0.21575</v>
      </c>
      <c r="P469" s="6">
        <f t="shared" si="148"/>
        <v>110.64102564102564</v>
      </c>
      <c r="Q469" t="str">
        <f t="shared" si="149"/>
        <v>film &amp; video</v>
      </c>
      <c r="R469" t="str">
        <f t="shared" si="150"/>
        <v>animation</v>
      </c>
      <c r="S469" s="8">
        <f t="shared" si="151"/>
        <v>41136</v>
      </c>
      <c r="T469" s="8">
        <f t="shared" si="152"/>
        <v>41180.679791666669</v>
      </c>
      <c r="U469">
        <f t="shared" si="153"/>
        <v>2012</v>
      </c>
      <c r="V469" t="str">
        <f>VLOOKUP(MONTH(S469),REF!$C$4:$D$15,2,FALSE)</f>
        <v>AUG</v>
      </c>
      <c r="W469" t="str">
        <f t="shared" si="154"/>
        <v>NO</v>
      </c>
      <c r="X469" t="str">
        <f t="shared" si="155"/>
        <v>NO</v>
      </c>
      <c r="Y469" t="str">
        <f t="shared" si="156"/>
        <v>NO</v>
      </c>
      <c r="Z469" t="str">
        <f t="shared" si="157"/>
        <v>NO</v>
      </c>
      <c r="AA469" t="str">
        <f t="shared" si="158"/>
        <v>NO</v>
      </c>
      <c r="AB469" t="str">
        <f t="shared" si="159"/>
        <v>YES</v>
      </c>
      <c r="AC469" t="str">
        <f t="shared" si="160"/>
        <v>NO</v>
      </c>
      <c r="AD469" t="str">
        <f t="shared" si="161"/>
        <v>NO</v>
      </c>
      <c r="AE469" t="str">
        <f t="shared" si="162"/>
        <v>NO</v>
      </c>
      <c r="AF469" t="str">
        <f t="shared" si="163"/>
        <v>NO</v>
      </c>
      <c r="AG469" t="str">
        <f t="shared" si="164"/>
        <v>NO</v>
      </c>
      <c r="AH469" t="str">
        <f t="shared" si="165"/>
        <v>NO</v>
      </c>
      <c r="AI469" t="str">
        <f t="shared" si="166"/>
        <v/>
      </c>
      <c r="AJ469">
        <f t="shared" si="167"/>
        <v>39</v>
      </c>
    </row>
    <row r="470" spans="1:36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7"/>
        <v>0</v>
      </c>
      <c r="P470" s="6" t="e">
        <f t="shared" si="148"/>
        <v>#DIV/0!</v>
      </c>
      <c r="Q470" t="str">
        <f t="shared" si="149"/>
        <v>film &amp; video</v>
      </c>
      <c r="R470" t="str">
        <f t="shared" si="150"/>
        <v>animation</v>
      </c>
      <c r="S470" s="8">
        <f t="shared" si="151"/>
        <v>41041</v>
      </c>
      <c r="T470" s="8">
        <f t="shared" si="152"/>
        <v>41101.160474537035</v>
      </c>
      <c r="U470">
        <f t="shared" si="153"/>
        <v>2012</v>
      </c>
      <c r="V470" t="str">
        <f>VLOOKUP(MONTH(S470),REF!$C$4:$D$15,2,FALSE)</f>
        <v>MAY</v>
      </c>
      <c r="W470" t="str">
        <f t="shared" si="154"/>
        <v>NO</v>
      </c>
      <c r="X470" t="str">
        <f t="shared" si="155"/>
        <v>NO</v>
      </c>
      <c r="Y470" t="str">
        <f t="shared" si="156"/>
        <v>YES</v>
      </c>
      <c r="Z470" t="str">
        <f t="shared" si="157"/>
        <v>NO</v>
      </c>
      <c r="AA470" t="str">
        <f t="shared" si="158"/>
        <v>NO</v>
      </c>
      <c r="AB470" t="str">
        <f t="shared" si="159"/>
        <v>NO</v>
      </c>
      <c r="AC470" t="str">
        <f t="shared" si="160"/>
        <v>NO</v>
      </c>
      <c r="AD470" t="str">
        <f t="shared" si="161"/>
        <v>NO</v>
      </c>
      <c r="AE470" t="str">
        <f t="shared" si="162"/>
        <v>NO</v>
      </c>
      <c r="AF470" t="str">
        <f t="shared" si="163"/>
        <v>NO</v>
      </c>
      <c r="AG470" t="str">
        <f t="shared" si="164"/>
        <v>NO</v>
      </c>
      <c r="AH470" t="str">
        <f t="shared" si="165"/>
        <v>NO</v>
      </c>
      <c r="AI470" t="str">
        <f t="shared" si="166"/>
        <v/>
      </c>
      <c r="AJ470">
        <f t="shared" si="167"/>
        <v>0</v>
      </c>
    </row>
    <row r="471" spans="1:36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7"/>
        <v>0</v>
      </c>
      <c r="P471" s="6" t="e">
        <f t="shared" si="148"/>
        <v>#DIV/0!</v>
      </c>
      <c r="Q471" t="str">
        <f t="shared" si="149"/>
        <v>film &amp; video</v>
      </c>
      <c r="R471" t="str">
        <f t="shared" si="150"/>
        <v>animation</v>
      </c>
      <c r="S471" s="8">
        <f t="shared" si="151"/>
        <v>41828</v>
      </c>
      <c r="T471" s="8">
        <f t="shared" si="152"/>
        <v>41887.989861111113</v>
      </c>
      <c r="U471">
        <f t="shared" si="153"/>
        <v>2014</v>
      </c>
      <c r="V471" t="str">
        <f>VLOOKUP(MONTH(S471),REF!$C$4:$D$15,2,FALSE)</f>
        <v>JUL</v>
      </c>
      <c r="W471" t="str">
        <f t="shared" si="154"/>
        <v>NO</v>
      </c>
      <c r="X471" t="str">
        <f t="shared" si="155"/>
        <v>NO</v>
      </c>
      <c r="Y471" t="str">
        <f t="shared" si="156"/>
        <v>YES</v>
      </c>
      <c r="Z471" t="str">
        <f t="shared" si="157"/>
        <v>NO</v>
      </c>
      <c r="AA471" t="str">
        <f t="shared" si="158"/>
        <v>NO</v>
      </c>
      <c r="AB471" t="str">
        <f t="shared" si="159"/>
        <v>NO</v>
      </c>
      <c r="AC471" t="str">
        <f t="shared" si="160"/>
        <v>NO</v>
      </c>
      <c r="AD471" t="str">
        <f t="shared" si="161"/>
        <v>NO</v>
      </c>
      <c r="AE471" t="str">
        <f t="shared" si="162"/>
        <v>NO</v>
      </c>
      <c r="AF471" t="str">
        <f t="shared" si="163"/>
        <v>NO</v>
      </c>
      <c r="AG471" t="str">
        <f t="shared" si="164"/>
        <v>NO</v>
      </c>
      <c r="AH471" t="str">
        <f t="shared" si="165"/>
        <v>NO</v>
      </c>
      <c r="AI471" t="str">
        <f t="shared" si="166"/>
        <v/>
      </c>
      <c r="AJ471">
        <f t="shared" si="167"/>
        <v>0</v>
      </c>
    </row>
    <row r="472" spans="1:36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7"/>
        <v>1.0200000000000001E-2</v>
      </c>
      <c r="P472" s="6">
        <f t="shared" si="148"/>
        <v>25.5</v>
      </c>
      <c r="Q472" t="str">
        <f t="shared" si="149"/>
        <v>film &amp; video</v>
      </c>
      <c r="R472" t="str">
        <f t="shared" si="150"/>
        <v>animation</v>
      </c>
      <c r="S472" s="8">
        <f t="shared" si="151"/>
        <v>41605</v>
      </c>
      <c r="T472" s="8">
        <f t="shared" si="152"/>
        <v>41655.166666666664</v>
      </c>
      <c r="U472">
        <f t="shared" si="153"/>
        <v>2013</v>
      </c>
      <c r="V472" t="str">
        <f>VLOOKUP(MONTH(S472),REF!$C$4:$D$15,2,FALSE)</f>
        <v>NOV</v>
      </c>
      <c r="W472" t="str">
        <f t="shared" si="154"/>
        <v>NO</v>
      </c>
      <c r="X472" t="str">
        <f t="shared" si="155"/>
        <v>NO</v>
      </c>
      <c r="Y472" t="str">
        <f t="shared" si="156"/>
        <v>YES</v>
      </c>
      <c r="Z472" t="str">
        <f t="shared" si="157"/>
        <v>NO</v>
      </c>
      <c r="AA472" t="str">
        <f t="shared" si="158"/>
        <v>NO</v>
      </c>
      <c r="AB472" t="str">
        <f t="shared" si="159"/>
        <v>NO</v>
      </c>
      <c r="AC472" t="str">
        <f t="shared" si="160"/>
        <v>NO</v>
      </c>
      <c r="AD472" t="str">
        <f t="shared" si="161"/>
        <v>NO</v>
      </c>
      <c r="AE472" t="str">
        <f t="shared" si="162"/>
        <v>NO</v>
      </c>
      <c r="AF472" t="str">
        <f t="shared" si="163"/>
        <v>NO</v>
      </c>
      <c r="AG472" t="str">
        <f t="shared" si="164"/>
        <v>NO</v>
      </c>
      <c r="AH472" t="str">
        <f t="shared" si="165"/>
        <v>NO</v>
      </c>
      <c r="AI472" t="str">
        <f t="shared" si="166"/>
        <v/>
      </c>
      <c r="AJ472">
        <f t="shared" si="167"/>
        <v>2</v>
      </c>
    </row>
    <row r="473" spans="1:36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7"/>
        <v>0.11892727272727273</v>
      </c>
      <c r="P473" s="6">
        <f t="shared" si="148"/>
        <v>38.476470588235294</v>
      </c>
      <c r="Q473" t="str">
        <f t="shared" si="149"/>
        <v>film &amp; video</v>
      </c>
      <c r="R473" t="str">
        <f t="shared" si="150"/>
        <v>animation</v>
      </c>
      <c r="S473" s="8">
        <f t="shared" si="151"/>
        <v>41704</v>
      </c>
      <c r="T473" s="8">
        <f t="shared" si="152"/>
        <v>41748.680312500001</v>
      </c>
      <c r="U473">
        <f t="shared" si="153"/>
        <v>2014</v>
      </c>
      <c r="V473" t="str">
        <f>VLOOKUP(MONTH(S473),REF!$C$4:$D$15,2,FALSE)</f>
        <v>MAR</v>
      </c>
      <c r="W473" t="str">
        <f t="shared" si="154"/>
        <v>NO</v>
      </c>
      <c r="X473" t="str">
        <f t="shared" si="155"/>
        <v>NO</v>
      </c>
      <c r="Y473" t="str">
        <f t="shared" si="156"/>
        <v>NO</v>
      </c>
      <c r="Z473" t="str">
        <f t="shared" si="157"/>
        <v>NO</v>
      </c>
      <c r="AA473" t="str">
        <f t="shared" si="158"/>
        <v>NO</v>
      </c>
      <c r="AB473" t="str">
        <f t="shared" si="159"/>
        <v>NO</v>
      </c>
      <c r="AC473" t="str">
        <f t="shared" si="160"/>
        <v>NO</v>
      </c>
      <c r="AD473" t="str">
        <f t="shared" si="161"/>
        <v>NO</v>
      </c>
      <c r="AE473" t="str">
        <f t="shared" si="162"/>
        <v>NO</v>
      </c>
      <c r="AF473" t="str">
        <f t="shared" si="163"/>
        <v>NO</v>
      </c>
      <c r="AG473" t="str">
        <f t="shared" si="164"/>
        <v>NO</v>
      </c>
      <c r="AH473" t="str">
        <f t="shared" si="165"/>
        <v>YES</v>
      </c>
      <c r="AI473" t="str">
        <f t="shared" si="166"/>
        <v/>
      </c>
      <c r="AJ473">
        <f t="shared" si="167"/>
        <v>170</v>
      </c>
    </row>
    <row r="474" spans="1:36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7"/>
        <v>0.17624999999999999</v>
      </c>
      <c r="P474" s="6">
        <f t="shared" si="148"/>
        <v>28.2</v>
      </c>
      <c r="Q474" t="str">
        <f t="shared" si="149"/>
        <v>film &amp; video</v>
      </c>
      <c r="R474" t="str">
        <f t="shared" si="150"/>
        <v>animation</v>
      </c>
      <c r="S474" s="8">
        <f t="shared" si="151"/>
        <v>41845</v>
      </c>
      <c r="T474" s="8">
        <f t="shared" si="152"/>
        <v>41874.922662037039</v>
      </c>
      <c r="U474">
        <f t="shared" si="153"/>
        <v>2014</v>
      </c>
      <c r="V474" t="str">
        <f>VLOOKUP(MONTH(S474),REF!$C$4:$D$15,2,FALSE)</f>
        <v>JUL</v>
      </c>
      <c r="W474" t="str">
        <f t="shared" si="154"/>
        <v>YES</v>
      </c>
      <c r="X474" t="str">
        <f t="shared" si="155"/>
        <v>NO</v>
      </c>
      <c r="Y474" t="str">
        <f t="shared" si="156"/>
        <v>NO</v>
      </c>
      <c r="Z474" t="str">
        <f t="shared" si="157"/>
        <v>NO</v>
      </c>
      <c r="AA474" t="str">
        <f t="shared" si="158"/>
        <v>NO</v>
      </c>
      <c r="AB474" t="str">
        <f t="shared" si="159"/>
        <v>NO</v>
      </c>
      <c r="AC474" t="str">
        <f t="shared" si="160"/>
        <v>NO</v>
      </c>
      <c r="AD474" t="str">
        <f t="shared" si="161"/>
        <v>NO</v>
      </c>
      <c r="AE474" t="str">
        <f t="shared" si="162"/>
        <v>NO</v>
      </c>
      <c r="AF474" t="str">
        <f t="shared" si="163"/>
        <v>NO</v>
      </c>
      <c r="AG474" t="str">
        <f t="shared" si="164"/>
        <v>NO</v>
      </c>
      <c r="AH474" t="str">
        <f t="shared" si="165"/>
        <v>NO</v>
      </c>
      <c r="AI474" t="str">
        <f t="shared" si="166"/>
        <v/>
      </c>
      <c r="AJ474">
        <f t="shared" si="167"/>
        <v>5</v>
      </c>
    </row>
    <row r="475" spans="1:36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7"/>
        <v>2.87E-2</v>
      </c>
      <c r="P475" s="6">
        <f t="shared" si="148"/>
        <v>61.5</v>
      </c>
      <c r="Q475" t="str">
        <f t="shared" si="149"/>
        <v>film &amp; video</v>
      </c>
      <c r="R475" t="str">
        <f t="shared" si="150"/>
        <v>animation</v>
      </c>
      <c r="S475" s="8">
        <f t="shared" si="151"/>
        <v>41870</v>
      </c>
      <c r="T475" s="8">
        <f t="shared" si="152"/>
        <v>41899.698136574072</v>
      </c>
      <c r="U475">
        <f t="shared" si="153"/>
        <v>2014</v>
      </c>
      <c r="V475" t="str">
        <f>VLOOKUP(MONTH(S475),REF!$C$4:$D$15,2,FALSE)</f>
        <v>AUG</v>
      </c>
      <c r="W475" t="str">
        <f t="shared" si="154"/>
        <v>NO</v>
      </c>
      <c r="X475" t="str">
        <f t="shared" si="155"/>
        <v>NO</v>
      </c>
      <c r="Y475" t="str">
        <f t="shared" si="156"/>
        <v>NO</v>
      </c>
      <c r="Z475" t="str">
        <f t="shared" si="157"/>
        <v>NO</v>
      </c>
      <c r="AA475" t="str">
        <f t="shared" si="158"/>
        <v>NO</v>
      </c>
      <c r="AB475" t="str">
        <f t="shared" si="159"/>
        <v>NO</v>
      </c>
      <c r="AC475" t="str">
        <f t="shared" si="160"/>
        <v>NO</v>
      </c>
      <c r="AD475" t="str">
        <f t="shared" si="161"/>
        <v>YES</v>
      </c>
      <c r="AE475" t="str">
        <f t="shared" si="162"/>
        <v>NO</v>
      </c>
      <c r="AF475" t="str">
        <f t="shared" si="163"/>
        <v>NO</v>
      </c>
      <c r="AG475" t="str">
        <f t="shared" si="164"/>
        <v>NO</v>
      </c>
      <c r="AH475" t="str">
        <f t="shared" si="165"/>
        <v>NO</v>
      </c>
      <c r="AI475" t="str">
        <f t="shared" si="166"/>
        <v/>
      </c>
      <c r="AJ475">
        <f t="shared" si="167"/>
        <v>14</v>
      </c>
    </row>
    <row r="476" spans="1:36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7"/>
        <v>3.0303030303030303E-4</v>
      </c>
      <c r="P476" s="6">
        <f t="shared" si="148"/>
        <v>1</v>
      </c>
      <c r="Q476" t="str">
        <f t="shared" si="149"/>
        <v>film &amp; video</v>
      </c>
      <c r="R476" t="str">
        <f t="shared" si="150"/>
        <v>animation</v>
      </c>
      <c r="S476" s="8">
        <f t="shared" si="151"/>
        <v>42753</v>
      </c>
      <c r="T476" s="8">
        <f t="shared" si="152"/>
        <v>42783.329039351855</v>
      </c>
      <c r="U476">
        <f t="shared" si="153"/>
        <v>2017</v>
      </c>
      <c r="V476" t="str">
        <f>VLOOKUP(MONTH(S476),REF!$C$4:$D$15,2,FALSE)</f>
        <v>JAN</v>
      </c>
      <c r="W476" t="str">
        <f t="shared" si="154"/>
        <v>NO</v>
      </c>
      <c r="X476" t="str">
        <f t="shared" si="155"/>
        <v>YES</v>
      </c>
      <c r="Y476" t="str">
        <f t="shared" si="156"/>
        <v>NO</v>
      </c>
      <c r="Z476" t="str">
        <f t="shared" si="157"/>
        <v>NO</v>
      </c>
      <c r="AA476" t="str">
        <f t="shared" si="158"/>
        <v>NO</v>
      </c>
      <c r="AB476" t="str">
        <f t="shared" si="159"/>
        <v>NO</v>
      </c>
      <c r="AC476" t="str">
        <f t="shared" si="160"/>
        <v>NO</v>
      </c>
      <c r="AD476" t="str">
        <f t="shared" si="161"/>
        <v>NO</v>
      </c>
      <c r="AE476" t="str">
        <f t="shared" si="162"/>
        <v>NO</v>
      </c>
      <c r="AF476" t="str">
        <f t="shared" si="163"/>
        <v>NO</v>
      </c>
      <c r="AG476" t="str">
        <f t="shared" si="164"/>
        <v>NO</v>
      </c>
      <c r="AH476" t="str">
        <f t="shared" si="165"/>
        <v>NO</v>
      </c>
      <c r="AI476" t="str">
        <f t="shared" si="166"/>
        <v/>
      </c>
      <c r="AJ476">
        <f t="shared" si="167"/>
        <v>1</v>
      </c>
    </row>
    <row r="477" spans="1:36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7"/>
        <v>0</v>
      </c>
      <c r="P477" s="6" t="e">
        <f t="shared" si="148"/>
        <v>#DIV/0!</v>
      </c>
      <c r="Q477" t="str">
        <f t="shared" si="149"/>
        <v>film &amp; video</v>
      </c>
      <c r="R477" t="str">
        <f t="shared" si="150"/>
        <v>animation</v>
      </c>
      <c r="S477" s="8">
        <f t="shared" si="151"/>
        <v>42100</v>
      </c>
      <c r="T477" s="8">
        <f t="shared" si="152"/>
        <v>42130.086145833338</v>
      </c>
      <c r="U477">
        <f t="shared" si="153"/>
        <v>2015</v>
      </c>
      <c r="V477" t="str">
        <f>VLOOKUP(MONTH(S477),REF!$C$4:$D$15,2,FALSE)</f>
        <v>APR</v>
      </c>
      <c r="W477" t="str">
        <f t="shared" si="154"/>
        <v>NO</v>
      </c>
      <c r="X477" t="str">
        <f t="shared" si="155"/>
        <v>YES</v>
      </c>
      <c r="Y477" t="str">
        <f t="shared" si="156"/>
        <v>NO</v>
      </c>
      <c r="Z477" t="str">
        <f t="shared" si="157"/>
        <v>NO</v>
      </c>
      <c r="AA477" t="str">
        <f t="shared" si="158"/>
        <v>NO</v>
      </c>
      <c r="AB477" t="str">
        <f t="shared" si="159"/>
        <v>NO</v>
      </c>
      <c r="AC477" t="str">
        <f t="shared" si="160"/>
        <v>NO</v>
      </c>
      <c r="AD477" t="str">
        <f t="shared" si="161"/>
        <v>NO</v>
      </c>
      <c r="AE477" t="str">
        <f t="shared" si="162"/>
        <v>NO</v>
      </c>
      <c r="AF477" t="str">
        <f t="shared" si="163"/>
        <v>NO</v>
      </c>
      <c r="AG477" t="str">
        <f t="shared" si="164"/>
        <v>NO</v>
      </c>
      <c r="AH477" t="str">
        <f t="shared" si="165"/>
        <v>NO</v>
      </c>
      <c r="AI477" t="str">
        <f t="shared" si="166"/>
        <v/>
      </c>
      <c r="AJ477">
        <f t="shared" si="167"/>
        <v>0</v>
      </c>
    </row>
    <row r="478" spans="1:36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7"/>
        <v>2.2302681818181819E-2</v>
      </c>
      <c r="P478" s="6">
        <f t="shared" si="148"/>
        <v>39.569274193548388</v>
      </c>
      <c r="Q478" t="str">
        <f t="shared" si="149"/>
        <v>film &amp; video</v>
      </c>
      <c r="R478" t="str">
        <f t="shared" si="150"/>
        <v>animation</v>
      </c>
      <c r="S478" s="8">
        <f t="shared" si="151"/>
        <v>41758</v>
      </c>
      <c r="T478" s="8">
        <f t="shared" si="152"/>
        <v>41793.165972222225</v>
      </c>
      <c r="U478">
        <f t="shared" si="153"/>
        <v>2014</v>
      </c>
      <c r="V478" t="str">
        <f>VLOOKUP(MONTH(S478),REF!$C$4:$D$15,2,FALSE)</f>
        <v>APR</v>
      </c>
      <c r="W478" t="str">
        <f t="shared" si="154"/>
        <v>NO</v>
      </c>
      <c r="X478" t="str">
        <f t="shared" si="155"/>
        <v>NO</v>
      </c>
      <c r="Y478" t="str">
        <f t="shared" si="156"/>
        <v>NO</v>
      </c>
      <c r="Z478" t="str">
        <f t="shared" si="157"/>
        <v>NO</v>
      </c>
      <c r="AA478" t="str">
        <f t="shared" si="158"/>
        <v>NO</v>
      </c>
      <c r="AB478" t="str">
        <f t="shared" si="159"/>
        <v>NO</v>
      </c>
      <c r="AC478" t="str">
        <f t="shared" si="160"/>
        <v>NO</v>
      </c>
      <c r="AD478" t="str">
        <f t="shared" si="161"/>
        <v>NO</v>
      </c>
      <c r="AE478" t="str">
        <f t="shared" si="162"/>
        <v>NO</v>
      </c>
      <c r="AF478" t="str">
        <f t="shared" si="163"/>
        <v>NO</v>
      </c>
      <c r="AG478" t="str">
        <f t="shared" si="164"/>
        <v>NO</v>
      </c>
      <c r="AH478" t="str">
        <f t="shared" si="165"/>
        <v>YES</v>
      </c>
      <c r="AI478" t="str">
        <f t="shared" si="166"/>
        <v/>
      </c>
      <c r="AJ478">
        <f t="shared" si="167"/>
        <v>124</v>
      </c>
    </row>
    <row r="479" spans="1:36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7"/>
        <v>0</v>
      </c>
      <c r="P479" s="6" t="e">
        <f t="shared" si="148"/>
        <v>#DIV/0!</v>
      </c>
      <c r="Q479" t="str">
        <f t="shared" si="149"/>
        <v>film &amp; video</v>
      </c>
      <c r="R479" t="str">
        <f t="shared" si="150"/>
        <v>animation</v>
      </c>
      <c r="S479" s="8">
        <f t="shared" si="151"/>
        <v>40988</v>
      </c>
      <c r="T479" s="8">
        <f t="shared" si="152"/>
        <v>41047.83488425926</v>
      </c>
      <c r="U479">
        <f t="shared" si="153"/>
        <v>2012</v>
      </c>
      <c r="V479" t="str">
        <f>VLOOKUP(MONTH(S479),REF!$C$4:$D$15,2,FALSE)</f>
        <v>MAR</v>
      </c>
      <c r="W479" t="str">
        <f t="shared" si="154"/>
        <v>NO</v>
      </c>
      <c r="X479" t="str">
        <f t="shared" si="155"/>
        <v>YES</v>
      </c>
      <c r="Y479" t="str">
        <f t="shared" si="156"/>
        <v>NO</v>
      </c>
      <c r="Z479" t="str">
        <f t="shared" si="157"/>
        <v>NO</v>
      </c>
      <c r="AA479" t="str">
        <f t="shared" si="158"/>
        <v>NO</v>
      </c>
      <c r="AB479" t="str">
        <f t="shared" si="159"/>
        <v>NO</v>
      </c>
      <c r="AC479" t="str">
        <f t="shared" si="160"/>
        <v>NO</v>
      </c>
      <c r="AD479" t="str">
        <f t="shared" si="161"/>
        <v>NO</v>
      </c>
      <c r="AE479" t="str">
        <f t="shared" si="162"/>
        <v>NO</v>
      </c>
      <c r="AF479" t="str">
        <f t="shared" si="163"/>
        <v>NO</v>
      </c>
      <c r="AG479" t="str">
        <f t="shared" si="164"/>
        <v>NO</v>
      </c>
      <c r="AH479" t="str">
        <f t="shared" si="165"/>
        <v>NO</v>
      </c>
      <c r="AI479" t="str">
        <f t="shared" si="166"/>
        <v/>
      </c>
      <c r="AJ479">
        <f t="shared" si="167"/>
        <v>0</v>
      </c>
    </row>
    <row r="480" spans="1:36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7"/>
        <v>0</v>
      </c>
      <c r="P480" s="6" t="e">
        <f t="shared" si="148"/>
        <v>#DIV/0!</v>
      </c>
      <c r="Q480" t="str">
        <f t="shared" si="149"/>
        <v>film &amp; video</v>
      </c>
      <c r="R480" t="str">
        <f t="shared" si="150"/>
        <v>animation</v>
      </c>
      <c r="S480" s="8">
        <f t="shared" si="151"/>
        <v>42066</v>
      </c>
      <c r="T480" s="8">
        <f t="shared" si="152"/>
        <v>42095.869317129633</v>
      </c>
      <c r="U480">
        <f t="shared" si="153"/>
        <v>2015</v>
      </c>
      <c r="V480" t="str">
        <f>VLOOKUP(MONTH(S480),REF!$C$4:$D$15,2,FALSE)</f>
        <v>MAR</v>
      </c>
      <c r="W480" t="str">
        <f t="shared" si="154"/>
        <v>NO</v>
      </c>
      <c r="X480" t="str">
        <f t="shared" si="155"/>
        <v>NO</v>
      </c>
      <c r="Y480" t="str">
        <f t="shared" si="156"/>
        <v>NO</v>
      </c>
      <c r="Z480" t="str">
        <f t="shared" si="157"/>
        <v>YES</v>
      </c>
      <c r="AA480" t="str">
        <f t="shared" si="158"/>
        <v>NO</v>
      </c>
      <c r="AB480" t="str">
        <f t="shared" si="159"/>
        <v>NO</v>
      </c>
      <c r="AC480" t="str">
        <f t="shared" si="160"/>
        <v>NO</v>
      </c>
      <c r="AD480" t="str">
        <f t="shared" si="161"/>
        <v>NO</v>
      </c>
      <c r="AE480" t="str">
        <f t="shared" si="162"/>
        <v>NO</v>
      </c>
      <c r="AF480" t="str">
        <f t="shared" si="163"/>
        <v>NO</v>
      </c>
      <c r="AG480" t="str">
        <f t="shared" si="164"/>
        <v>NO</v>
      </c>
      <c r="AH480" t="str">
        <f t="shared" si="165"/>
        <v>NO</v>
      </c>
      <c r="AI480" t="str">
        <f t="shared" si="166"/>
        <v/>
      </c>
      <c r="AJ480">
        <f t="shared" si="167"/>
        <v>0</v>
      </c>
    </row>
    <row r="481" spans="1:36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7"/>
        <v>0.3256</v>
      </c>
      <c r="P481" s="6">
        <f t="shared" si="148"/>
        <v>88.8</v>
      </c>
      <c r="Q481" t="str">
        <f t="shared" si="149"/>
        <v>film &amp; video</v>
      </c>
      <c r="R481" t="str">
        <f t="shared" si="150"/>
        <v>animation</v>
      </c>
      <c r="S481" s="8">
        <f t="shared" si="151"/>
        <v>41904</v>
      </c>
      <c r="T481" s="8">
        <f t="shared" si="152"/>
        <v>41964.449479166666</v>
      </c>
      <c r="U481">
        <f t="shared" si="153"/>
        <v>2014</v>
      </c>
      <c r="V481" t="str">
        <f>VLOOKUP(MONTH(S481),REF!$C$4:$D$15,2,FALSE)</f>
        <v>SEP</v>
      </c>
      <c r="W481" t="str">
        <f t="shared" si="154"/>
        <v>NO</v>
      </c>
      <c r="X481" t="str">
        <f t="shared" si="155"/>
        <v>NO</v>
      </c>
      <c r="Y481" t="str">
        <f t="shared" si="156"/>
        <v>NO</v>
      </c>
      <c r="Z481" t="str">
        <f t="shared" si="157"/>
        <v>NO</v>
      </c>
      <c r="AA481" t="str">
        <f t="shared" si="158"/>
        <v>YES</v>
      </c>
      <c r="AB481" t="str">
        <f t="shared" si="159"/>
        <v>NO</v>
      </c>
      <c r="AC481" t="str">
        <f t="shared" si="160"/>
        <v>NO</v>
      </c>
      <c r="AD481" t="str">
        <f t="shared" si="161"/>
        <v>NO</v>
      </c>
      <c r="AE481" t="str">
        <f t="shared" si="162"/>
        <v>NO</v>
      </c>
      <c r="AF481" t="str">
        <f t="shared" si="163"/>
        <v>NO</v>
      </c>
      <c r="AG481" t="str">
        <f t="shared" si="164"/>
        <v>NO</v>
      </c>
      <c r="AH481" t="str">
        <f t="shared" si="165"/>
        <v>NO</v>
      </c>
      <c r="AI481" t="str">
        <f t="shared" si="166"/>
        <v/>
      </c>
      <c r="AJ481">
        <f t="shared" si="167"/>
        <v>55</v>
      </c>
    </row>
    <row r="482" spans="1:36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7"/>
        <v>0.19409999999999999</v>
      </c>
      <c r="P482" s="6">
        <f t="shared" si="148"/>
        <v>55.457142857142856</v>
      </c>
      <c r="Q482" t="str">
        <f t="shared" si="149"/>
        <v>film &amp; video</v>
      </c>
      <c r="R482" t="str">
        <f t="shared" si="150"/>
        <v>animation</v>
      </c>
      <c r="S482" s="8">
        <f t="shared" si="151"/>
        <v>41466</v>
      </c>
      <c r="T482" s="8">
        <f t="shared" si="152"/>
        <v>41495.500173611115</v>
      </c>
      <c r="U482">
        <f t="shared" si="153"/>
        <v>2013</v>
      </c>
      <c r="V482" t="str">
        <f>VLOOKUP(MONTH(S482),REF!$C$4:$D$15,2,FALSE)</f>
        <v>JUL</v>
      </c>
      <c r="W482" t="str">
        <f t="shared" si="154"/>
        <v>NO</v>
      </c>
      <c r="X482" t="str">
        <f t="shared" si="155"/>
        <v>NO</v>
      </c>
      <c r="Y482" t="str">
        <f t="shared" si="156"/>
        <v>NO</v>
      </c>
      <c r="Z482" t="str">
        <f t="shared" si="157"/>
        <v>NO</v>
      </c>
      <c r="AA482" t="str">
        <f t="shared" si="158"/>
        <v>NO</v>
      </c>
      <c r="AB482" t="str">
        <f t="shared" si="159"/>
        <v>NO</v>
      </c>
      <c r="AC482" t="str">
        <f t="shared" si="160"/>
        <v>NO</v>
      </c>
      <c r="AD482" t="str">
        <f t="shared" si="161"/>
        <v>NO</v>
      </c>
      <c r="AE482" t="str">
        <f t="shared" si="162"/>
        <v>NO</v>
      </c>
      <c r="AF482" t="str">
        <f t="shared" si="163"/>
        <v>YES</v>
      </c>
      <c r="AG482" t="str">
        <f t="shared" si="164"/>
        <v>NO</v>
      </c>
      <c r="AH482" t="str">
        <f t="shared" si="165"/>
        <v>NO</v>
      </c>
      <c r="AI482" t="str">
        <f t="shared" si="166"/>
        <v/>
      </c>
      <c r="AJ482">
        <f t="shared" si="167"/>
        <v>140</v>
      </c>
    </row>
    <row r="483" spans="1:36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7"/>
        <v>6.0999999999999999E-2</v>
      </c>
      <c r="P483" s="6">
        <f t="shared" si="148"/>
        <v>87.142857142857139</v>
      </c>
      <c r="Q483" t="str">
        <f t="shared" si="149"/>
        <v>film &amp; video</v>
      </c>
      <c r="R483" t="str">
        <f t="shared" si="150"/>
        <v>animation</v>
      </c>
      <c r="S483" s="8">
        <f t="shared" si="151"/>
        <v>41163</v>
      </c>
      <c r="T483" s="8">
        <f t="shared" si="152"/>
        <v>41192.672326388885</v>
      </c>
      <c r="U483">
        <f t="shared" si="153"/>
        <v>2012</v>
      </c>
      <c r="V483" t="str">
        <f>VLOOKUP(MONTH(S483),REF!$C$4:$D$15,2,FALSE)</f>
        <v>SEP</v>
      </c>
      <c r="W483" t="str">
        <f t="shared" si="154"/>
        <v>NO</v>
      </c>
      <c r="X483" t="str">
        <f t="shared" si="155"/>
        <v>NO</v>
      </c>
      <c r="Y483" t="str">
        <f t="shared" si="156"/>
        <v>NO</v>
      </c>
      <c r="Z483" t="str">
        <f t="shared" si="157"/>
        <v>NO</v>
      </c>
      <c r="AA483" t="str">
        <f t="shared" si="158"/>
        <v>NO</v>
      </c>
      <c r="AB483" t="str">
        <f t="shared" si="159"/>
        <v>NO</v>
      </c>
      <c r="AC483" t="str">
        <f t="shared" si="160"/>
        <v>NO</v>
      </c>
      <c r="AD483" t="str">
        <f t="shared" si="161"/>
        <v>YES</v>
      </c>
      <c r="AE483" t="str">
        <f t="shared" si="162"/>
        <v>NO</v>
      </c>
      <c r="AF483" t="str">
        <f t="shared" si="163"/>
        <v>NO</v>
      </c>
      <c r="AG483" t="str">
        <f t="shared" si="164"/>
        <v>NO</v>
      </c>
      <c r="AH483" t="str">
        <f t="shared" si="165"/>
        <v>NO</v>
      </c>
      <c r="AI483" t="str">
        <f t="shared" si="166"/>
        <v/>
      </c>
      <c r="AJ483">
        <f t="shared" si="167"/>
        <v>21</v>
      </c>
    </row>
    <row r="484" spans="1:36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7"/>
        <v>1E-3</v>
      </c>
      <c r="P484" s="6">
        <f t="shared" si="148"/>
        <v>10</v>
      </c>
      <c r="Q484" t="str">
        <f t="shared" si="149"/>
        <v>film &amp; video</v>
      </c>
      <c r="R484" t="str">
        <f t="shared" si="150"/>
        <v>animation</v>
      </c>
      <c r="S484" s="8">
        <f t="shared" si="151"/>
        <v>42448</v>
      </c>
      <c r="T484" s="8">
        <f t="shared" si="152"/>
        <v>42474.606944444444</v>
      </c>
      <c r="U484">
        <f t="shared" si="153"/>
        <v>2016</v>
      </c>
      <c r="V484" t="str">
        <f>VLOOKUP(MONTH(S484),REF!$C$4:$D$15,2,FALSE)</f>
        <v>MAR</v>
      </c>
      <c r="W484" t="str">
        <f t="shared" si="154"/>
        <v>NO</v>
      </c>
      <c r="X484" t="str">
        <f t="shared" si="155"/>
        <v>NO</v>
      </c>
      <c r="Y484" t="str">
        <f t="shared" si="156"/>
        <v>NO</v>
      </c>
      <c r="Z484" t="str">
        <f t="shared" si="157"/>
        <v>YES</v>
      </c>
      <c r="AA484" t="str">
        <f t="shared" si="158"/>
        <v>NO</v>
      </c>
      <c r="AB484" t="str">
        <f t="shared" si="159"/>
        <v>NO</v>
      </c>
      <c r="AC484" t="str">
        <f t="shared" si="160"/>
        <v>NO</v>
      </c>
      <c r="AD484" t="str">
        <f t="shared" si="161"/>
        <v>NO</v>
      </c>
      <c r="AE484" t="str">
        <f t="shared" si="162"/>
        <v>NO</v>
      </c>
      <c r="AF484" t="str">
        <f t="shared" si="163"/>
        <v>NO</v>
      </c>
      <c r="AG484" t="str">
        <f t="shared" si="164"/>
        <v>NO</v>
      </c>
      <c r="AH484" t="str">
        <f t="shared" si="165"/>
        <v>NO</v>
      </c>
      <c r="AI484" t="str">
        <f t="shared" si="166"/>
        <v/>
      </c>
      <c r="AJ484">
        <f t="shared" si="167"/>
        <v>1</v>
      </c>
    </row>
    <row r="485" spans="1:36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7"/>
        <v>0.502</v>
      </c>
      <c r="P485" s="6">
        <f t="shared" si="148"/>
        <v>51.224489795918366</v>
      </c>
      <c r="Q485" t="str">
        <f t="shared" si="149"/>
        <v>film &amp; video</v>
      </c>
      <c r="R485" t="str">
        <f t="shared" si="150"/>
        <v>animation</v>
      </c>
      <c r="S485" s="8">
        <f t="shared" si="151"/>
        <v>41243</v>
      </c>
      <c r="T485" s="8">
        <f t="shared" si="152"/>
        <v>41303.197592592594</v>
      </c>
      <c r="U485">
        <f t="shared" si="153"/>
        <v>2012</v>
      </c>
      <c r="V485" t="str">
        <f>VLOOKUP(MONTH(S485),REF!$C$4:$D$15,2,FALSE)</f>
        <v>NOV</v>
      </c>
      <c r="W485" t="str">
        <f t="shared" si="154"/>
        <v>NO</v>
      </c>
      <c r="X485" t="str">
        <f t="shared" si="155"/>
        <v>NO</v>
      </c>
      <c r="Y485" t="str">
        <f t="shared" si="156"/>
        <v>NO</v>
      </c>
      <c r="Z485" t="str">
        <f t="shared" si="157"/>
        <v>NO</v>
      </c>
      <c r="AA485" t="str">
        <f t="shared" si="158"/>
        <v>YES</v>
      </c>
      <c r="AB485" t="str">
        <f t="shared" si="159"/>
        <v>NO</v>
      </c>
      <c r="AC485" t="str">
        <f t="shared" si="160"/>
        <v>NO</v>
      </c>
      <c r="AD485" t="str">
        <f t="shared" si="161"/>
        <v>NO</v>
      </c>
      <c r="AE485" t="str">
        <f t="shared" si="162"/>
        <v>NO</v>
      </c>
      <c r="AF485" t="str">
        <f t="shared" si="163"/>
        <v>NO</v>
      </c>
      <c r="AG485" t="str">
        <f t="shared" si="164"/>
        <v>NO</v>
      </c>
      <c r="AH485" t="str">
        <f t="shared" si="165"/>
        <v>NO</v>
      </c>
      <c r="AI485" t="str">
        <f t="shared" si="166"/>
        <v/>
      </c>
      <c r="AJ485">
        <f t="shared" si="167"/>
        <v>147</v>
      </c>
    </row>
    <row r="486" spans="1:36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7"/>
        <v>1.8625E-3</v>
      </c>
      <c r="P486" s="6">
        <f t="shared" si="148"/>
        <v>13.545454545454545</v>
      </c>
      <c r="Q486" t="str">
        <f t="shared" si="149"/>
        <v>film &amp; video</v>
      </c>
      <c r="R486" t="str">
        <f t="shared" si="150"/>
        <v>animation</v>
      </c>
      <c r="S486" s="8">
        <f t="shared" si="151"/>
        <v>42273</v>
      </c>
      <c r="T486" s="8">
        <f t="shared" si="152"/>
        <v>42313.981157407412</v>
      </c>
      <c r="U486">
        <f t="shared" si="153"/>
        <v>2015</v>
      </c>
      <c r="V486" t="str">
        <f>VLOOKUP(MONTH(S486),REF!$C$4:$D$15,2,FALSE)</f>
        <v>SEP</v>
      </c>
      <c r="W486" t="str">
        <f t="shared" si="154"/>
        <v>NO</v>
      </c>
      <c r="X486" t="str">
        <f t="shared" si="155"/>
        <v>NO</v>
      </c>
      <c r="Y486" t="str">
        <f t="shared" si="156"/>
        <v>NO</v>
      </c>
      <c r="Z486" t="str">
        <f t="shared" si="157"/>
        <v>NO</v>
      </c>
      <c r="AA486" t="str">
        <f t="shared" si="158"/>
        <v>NO</v>
      </c>
      <c r="AB486" t="str">
        <f t="shared" si="159"/>
        <v>NO</v>
      </c>
      <c r="AC486" t="str">
        <f t="shared" si="160"/>
        <v>NO</v>
      </c>
      <c r="AD486" t="str">
        <f t="shared" si="161"/>
        <v>NO</v>
      </c>
      <c r="AE486" t="str">
        <f t="shared" si="162"/>
        <v>NO</v>
      </c>
      <c r="AF486" t="str">
        <f t="shared" si="163"/>
        <v>NO</v>
      </c>
      <c r="AG486" t="str">
        <f t="shared" si="164"/>
        <v>NO</v>
      </c>
      <c r="AH486" t="str">
        <f t="shared" si="165"/>
        <v>YES</v>
      </c>
      <c r="AI486" t="str">
        <f t="shared" si="166"/>
        <v/>
      </c>
      <c r="AJ486">
        <f t="shared" si="167"/>
        <v>11</v>
      </c>
    </row>
    <row r="487" spans="1:36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7"/>
        <v>0.21906971229845085</v>
      </c>
      <c r="P487" s="6">
        <f t="shared" si="148"/>
        <v>66.520080000000007</v>
      </c>
      <c r="Q487" t="str">
        <f t="shared" si="149"/>
        <v>film &amp; video</v>
      </c>
      <c r="R487" t="str">
        <f t="shared" si="150"/>
        <v>animation</v>
      </c>
      <c r="S487" s="8">
        <f t="shared" si="151"/>
        <v>41382</v>
      </c>
      <c r="T487" s="8">
        <f t="shared" si="152"/>
        <v>41411.505775462967</v>
      </c>
      <c r="U487">
        <f t="shared" si="153"/>
        <v>2013</v>
      </c>
      <c r="V487" t="str">
        <f>VLOOKUP(MONTH(S487),REF!$C$4:$D$15,2,FALSE)</f>
        <v>APR</v>
      </c>
      <c r="W487" t="str">
        <f t="shared" si="154"/>
        <v>NO</v>
      </c>
      <c r="X487" t="str">
        <f t="shared" si="155"/>
        <v>NO</v>
      </c>
      <c r="Y487" t="str">
        <f t="shared" si="156"/>
        <v>NO</v>
      </c>
      <c r="Z487" t="str">
        <f t="shared" si="157"/>
        <v>NO</v>
      </c>
      <c r="AA487" t="str">
        <f t="shared" si="158"/>
        <v>NO</v>
      </c>
      <c r="AB487" t="str">
        <f t="shared" si="159"/>
        <v>NO</v>
      </c>
      <c r="AC487" t="str">
        <f t="shared" si="160"/>
        <v>NO</v>
      </c>
      <c r="AD487" t="str">
        <f t="shared" si="161"/>
        <v>NO</v>
      </c>
      <c r="AE487" t="str">
        <f t="shared" si="162"/>
        <v>YES</v>
      </c>
      <c r="AF487" t="str">
        <f t="shared" si="163"/>
        <v>NO</v>
      </c>
      <c r="AG487" t="str">
        <f t="shared" si="164"/>
        <v>NO</v>
      </c>
      <c r="AH487" t="str">
        <f t="shared" si="165"/>
        <v>NO</v>
      </c>
      <c r="AI487" t="str">
        <f t="shared" si="166"/>
        <v/>
      </c>
      <c r="AJ487">
        <f t="shared" si="167"/>
        <v>125</v>
      </c>
    </row>
    <row r="488" spans="1:36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7"/>
        <v>9.0909090909090904E-5</v>
      </c>
      <c r="P488" s="6">
        <f t="shared" si="148"/>
        <v>50</v>
      </c>
      <c r="Q488" t="str">
        <f t="shared" si="149"/>
        <v>film &amp; video</v>
      </c>
      <c r="R488" t="str">
        <f t="shared" si="150"/>
        <v>animation</v>
      </c>
      <c r="S488" s="8">
        <f t="shared" si="151"/>
        <v>41762</v>
      </c>
      <c r="T488" s="8">
        <f t="shared" si="152"/>
        <v>41791.94258101852</v>
      </c>
      <c r="U488">
        <f t="shared" si="153"/>
        <v>2014</v>
      </c>
      <c r="V488" t="str">
        <f>VLOOKUP(MONTH(S488),REF!$C$4:$D$15,2,FALSE)</f>
        <v>MAY</v>
      </c>
      <c r="W488" t="str">
        <f t="shared" si="154"/>
        <v>NO</v>
      </c>
      <c r="X488" t="str">
        <f t="shared" si="155"/>
        <v>NO</v>
      </c>
      <c r="Y488" t="str">
        <f t="shared" si="156"/>
        <v>NO</v>
      </c>
      <c r="Z488" t="str">
        <f t="shared" si="157"/>
        <v>NO</v>
      </c>
      <c r="AA488" t="str">
        <f t="shared" si="158"/>
        <v>NO</v>
      </c>
      <c r="AB488" t="str">
        <f t="shared" si="159"/>
        <v>NO</v>
      </c>
      <c r="AC488" t="str">
        <f t="shared" si="160"/>
        <v>NO</v>
      </c>
      <c r="AD488" t="str">
        <f t="shared" si="161"/>
        <v>NO</v>
      </c>
      <c r="AE488" t="str">
        <f t="shared" si="162"/>
        <v>NO</v>
      </c>
      <c r="AF488" t="str">
        <f t="shared" si="163"/>
        <v>NO</v>
      </c>
      <c r="AG488" t="str">
        <f t="shared" si="164"/>
        <v>NO</v>
      </c>
      <c r="AH488" t="str">
        <f t="shared" si="165"/>
        <v>YES</v>
      </c>
      <c r="AI488" t="str">
        <f t="shared" si="166"/>
        <v/>
      </c>
      <c r="AJ488">
        <f t="shared" si="167"/>
        <v>1</v>
      </c>
    </row>
    <row r="489" spans="1:36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7"/>
        <v>0</v>
      </c>
      <c r="P489" s="6" t="e">
        <f t="shared" si="148"/>
        <v>#DIV/0!</v>
      </c>
      <c r="Q489" t="str">
        <f t="shared" si="149"/>
        <v>film &amp; video</v>
      </c>
      <c r="R489" t="str">
        <f t="shared" si="150"/>
        <v>animation</v>
      </c>
      <c r="S489" s="8">
        <f t="shared" si="151"/>
        <v>42670</v>
      </c>
      <c r="T489" s="8">
        <f t="shared" si="152"/>
        <v>42729.636504629627</v>
      </c>
      <c r="U489">
        <f t="shared" si="153"/>
        <v>2016</v>
      </c>
      <c r="V489" t="str">
        <f>VLOOKUP(MONTH(S489),REF!$C$4:$D$15,2,FALSE)</f>
        <v>OCT</v>
      </c>
      <c r="W489" t="str">
        <f t="shared" si="154"/>
        <v>NO</v>
      </c>
      <c r="X489" t="str">
        <f t="shared" si="155"/>
        <v>NO</v>
      </c>
      <c r="Y489" t="str">
        <f t="shared" si="156"/>
        <v>NO</v>
      </c>
      <c r="Z489" t="str">
        <f t="shared" si="157"/>
        <v>NO</v>
      </c>
      <c r="AA489" t="str">
        <f t="shared" si="158"/>
        <v>NO</v>
      </c>
      <c r="AB489" t="str">
        <f t="shared" si="159"/>
        <v>NO</v>
      </c>
      <c r="AC489" t="str">
        <f t="shared" si="160"/>
        <v>NO</v>
      </c>
      <c r="AD489" t="str">
        <f t="shared" si="161"/>
        <v>NO</v>
      </c>
      <c r="AE489" t="str">
        <f t="shared" si="162"/>
        <v>NO</v>
      </c>
      <c r="AF489" t="str">
        <f t="shared" si="163"/>
        <v>NO</v>
      </c>
      <c r="AG489" t="str">
        <f t="shared" si="164"/>
        <v>NO</v>
      </c>
      <c r="AH489" t="str">
        <f t="shared" si="165"/>
        <v>YES</v>
      </c>
      <c r="AI489" t="str">
        <f t="shared" si="166"/>
        <v/>
      </c>
      <c r="AJ489">
        <f t="shared" si="167"/>
        <v>0</v>
      </c>
    </row>
    <row r="490" spans="1:36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7"/>
        <v>0</v>
      </c>
      <c r="P490" s="6" t="e">
        <f t="shared" si="148"/>
        <v>#DIV/0!</v>
      </c>
      <c r="Q490" t="str">
        <f t="shared" si="149"/>
        <v>film &amp; video</v>
      </c>
      <c r="R490" t="str">
        <f t="shared" si="150"/>
        <v>animation</v>
      </c>
      <c r="S490" s="8">
        <f t="shared" si="151"/>
        <v>42714</v>
      </c>
      <c r="T490" s="8">
        <f t="shared" si="152"/>
        <v>42744.054398148146</v>
      </c>
      <c r="U490">
        <f t="shared" si="153"/>
        <v>2016</v>
      </c>
      <c r="V490" t="str">
        <f>VLOOKUP(MONTH(S490),REF!$C$4:$D$15,2,FALSE)</f>
        <v>DEC</v>
      </c>
      <c r="W490" t="str">
        <f t="shared" si="154"/>
        <v>NO</v>
      </c>
      <c r="X490" t="str">
        <f t="shared" si="155"/>
        <v>NO</v>
      </c>
      <c r="Y490" t="str">
        <f t="shared" si="156"/>
        <v>NO</v>
      </c>
      <c r="Z490" t="str">
        <f t="shared" si="157"/>
        <v>YES</v>
      </c>
      <c r="AA490" t="str">
        <f t="shared" si="158"/>
        <v>NO</v>
      </c>
      <c r="AB490" t="str">
        <f t="shared" si="159"/>
        <v>NO</v>
      </c>
      <c r="AC490" t="str">
        <f t="shared" si="160"/>
        <v>NO</v>
      </c>
      <c r="AD490" t="str">
        <f t="shared" si="161"/>
        <v>NO</v>
      </c>
      <c r="AE490" t="str">
        <f t="shared" si="162"/>
        <v>NO</v>
      </c>
      <c r="AF490" t="str">
        <f t="shared" si="163"/>
        <v>NO</v>
      </c>
      <c r="AG490" t="str">
        <f t="shared" si="164"/>
        <v>NO</v>
      </c>
      <c r="AH490" t="str">
        <f t="shared" si="165"/>
        <v>NO</v>
      </c>
      <c r="AI490" t="str">
        <f t="shared" si="166"/>
        <v/>
      </c>
      <c r="AJ490">
        <f t="shared" si="167"/>
        <v>0</v>
      </c>
    </row>
    <row r="491" spans="1:36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7"/>
        <v>2.8667813379201833E-3</v>
      </c>
      <c r="P491" s="6">
        <f t="shared" si="148"/>
        <v>71.666666666666671</v>
      </c>
      <c r="Q491" t="str">
        <f t="shared" si="149"/>
        <v>film &amp; video</v>
      </c>
      <c r="R491" t="str">
        <f t="shared" si="150"/>
        <v>animation</v>
      </c>
      <c r="S491" s="8">
        <f t="shared" si="151"/>
        <v>40882</v>
      </c>
      <c r="T491" s="8">
        <f t="shared" si="152"/>
        <v>40913.481249999997</v>
      </c>
      <c r="U491">
        <f t="shared" si="153"/>
        <v>2011</v>
      </c>
      <c r="V491" t="str">
        <f>VLOOKUP(MONTH(S491),REF!$C$4:$D$15,2,FALSE)</f>
        <v>DEC</v>
      </c>
      <c r="W491" t="str">
        <f t="shared" si="154"/>
        <v>NO</v>
      </c>
      <c r="X491" t="str">
        <f t="shared" si="155"/>
        <v>NO</v>
      </c>
      <c r="Y491" t="str">
        <f t="shared" si="156"/>
        <v>NO</v>
      </c>
      <c r="Z491" t="str">
        <f t="shared" si="157"/>
        <v>NO</v>
      </c>
      <c r="AA491" t="str">
        <f t="shared" si="158"/>
        <v>NO</v>
      </c>
      <c r="AB491" t="str">
        <f t="shared" si="159"/>
        <v>NO</v>
      </c>
      <c r="AC491" t="str">
        <f t="shared" si="160"/>
        <v>NO</v>
      </c>
      <c r="AD491" t="str">
        <f t="shared" si="161"/>
        <v>NO</v>
      </c>
      <c r="AE491" t="str">
        <f t="shared" si="162"/>
        <v>NO</v>
      </c>
      <c r="AF491" t="str">
        <f t="shared" si="163"/>
        <v>NO</v>
      </c>
      <c r="AG491" t="str">
        <f t="shared" si="164"/>
        <v>NO</v>
      </c>
      <c r="AH491" t="str">
        <f t="shared" si="165"/>
        <v>YES</v>
      </c>
      <c r="AI491" t="str">
        <f t="shared" si="166"/>
        <v/>
      </c>
      <c r="AJ491">
        <f t="shared" si="167"/>
        <v>3</v>
      </c>
    </row>
    <row r="492" spans="1:36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7"/>
        <v>0</v>
      </c>
      <c r="P492" s="6" t="e">
        <f t="shared" si="148"/>
        <v>#DIV/0!</v>
      </c>
      <c r="Q492" t="str">
        <f t="shared" si="149"/>
        <v>film &amp; video</v>
      </c>
      <c r="R492" t="str">
        <f t="shared" si="150"/>
        <v>animation</v>
      </c>
      <c r="S492" s="8">
        <f t="shared" si="151"/>
        <v>41114</v>
      </c>
      <c r="T492" s="8">
        <f t="shared" si="152"/>
        <v>41143.968576388885</v>
      </c>
      <c r="U492">
        <f t="shared" si="153"/>
        <v>2012</v>
      </c>
      <c r="V492" t="str">
        <f>VLOOKUP(MONTH(S492),REF!$C$4:$D$15,2,FALSE)</f>
        <v>JUL</v>
      </c>
      <c r="W492" t="str">
        <f t="shared" si="154"/>
        <v>NO</v>
      </c>
      <c r="X492" t="str">
        <f t="shared" si="155"/>
        <v>YES</v>
      </c>
      <c r="Y492" t="str">
        <f t="shared" si="156"/>
        <v>NO</v>
      </c>
      <c r="Z492" t="str">
        <f t="shared" si="157"/>
        <v>NO</v>
      </c>
      <c r="AA492" t="str">
        <f t="shared" si="158"/>
        <v>NO</v>
      </c>
      <c r="AB492" t="str">
        <f t="shared" si="159"/>
        <v>NO</v>
      </c>
      <c r="AC492" t="str">
        <f t="shared" si="160"/>
        <v>NO</v>
      </c>
      <c r="AD492" t="str">
        <f t="shared" si="161"/>
        <v>NO</v>
      </c>
      <c r="AE492" t="str">
        <f t="shared" si="162"/>
        <v>NO</v>
      </c>
      <c r="AF492" t="str">
        <f t="shared" si="163"/>
        <v>NO</v>
      </c>
      <c r="AG492" t="str">
        <f t="shared" si="164"/>
        <v>NO</v>
      </c>
      <c r="AH492" t="str">
        <f t="shared" si="165"/>
        <v>NO</v>
      </c>
      <c r="AI492" t="str">
        <f t="shared" si="166"/>
        <v/>
      </c>
      <c r="AJ492">
        <f t="shared" si="167"/>
        <v>0</v>
      </c>
    </row>
    <row r="493" spans="1:36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7"/>
        <v>0</v>
      </c>
      <c r="P493" s="6" t="e">
        <f t="shared" si="148"/>
        <v>#DIV/0!</v>
      </c>
      <c r="Q493" t="str">
        <f t="shared" si="149"/>
        <v>film &amp; video</v>
      </c>
      <c r="R493" t="str">
        <f t="shared" si="150"/>
        <v>animation</v>
      </c>
      <c r="S493" s="8">
        <f t="shared" si="151"/>
        <v>42367</v>
      </c>
      <c r="T493" s="8">
        <f t="shared" si="152"/>
        <v>42396.982627314814</v>
      </c>
      <c r="U493">
        <f t="shared" si="153"/>
        <v>2015</v>
      </c>
      <c r="V493" t="str">
        <f>VLOOKUP(MONTH(S493),REF!$C$4:$D$15,2,FALSE)</f>
        <v>DEC</v>
      </c>
      <c r="W493" t="str">
        <f t="shared" si="154"/>
        <v>NO</v>
      </c>
      <c r="X493" t="str">
        <f t="shared" si="155"/>
        <v>NO</v>
      </c>
      <c r="Y493" t="str">
        <f t="shared" si="156"/>
        <v>NO</v>
      </c>
      <c r="Z493" t="str">
        <f t="shared" si="157"/>
        <v>YES</v>
      </c>
      <c r="AA493" t="str">
        <f t="shared" si="158"/>
        <v>NO</v>
      </c>
      <c r="AB493" t="str">
        <f t="shared" si="159"/>
        <v>NO</v>
      </c>
      <c r="AC493" t="str">
        <f t="shared" si="160"/>
        <v>NO</v>
      </c>
      <c r="AD493" t="str">
        <f t="shared" si="161"/>
        <v>NO</v>
      </c>
      <c r="AE493" t="str">
        <f t="shared" si="162"/>
        <v>NO</v>
      </c>
      <c r="AF493" t="str">
        <f t="shared" si="163"/>
        <v>NO</v>
      </c>
      <c r="AG493" t="str">
        <f t="shared" si="164"/>
        <v>NO</v>
      </c>
      <c r="AH493" t="str">
        <f t="shared" si="165"/>
        <v>NO</v>
      </c>
      <c r="AI493" t="str">
        <f t="shared" si="166"/>
        <v/>
      </c>
      <c r="AJ493">
        <f t="shared" si="167"/>
        <v>0</v>
      </c>
    </row>
    <row r="494" spans="1:36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7"/>
        <v>0</v>
      </c>
      <c r="P494" s="6" t="e">
        <f t="shared" si="148"/>
        <v>#DIV/0!</v>
      </c>
      <c r="Q494" t="str">
        <f t="shared" si="149"/>
        <v>film &amp; video</v>
      </c>
      <c r="R494" t="str">
        <f t="shared" si="150"/>
        <v>animation</v>
      </c>
      <c r="S494" s="8">
        <f t="shared" si="151"/>
        <v>42596</v>
      </c>
      <c r="T494" s="8">
        <f t="shared" si="152"/>
        <v>42656.03506944445</v>
      </c>
      <c r="U494">
        <f t="shared" si="153"/>
        <v>2016</v>
      </c>
      <c r="V494" t="str">
        <f>VLOOKUP(MONTH(S494),REF!$C$4:$D$15,2,FALSE)</f>
        <v>AUG</v>
      </c>
      <c r="W494" t="str">
        <f t="shared" si="154"/>
        <v>NO</v>
      </c>
      <c r="X494" t="str">
        <f t="shared" si="155"/>
        <v>NO</v>
      </c>
      <c r="Y494" t="str">
        <f t="shared" si="156"/>
        <v>NO</v>
      </c>
      <c r="Z494" t="str">
        <f t="shared" si="157"/>
        <v>NO</v>
      </c>
      <c r="AA494" t="str">
        <f t="shared" si="158"/>
        <v>NO</v>
      </c>
      <c r="AB494" t="str">
        <f t="shared" si="159"/>
        <v>NO</v>
      </c>
      <c r="AC494" t="str">
        <f t="shared" si="160"/>
        <v>NO</v>
      </c>
      <c r="AD494" t="str">
        <f t="shared" si="161"/>
        <v>NO</v>
      </c>
      <c r="AE494" t="str">
        <f t="shared" si="162"/>
        <v>NO</v>
      </c>
      <c r="AF494" t="str">
        <f t="shared" si="163"/>
        <v>NO</v>
      </c>
      <c r="AG494" t="str">
        <f t="shared" si="164"/>
        <v>NO</v>
      </c>
      <c r="AH494" t="str">
        <f t="shared" si="165"/>
        <v>YES</v>
      </c>
      <c r="AI494" t="str">
        <f t="shared" si="166"/>
        <v/>
      </c>
      <c r="AJ494">
        <f t="shared" si="167"/>
        <v>0</v>
      </c>
    </row>
    <row r="495" spans="1:36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7"/>
        <v>0</v>
      </c>
      <c r="P495" s="6" t="e">
        <f t="shared" si="148"/>
        <v>#DIV/0!</v>
      </c>
      <c r="Q495" t="str">
        <f t="shared" si="149"/>
        <v>film &amp; video</v>
      </c>
      <c r="R495" t="str">
        <f t="shared" si="150"/>
        <v>animation</v>
      </c>
      <c r="S495" s="8">
        <f t="shared" si="151"/>
        <v>42115</v>
      </c>
      <c r="T495" s="8">
        <f t="shared" si="152"/>
        <v>42144.726134259261</v>
      </c>
      <c r="U495">
        <f t="shared" si="153"/>
        <v>2015</v>
      </c>
      <c r="V495" t="str">
        <f>VLOOKUP(MONTH(S495),REF!$C$4:$D$15,2,FALSE)</f>
        <v>APR</v>
      </c>
      <c r="W495" t="str">
        <f t="shared" si="154"/>
        <v>NO</v>
      </c>
      <c r="X495" t="str">
        <f t="shared" si="155"/>
        <v>NO</v>
      </c>
      <c r="Y495" t="str">
        <f t="shared" si="156"/>
        <v>NO</v>
      </c>
      <c r="Z495" t="str">
        <f t="shared" si="157"/>
        <v>NO</v>
      </c>
      <c r="AA495" t="str">
        <f t="shared" si="158"/>
        <v>NO</v>
      </c>
      <c r="AB495" t="str">
        <f t="shared" si="159"/>
        <v>NO</v>
      </c>
      <c r="AC495" t="str">
        <f t="shared" si="160"/>
        <v>NO</v>
      </c>
      <c r="AD495" t="str">
        <f t="shared" si="161"/>
        <v>YES</v>
      </c>
      <c r="AE495" t="str">
        <f t="shared" si="162"/>
        <v>NO</v>
      </c>
      <c r="AF495" t="str">
        <f t="shared" si="163"/>
        <v>NO</v>
      </c>
      <c r="AG495" t="str">
        <f t="shared" si="164"/>
        <v>NO</v>
      </c>
      <c r="AH495" t="str">
        <f t="shared" si="165"/>
        <v>NO</v>
      </c>
      <c r="AI495" t="str">
        <f t="shared" si="166"/>
        <v/>
      </c>
      <c r="AJ495">
        <f t="shared" si="167"/>
        <v>0</v>
      </c>
    </row>
    <row r="496" spans="1:36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7"/>
        <v>1.5499999999999999E-3</v>
      </c>
      <c r="P496" s="6">
        <f t="shared" si="148"/>
        <v>10.333333333333334</v>
      </c>
      <c r="Q496" t="str">
        <f t="shared" si="149"/>
        <v>film &amp; video</v>
      </c>
      <c r="R496" t="str">
        <f t="shared" si="150"/>
        <v>animation</v>
      </c>
      <c r="S496" s="8">
        <f t="shared" si="151"/>
        <v>41800</v>
      </c>
      <c r="T496" s="8">
        <f t="shared" si="152"/>
        <v>41823.125</v>
      </c>
      <c r="U496">
        <f t="shared" si="153"/>
        <v>2014</v>
      </c>
      <c r="V496" t="str">
        <f>VLOOKUP(MONTH(S496),REF!$C$4:$D$15,2,FALSE)</f>
        <v>JUN</v>
      </c>
      <c r="W496" t="str">
        <f t="shared" si="154"/>
        <v>NO</v>
      </c>
      <c r="X496" t="str">
        <f t="shared" si="155"/>
        <v>NO</v>
      </c>
      <c r="Y496" t="str">
        <f t="shared" si="156"/>
        <v>NO</v>
      </c>
      <c r="Z496" t="str">
        <f t="shared" si="157"/>
        <v>NO</v>
      </c>
      <c r="AA496" t="str">
        <f t="shared" si="158"/>
        <v>NO</v>
      </c>
      <c r="AB496" t="str">
        <f t="shared" si="159"/>
        <v>YES</v>
      </c>
      <c r="AC496" t="str">
        <f t="shared" si="160"/>
        <v>NO</v>
      </c>
      <c r="AD496" t="str">
        <f t="shared" si="161"/>
        <v>NO</v>
      </c>
      <c r="AE496" t="str">
        <f t="shared" si="162"/>
        <v>NO</v>
      </c>
      <c r="AF496" t="str">
        <f t="shared" si="163"/>
        <v>NO</v>
      </c>
      <c r="AG496" t="str">
        <f t="shared" si="164"/>
        <v>NO</v>
      </c>
      <c r="AH496" t="str">
        <f t="shared" si="165"/>
        <v>NO</v>
      </c>
      <c r="AI496" t="str">
        <f t="shared" si="166"/>
        <v/>
      </c>
      <c r="AJ496">
        <f t="shared" si="167"/>
        <v>3</v>
      </c>
    </row>
    <row r="497" spans="1:36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7"/>
        <v>0</v>
      </c>
      <c r="P497" s="6" t="e">
        <f t="shared" si="148"/>
        <v>#DIV/0!</v>
      </c>
      <c r="Q497" t="str">
        <f t="shared" si="149"/>
        <v>film &amp; video</v>
      </c>
      <c r="R497" t="str">
        <f t="shared" si="150"/>
        <v>animation</v>
      </c>
      <c r="S497" s="8">
        <f t="shared" si="151"/>
        <v>42172</v>
      </c>
      <c r="T497" s="8">
        <f t="shared" si="152"/>
        <v>42201.827604166669</v>
      </c>
      <c r="U497">
        <f t="shared" si="153"/>
        <v>2015</v>
      </c>
      <c r="V497" t="str">
        <f>VLOOKUP(MONTH(S497),REF!$C$4:$D$15,2,FALSE)</f>
        <v>JUN</v>
      </c>
      <c r="W497" t="str">
        <f t="shared" si="154"/>
        <v>NO</v>
      </c>
      <c r="X497" t="str">
        <f t="shared" si="155"/>
        <v>NO</v>
      </c>
      <c r="Y497" t="str">
        <f t="shared" si="156"/>
        <v>YES</v>
      </c>
      <c r="Z497" t="str">
        <f t="shared" si="157"/>
        <v>NO</v>
      </c>
      <c r="AA497" t="str">
        <f t="shared" si="158"/>
        <v>NO</v>
      </c>
      <c r="AB497" t="str">
        <f t="shared" si="159"/>
        <v>NO</v>
      </c>
      <c r="AC497" t="str">
        <f t="shared" si="160"/>
        <v>NO</v>
      </c>
      <c r="AD497" t="str">
        <f t="shared" si="161"/>
        <v>NO</v>
      </c>
      <c r="AE497" t="str">
        <f t="shared" si="162"/>
        <v>NO</v>
      </c>
      <c r="AF497" t="str">
        <f t="shared" si="163"/>
        <v>NO</v>
      </c>
      <c r="AG497" t="str">
        <f t="shared" si="164"/>
        <v>NO</v>
      </c>
      <c r="AH497" t="str">
        <f t="shared" si="165"/>
        <v>NO</v>
      </c>
      <c r="AI497" t="str">
        <f t="shared" si="166"/>
        <v/>
      </c>
      <c r="AJ497">
        <f t="shared" si="167"/>
        <v>0</v>
      </c>
    </row>
    <row r="498" spans="1:36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7"/>
        <v>1.6666666666666667E-5</v>
      </c>
      <c r="P498" s="6">
        <f t="shared" si="148"/>
        <v>1</v>
      </c>
      <c r="Q498" t="str">
        <f t="shared" si="149"/>
        <v>film &amp; video</v>
      </c>
      <c r="R498" t="str">
        <f t="shared" si="150"/>
        <v>animation</v>
      </c>
      <c r="S498" s="8">
        <f t="shared" si="151"/>
        <v>41621</v>
      </c>
      <c r="T498" s="8">
        <f t="shared" si="152"/>
        <v>41680.93141203704</v>
      </c>
      <c r="U498">
        <f t="shared" si="153"/>
        <v>2013</v>
      </c>
      <c r="V498" t="str">
        <f>VLOOKUP(MONTH(S498),REF!$C$4:$D$15,2,FALSE)</f>
        <v>DEC</v>
      </c>
      <c r="W498" t="str">
        <f t="shared" si="154"/>
        <v>NO</v>
      </c>
      <c r="X498" t="str">
        <f t="shared" si="155"/>
        <v>NO</v>
      </c>
      <c r="Y498" t="str">
        <f t="shared" si="156"/>
        <v>NO</v>
      </c>
      <c r="Z498" t="str">
        <f t="shared" si="157"/>
        <v>NO</v>
      </c>
      <c r="AA498" t="str">
        <f t="shared" si="158"/>
        <v>NO</v>
      </c>
      <c r="AB498" t="str">
        <f t="shared" si="159"/>
        <v>NO</v>
      </c>
      <c r="AC498" t="str">
        <f t="shared" si="160"/>
        <v>NO</v>
      </c>
      <c r="AD498" t="str">
        <f t="shared" si="161"/>
        <v>NO</v>
      </c>
      <c r="AE498" t="str">
        <f t="shared" si="162"/>
        <v>NO</v>
      </c>
      <c r="AF498" t="str">
        <f t="shared" si="163"/>
        <v>NO</v>
      </c>
      <c r="AG498" t="str">
        <f t="shared" si="164"/>
        <v>NO</v>
      </c>
      <c r="AH498" t="str">
        <f t="shared" si="165"/>
        <v>YES</v>
      </c>
      <c r="AI498" t="str">
        <f t="shared" si="166"/>
        <v/>
      </c>
      <c r="AJ498">
        <f t="shared" si="167"/>
        <v>1</v>
      </c>
    </row>
    <row r="499" spans="1:36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7"/>
        <v>6.6964285714285711E-3</v>
      </c>
      <c r="P499" s="6">
        <f t="shared" si="148"/>
        <v>10</v>
      </c>
      <c r="Q499" t="str">
        <f t="shared" si="149"/>
        <v>film &amp; video</v>
      </c>
      <c r="R499" t="str">
        <f t="shared" si="150"/>
        <v>animation</v>
      </c>
      <c r="S499" s="8">
        <f t="shared" si="151"/>
        <v>41945</v>
      </c>
      <c r="T499" s="8">
        <f t="shared" si="152"/>
        <v>41998.208333333328</v>
      </c>
      <c r="U499">
        <f t="shared" si="153"/>
        <v>2014</v>
      </c>
      <c r="V499" t="str">
        <f>VLOOKUP(MONTH(S499),REF!$C$4:$D$15,2,FALSE)</f>
        <v>NOV</v>
      </c>
      <c r="W499" t="str">
        <f t="shared" si="154"/>
        <v>NO</v>
      </c>
      <c r="X499" t="str">
        <f t="shared" si="155"/>
        <v>YES</v>
      </c>
      <c r="Y499" t="str">
        <f t="shared" si="156"/>
        <v>NO</v>
      </c>
      <c r="Z499" t="str">
        <f t="shared" si="157"/>
        <v>NO</v>
      </c>
      <c r="AA499" t="str">
        <f t="shared" si="158"/>
        <v>NO</v>
      </c>
      <c r="AB499" t="str">
        <f t="shared" si="159"/>
        <v>NO</v>
      </c>
      <c r="AC499" t="str">
        <f t="shared" si="160"/>
        <v>NO</v>
      </c>
      <c r="AD499" t="str">
        <f t="shared" si="161"/>
        <v>NO</v>
      </c>
      <c r="AE499" t="str">
        <f t="shared" si="162"/>
        <v>NO</v>
      </c>
      <c r="AF499" t="str">
        <f t="shared" si="163"/>
        <v>NO</v>
      </c>
      <c r="AG499" t="str">
        <f t="shared" si="164"/>
        <v>NO</v>
      </c>
      <c r="AH499" t="str">
        <f t="shared" si="165"/>
        <v>NO</v>
      </c>
      <c r="AI499" t="str">
        <f t="shared" si="166"/>
        <v/>
      </c>
      <c r="AJ499">
        <f t="shared" si="167"/>
        <v>3</v>
      </c>
    </row>
    <row r="500" spans="1:36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7"/>
        <v>4.5985132395404561E-2</v>
      </c>
      <c r="P500" s="6">
        <f t="shared" si="148"/>
        <v>136.09090909090909</v>
      </c>
      <c r="Q500" t="str">
        <f t="shared" si="149"/>
        <v>film &amp; video</v>
      </c>
      <c r="R500" t="str">
        <f t="shared" si="150"/>
        <v>animation</v>
      </c>
      <c r="S500" s="8">
        <f t="shared" si="151"/>
        <v>40859</v>
      </c>
      <c r="T500" s="8">
        <f t="shared" si="152"/>
        <v>40900.762141203704</v>
      </c>
      <c r="U500">
        <f t="shared" si="153"/>
        <v>2011</v>
      </c>
      <c r="V500" t="str">
        <f>VLOOKUP(MONTH(S500),REF!$C$4:$D$15,2,FALSE)</f>
        <v>NOV</v>
      </c>
      <c r="W500" t="str">
        <f t="shared" si="154"/>
        <v>NO</v>
      </c>
      <c r="X500" t="str">
        <f t="shared" si="155"/>
        <v>NO</v>
      </c>
      <c r="Y500" t="str">
        <f t="shared" si="156"/>
        <v>NO</v>
      </c>
      <c r="Z500" t="str">
        <f t="shared" si="157"/>
        <v>NO</v>
      </c>
      <c r="AA500" t="str">
        <f t="shared" si="158"/>
        <v>NO</v>
      </c>
      <c r="AB500" t="str">
        <f t="shared" si="159"/>
        <v>NO</v>
      </c>
      <c r="AC500" t="str">
        <f t="shared" si="160"/>
        <v>NO</v>
      </c>
      <c r="AD500" t="str">
        <f t="shared" si="161"/>
        <v>NO</v>
      </c>
      <c r="AE500" t="str">
        <f t="shared" si="162"/>
        <v>NO</v>
      </c>
      <c r="AF500" t="str">
        <f t="shared" si="163"/>
        <v>NO</v>
      </c>
      <c r="AG500" t="str">
        <f t="shared" si="164"/>
        <v>NO</v>
      </c>
      <c r="AH500" t="str">
        <f t="shared" si="165"/>
        <v>YES</v>
      </c>
      <c r="AI500" t="str">
        <f t="shared" si="166"/>
        <v/>
      </c>
      <c r="AJ500">
        <f t="shared" si="167"/>
        <v>22</v>
      </c>
    </row>
    <row r="501" spans="1:36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7"/>
        <v>9.5500000000000002E-2</v>
      </c>
      <c r="P501" s="6">
        <f t="shared" si="148"/>
        <v>73.461538461538467</v>
      </c>
      <c r="Q501" t="str">
        <f t="shared" si="149"/>
        <v>film &amp; video</v>
      </c>
      <c r="R501" t="str">
        <f t="shared" si="150"/>
        <v>animation</v>
      </c>
      <c r="S501" s="8">
        <f t="shared" si="151"/>
        <v>40044</v>
      </c>
      <c r="T501" s="8">
        <f t="shared" si="152"/>
        <v>40098.874305555553</v>
      </c>
      <c r="U501">
        <f t="shared" si="153"/>
        <v>2009</v>
      </c>
      <c r="V501" t="str">
        <f>VLOOKUP(MONTH(S501),REF!$C$4:$D$15,2,FALSE)</f>
        <v>AUG</v>
      </c>
      <c r="W501" t="str">
        <f t="shared" si="154"/>
        <v>NO</v>
      </c>
      <c r="X501" t="str">
        <f t="shared" si="155"/>
        <v>NO</v>
      </c>
      <c r="Y501" t="str">
        <f t="shared" si="156"/>
        <v>NO</v>
      </c>
      <c r="Z501" t="str">
        <f t="shared" si="157"/>
        <v>NO</v>
      </c>
      <c r="AA501" t="str">
        <f t="shared" si="158"/>
        <v>NO</v>
      </c>
      <c r="AB501" t="str">
        <f t="shared" si="159"/>
        <v>YES</v>
      </c>
      <c r="AC501" t="str">
        <f t="shared" si="160"/>
        <v>NO</v>
      </c>
      <c r="AD501" t="str">
        <f t="shared" si="161"/>
        <v>NO</v>
      </c>
      <c r="AE501" t="str">
        <f t="shared" si="162"/>
        <v>NO</v>
      </c>
      <c r="AF501" t="str">
        <f t="shared" si="163"/>
        <v>NO</v>
      </c>
      <c r="AG501" t="str">
        <f t="shared" si="164"/>
        <v>NO</v>
      </c>
      <c r="AH501" t="str">
        <f t="shared" si="165"/>
        <v>NO</v>
      </c>
      <c r="AI501" t="str">
        <f t="shared" si="166"/>
        <v/>
      </c>
      <c r="AJ501">
        <f t="shared" si="167"/>
        <v>26</v>
      </c>
    </row>
    <row r="502" spans="1:36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7"/>
        <v>3.307692307692308E-2</v>
      </c>
      <c r="P502" s="6">
        <f t="shared" si="148"/>
        <v>53.75</v>
      </c>
      <c r="Q502" t="str">
        <f t="shared" si="149"/>
        <v>film &amp; video</v>
      </c>
      <c r="R502" t="str">
        <f t="shared" si="150"/>
        <v>animation</v>
      </c>
      <c r="S502" s="8">
        <f t="shared" si="151"/>
        <v>40248</v>
      </c>
      <c r="T502" s="8">
        <f t="shared" si="152"/>
        <v>40306.927777777775</v>
      </c>
      <c r="U502">
        <f t="shared" si="153"/>
        <v>2010</v>
      </c>
      <c r="V502" t="str">
        <f>VLOOKUP(MONTH(S502),REF!$C$4:$D$15,2,FALSE)</f>
        <v>MAR</v>
      </c>
      <c r="W502" t="str">
        <f t="shared" si="154"/>
        <v>NO</v>
      </c>
      <c r="X502" t="str">
        <f t="shared" si="155"/>
        <v>NO</v>
      </c>
      <c r="Y502" t="str">
        <f t="shared" si="156"/>
        <v>YES</v>
      </c>
      <c r="Z502" t="str">
        <f t="shared" si="157"/>
        <v>NO</v>
      </c>
      <c r="AA502" t="str">
        <f t="shared" si="158"/>
        <v>NO</v>
      </c>
      <c r="AB502" t="str">
        <f t="shared" si="159"/>
        <v>NO</v>
      </c>
      <c r="AC502" t="str">
        <f t="shared" si="160"/>
        <v>NO</v>
      </c>
      <c r="AD502" t="str">
        <f t="shared" si="161"/>
        <v>NO</v>
      </c>
      <c r="AE502" t="str">
        <f t="shared" si="162"/>
        <v>NO</v>
      </c>
      <c r="AF502" t="str">
        <f t="shared" si="163"/>
        <v>NO</v>
      </c>
      <c r="AG502" t="str">
        <f t="shared" si="164"/>
        <v>NO</v>
      </c>
      <c r="AH502" t="str">
        <f t="shared" si="165"/>
        <v>NO</v>
      </c>
      <c r="AI502" t="str">
        <f t="shared" si="166"/>
        <v/>
      </c>
      <c r="AJ502">
        <f t="shared" si="167"/>
        <v>4</v>
      </c>
    </row>
    <row r="503" spans="1:36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7"/>
        <v>0</v>
      </c>
      <c r="P503" s="6" t="e">
        <f t="shared" si="148"/>
        <v>#DIV/0!</v>
      </c>
      <c r="Q503" t="str">
        <f t="shared" si="149"/>
        <v>film &amp; video</v>
      </c>
      <c r="R503" t="str">
        <f t="shared" si="150"/>
        <v>animation</v>
      </c>
      <c r="S503" s="8">
        <f t="shared" si="151"/>
        <v>40703</v>
      </c>
      <c r="T503" s="8">
        <f t="shared" si="152"/>
        <v>40733.234386574077</v>
      </c>
      <c r="U503">
        <f t="shared" si="153"/>
        <v>2011</v>
      </c>
      <c r="V503" t="str">
        <f>VLOOKUP(MONTH(S503),REF!$C$4:$D$15,2,FALSE)</f>
        <v>JUN</v>
      </c>
      <c r="W503" t="str">
        <f t="shared" si="154"/>
        <v>NO</v>
      </c>
      <c r="X503" t="str">
        <f t="shared" si="155"/>
        <v>NO</v>
      </c>
      <c r="Y503" t="str">
        <f t="shared" si="156"/>
        <v>NO</v>
      </c>
      <c r="Z503" t="str">
        <f t="shared" si="157"/>
        <v>YES</v>
      </c>
      <c r="AA503" t="str">
        <f t="shared" si="158"/>
        <v>NO</v>
      </c>
      <c r="AB503" t="str">
        <f t="shared" si="159"/>
        <v>NO</v>
      </c>
      <c r="AC503" t="str">
        <f t="shared" si="160"/>
        <v>NO</v>
      </c>
      <c r="AD503" t="str">
        <f t="shared" si="161"/>
        <v>NO</v>
      </c>
      <c r="AE503" t="str">
        <f t="shared" si="162"/>
        <v>NO</v>
      </c>
      <c r="AF503" t="str">
        <f t="shared" si="163"/>
        <v>NO</v>
      </c>
      <c r="AG503" t="str">
        <f t="shared" si="164"/>
        <v>NO</v>
      </c>
      <c r="AH503" t="str">
        <f t="shared" si="165"/>
        <v>NO</v>
      </c>
      <c r="AI503" t="str">
        <f t="shared" si="166"/>
        <v/>
      </c>
      <c r="AJ503">
        <f t="shared" si="167"/>
        <v>0</v>
      </c>
    </row>
    <row r="504" spans="1:36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7"/>
        <v>1.15E-2</v>
      </c>
      <c r="P504" s="6">
        <f t="shared" si="148"/>
        <v>57.5</v>
      </c>
      <c r="Q504" t="str">
        <f t="shared" si="149"/>
        <v>film &amp; video</v>
      </c>
      <c r="R504" t="str">
        <f t="shared" si="150"/>
        <v>animation</v>
      </c>
      <c r="S504" s="8">
        <f t="shared" si="151"/>
        <v>40957</v>
      </c>
      <c r="T504" s="8">
        <f t="shared" si="152"/>
        <v>40986.511863425927</v>
      </c>
      <c r="U504">
        <f t="shared" si="153"/>
        <v>2012</v>
      </c>
      <c r="V504" t="str">
        <f>VLOOKUP(MONTH(S504),REF!$C$4:$D$15,2,FALSE)</f>
        <v>FEB</v>
      </c>
      <c r="W504" t="str">
        <f t="shared" si="154"/>
        <v>NO</v>
      </c>
      <c r="X504" t="str">
        <f t="shared" si="155"/>
        <v>NO</v>
      </c>
      <c r="Y504" t="str">
        <f t="shared" si="156"/>
        <v>NO</v>
      </c>
      <c r="Z504" t="str">
        <f t="shared" si="157"/>
        <v>NO</v>
      </c>
      <c r="AA504" t="str">
        <f t="shared" si="158"/>
        <v>NO</v>
      </c>
      <c r="AB504" t="str">
        <f t="shared" si="159"/>
        <v>YES</v>
      </c>
      <c r="AC504" t="str">
        <f t="shared" si="160"/>
        <v>NO</v>
      </c>
      <c r="AD504" t="str">
        <f t="shared" si="161"/>
        <v>NO</v>
      </c>
      <c r="AE504" t="str">
        <f t="shared" si="162"/>
        <v>NO</v>
      </c>
      <c r="AF504" t="str">
        <f t="shared" si="163"/>
        <v>NO</v>
      </c>
      <c r="AG504" t="str">
        <f t="shared" si="164"/>
        <v>NO</v>
      </c>
      <c r="AH504" t="str">
        <f t="shared" si="165"/>
        <v>NO</v>
      </c>
      <c r="AI504" t="str">
        <f t="shared" si="166"/>
        <v/>
      </c>
      <c r="AJ504">
        <f t="shared" si="167"/>
        <v>4</v>
      </c>
    </row>
    <row r="505" spans="1:36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7"/>
        <v>1.7538461538461537E-2</v>
      </c>
      <c r="P505" s="6">
        <f t="shared" si="148"/>
        <v>12.666666666666666</v>
      </c>
      <c r="Q505" t="str">
        <f t="shared" si="149"/>
        <v>film &amp; video</v>
      </c>
      <c r="R505" t="str">
        <f t="shared" si="150"/>
        <v>animation</v>
      </c>
      <c r="S505" s="8">
        <f t="shared" si="151"/>
        <v>41992</v>
      </c>
      <c r="T505" s="8">
        <f t="shared" si="152"/>
        <v>42021.526655092588</v>
      </c>
      <c r="U505">
        <f t="shared" si="153"/>
        <v>2014</v>
      </c>
      <c r="V505" t="str">
        <f>VLOOKUP(MONTH(S505),REF!$C$4:$D$15,2,FALSE)</f>
        <v>DEC</v>
      </c>
      <c r="W505" t="str">
        <f t="shared" si="154"/>
        <v>NO</v>
      </c>
      <c r="X505" t="str">
        <f t="shared" si="155"/>
        <v>NO</v>
      </c>
      <c r="Y505" t="str">
        <f t="shared" si="156"/>
        <v>YES</v>
      </c>
      <c r="Z505" t="str">
        <f t="shared" si="157"/>
        <v>NO</v>
      </c>
      <c r="AA505" t="str">
        <f t="shared" si="158"/>
        <v>NO</v>
      </c>
      <c r="AB505" t="str">
        <f t="shared" si="159"/>
        <v>NO</v>
      </c>
      <c r="AC505" t="str">
        <f t="shared" si="160"/>
        <v>NO</v>
      </c>
      <c r="AD505" t="str">
        <f t="shared" si="161"/>
        <v>NO</v>
      </c>
      <c r="AE505" t="str">
        <f t="shared" si="162"/>
        <v>NO</v>
      </c>
      <c r="AF505" t="str">
        <f t="shared" si="163"/>
        <v>NO</v>
      </c>
      <c r="AG505" t="str">
        <f t="shared" si="164"/>
        <v>NO</v>
      </c>
      <c r="AH505" t="str">
        <f t="shared" si="165"/>
        <v>NO</v>
      </c>
      <c r="AI505" t="str">
        <f t="shared" si="166"/>
        <v/>
      </c>
      <c r="AJ505">
        <f t="shared" si="167"/>
        <v>9</v>
      </c>
    </row>
    <row r="506" spans="1:36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7"/>
        <v>1.3673469387755101E-2</v>
      </c>
      <c r="P506" s="6">
        <f t="shared" si="148"/>
        <v>67</v>
      </c>
      <c r="Q506" t="str">
        <f t="shared" si="149"/>
        <v>film &amp; video</v>
      </c>
      <c r="R506" t="str">
        <f t="shared" si="150"/>
        <v>animation</v>
      </c>
      <c r="S506" s="8">
        <f t="shared" si="151"/>
        <v>40950</v>
      </c>
      <c r="T506" s="8">
        <f t="shared" si="152"/>
        <v>41009.941979166666</v>
      </c>
      <c r="U506">
        <f t="shared" si="153"/>
        <v>2012</v>
      </c>
      <c r="V506" t="str">
        <f>VLOOKUP(MONTH(S506),REF!$C$4:$D$15,2,FALSE)</f>
        <v>FEB</v>
      </c>
      <c r="W506" t="str">
        <f t="shared" si="154"/>
        <v>NO</v>
      </c>
      <c r="X506" t="str">
        <f t="shared" si="155"/>
        <v>NO</v>
      </c>
      <c r="Y506" t="str">
        <f t="shared" si="156"/>
        <v>NO</v>
      </c>
      <c r="Z506" t="str">
        <f t="shared" si="157"/>
        <v>NO</v>
      </c>
      <c r="AA506" t="str">
        <f t="shared" si="158"/>
        <v>NO</v>
      </c>
      <c r="AB506" t="str">
        <f t="shared" si="159"/>
        <v>YES</v>
      </c>
      <c r="AC506" t="str">
        <f t="shared" si="160"/>
        <v>NO</v>
      </c>
      <c r="AD506" t="str">
        <f t="shared" si="161"/>
        <v>NO</v>
      </c>
      <c r="AE506" t="str">
        <f t="shared" si="162"/>
        <v>NO</v>
      </c>
      <c r="AF506" t="str">
        <f t="shared" si="163"/>
        <v>NO</v>
      </c>
      <c r="AG506" t="str">
        <f t="shared" si="164"/>
        <v>NO</v>
      </c>
      <c r="AH506" t="str">
        <f t="shared" si="165"/>
        <v>NO</v>
      </c>
      <c r="AI506" t="str">
        <f t="shared" si="166"/>
        <v/>
      </c>
      <c r="AJ506">
        <f t="shared" si="167"/>
        <v>5</v>
      </c>
    </row>
    <row r="507" spans="1:36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7"/>
        <v>4.3333333333333331E-3</v>
      </c>
      <c r="P507" s="6">
        <f t="shared" si="148"/>
        <v>3.7142857142857144</v>
      </c>
      <c r="Q507" t="str">
        <f t="shared" si="149"/>
        <v>film &amp; video</v>
      </c>
      <c r="R507" t="str">
        <f t="shared" si="150"/>
        <v>animation</v>
      </c>
      <c r="S507" s="8">
        <f t="shared" si="151"/>
        <v>42318</v>
      </c>
      <c r="T507" s="8">
        <f t="shared" si="152"/>
        <v>42363.098217592589</v>
      </c>
      <c r="U507">
        <f t="shared" si="153"/>
        <v>2015</v>
      </c>
      <c r="V507" t="str">
        <f>VLOOKUP(MONTH(S507),REF!$C$4:$D$15,2,FALSE)</f>
        <v>NOV</v>
      </c>
      <c r="W507" t="str">
        <f t="shared" si="154"/>
        <v>NO</v>
      </c>
      <c r="X507" t="str">
        <f t="shared" si="155"/>
        <v>NO</v>
      </c>
      <c r="Y507" t="str">
        <f t="shared" si="156"/>
        <v>NO</v>
      </c>
      <c r="Z507" t="str">
        <f t="shared" si="157"/>
        <v>YES</v>
      </c>
      <c r="AA507" t="str">
        <f t="shared" si="158"/>
        <v>NO</v>
      </c>
      <c r="AB507" t="str">
        <f t="shared" si="159"/>
        <v>NO</v>
      </c>
      <c r="AC507" t="str">
        <f t="shared" si="160"/>
        <v>NO</v>
      </c>
      <c r="AD507" t="str">
        <f t="shared" si="161"/>
        <v>NO</v>
      </c>
      <c r="AE507" t="str">
        <f t="shared" si="162"/>
        <v>NO</v>
      </c>
      <c r="AF507" t="str">
        <f t="shared" si="163"/>
        <v>NO</v>
      </c>
      <c r="AG507" t="str">
        <f t="shared" si="164"/>
        <v>NO</v>
      </c>
      <c r="AH507" t="str">
        <f t="shared" si="165"/>
        <v>NO</v>
      </c>
      <c r="AI507" t="str">
        <f t="shared" si="166"/>
        <v/>
      </c>
      <c r="AJ507">
        <f t="shared" si="167"/>
        <v>14</v>
      </c>
    </row>
    <row r="508" spans="1:36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7"/>
        <v>1.25E-3</v>
      </c>
      <c r="P508" s="6">
        <f t="shared" si="148"/>
        <v>250</v>
      </c>
      <c r="Q508" t="str">
        <f t="shared" si="149"/>
        <v>film &amp; video</v>
      </c>
      <c r="R508" t="str">
        <f t="shared" si="150"/>
        <v>animation</v>
      </c>
      <c r="S508" s="8">
        <f t="shared" si="151"/>
        <v>41467</v>
      </c>
      <c r="T508" s="8">
        <f t="shared" si="152"/>
        <v>41496.552314814813</v>
      </c>
      <c r="U508">
        <f t="shared" si="153"/>
        <v>2013</v>
      </c>
      <c r="V508" t="str">
        <f>VLOOKUP(MONTH(S508),REF!$C$4:$D$15,2,FALSE)</f>
        <v>JUL</v>
      </c>
      <c r="W508" t="str">
        <f t="shared" si="154"/>
        <v>NO</v>
      </c>
      <c r="X508" t="str">
        <f t="shared" si="155"/>
        <v>NO</v>
      </c>
      <c r="Y508" t="str">
        <f t="shared" si="156"/>
        <v>NO</v>
      </c>
      <c r="Z508" t="str">
        <f t="shared" si="157"/>
        <v>NO</v>
      </c>
      <c r="AA508" t="str">
        <f t="shared" si="158"/>
        <v>NO</v>
      </c>
      <c r="AB508" t="str">
        <f t="shared" si="159"/>
        <v>NO</v>
      </c>
      <c r="AC508" t="str">
        <f t="shared" si="160"/>
        <v>NO</v>
      </c>
      <c r="AD508" t="str">
        <f t="shared" si="161"/>
        <v>NO</v>
      </c>
      <c r="AE508" t="str">
        <f t="shared" si="162"/>
        <v>NO</v>
      </c>
      <c r="AF508" t="str">
        <f t="shared" si="163"/>
        <v>NO</v>
      </c>
      <c r="AG508" t="str">
        <f t="shared" si="164"/>
        <v>NO</v>
      </c>
      <c r="AH508" t="str">
        <f t="shared" si="165"/>
        <v>YES</v>
      </c>
      <c r="AI508" t="str">
        <f t="shared" si="166"/>
        <v/>
      </c>
      <c r="AJ508">
        <f t="shared" si="167"/>
        <v>1</v>
      </c>
    </row>
    <row r="509" spans="1:36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7"/>
        <v>3.2000000000000001E-2</v>
      </c>
      <c r="P509" s="6">
        <f t="shared" si="148"/>
        <v>64</v>
      </c>
      <c r="Q509" t="str">
        <f t="shared" si="149"/>
        <v>film &amp; video</v>
      </c>
      <c r="R509" t="str">
        <f t="shared" si="150"/>
        <v>animation</v>
      </c>
      <c r="S509" s="8">
        <f t="shared" si="151"/>
        <v>41157</v>
      </c>
      <c r="T509" s="8">
        <f t="shared" si="152"/>
        <v>41201.958993055552</v>
      </c>
      <c r="U509">
        <f t="shared" si="153"/>
        <v>2012</v>
      </c>
      <c r="V509" t="str">
        <f>VLOOKUP(MONTH(S509),REF!$C$4:$D$15,2,FALSE)</f>
        <v>SEP</v>
      </c>
      <c r="W509" t="str">
        <f t="shared" si="154"/>
        <v>NO</v>
      </c>
      <c r="X509" t="str">
        <f t="shared" si="155"/>
        <v>NO</v>
      </c>
      <c r="Y509" t="str">
        <f t="shared" si="156"/>
        <v>NO</v>
      </c>
      <c r="Z509" t="str">
        <f t="shared" si="157"/>
        <v>NO</v>
      </c>
      <c r="AA509" t="str">
        <f t="shared" si="158"/>
        <v>NO</v>
      </c>
      <c r="AB509" t="str">
        <f t="shared" si="159"/>
        <v>YES</v>
      </c>
      <c r="AC509" t="str">
        <f t="shared" si="160"/>
        <v>NO</v>
      </c>
      <c r="AD509" t="str">
        <f t="shared" si="161"/>
        <v>NO</v>
      </c>
      <c r="AE509" t="str">
        <f t="shared" si="162"/>
        <v>NO</v>
      </c>
      <c r="AF509" t="str">
        <f t="shared" si="163"/>
        <v>NO</v>
      </c>
      <c r="AG509" t="str">
        <f t="shared" si="164"/>
        <v>NO</v>
      </c>
      <c r="AH509" t="str">
        <f t="shared" si="165"/>
        <v>NO</v>
      </c>
      <c r="AI509" t="str">
        <f t="shared" si="166"/>
        <v/>
      </c>
      <c r="AJ509">
        <f t="shared" si="167"/>
        <v>10</v>
      </c>
    </row>
    <row r="510" spans="1:36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7"/>
        <v>8.0000000000000002E-3</v>
      </c>
      <c r="P510" s="6">
        <f t="shared" si="148"/>
        <v>133.33333333333334</v>
      </c>
      <c r="Q510" t="str">
        <f t="shared" si="149"/>
        <v>film &amp; video</v>
      </c>
      <c r="R510" t="str">
        <f t="shared" si="150"/>
        <v>animation</v>
      </c>
      <c r="S510" s="8">
        <f t="shared" si="151"/>
        <v>40995</v>
      </c>
      <c r="T510" s="8">
        <f t="shared" si="152"/>
        <v>41054.593055555553</v>
      </c>
      <c r="U510">
        <f t="shared" si="153"/>
        <v>2012</v>
      </c>
      <c r="V510" t="str">
        <f>VLOOKUP(MONTH(S510),REF!$C$4:$D$15,2,FALSE)</f>
        <v>MAR</v>
      </c>
      <c r="W510" t="str">
        <f t="shared" si="154"/>
        <v>NO</v>
      </c>
      <c r="X510" t="str">
        <f t="shared" si="155"/>
        <v>NO</v>
      </c>
      <c r="Y510" t="str">
        <f t="shared" si="156"/>
        <v>NO</v>
      </c>
      <c r="Z510" t="str">
        <f t="shared" si="157"/>
        <v>NO</v>
      </c>
      <c r="AA510" t="str">
        <f t="shared" si="158"/>
        <v>NO</v>
      </c>
      <c r="AB510" t="str">
        <f t="shared" si="159"/>
        <v>NO</v>
      </c>
      <c r="AC510" t="str">
        <f t="shared" si="160"/>
        <v>NO</v>
      </c>
      <c r="AD510" t="str">
        <f t="shared" si="161"/>
        <v>NO</v>
      </c>
      <c r="AE510" t="str">
        <f t="shared" si="162"/>
        <v>NO</v>
      </c>
      <c r="AF510" t="str">
        <f t="shared" si="163"/>
        <v>NO</v>
      </c>
      <c r="AG510" t="str">
        <f t="shared" si="164"/>
        <v>NO</v>
      </c>
      <c r="AH510" t="str">
        <f t="shared" si="165"/>
        <v>YES</v>
      </c>
      <c r="AI510" t="str">
        <f t="shared" si="166"/>
        <v/>
      </c>
      <c r="AJ510">
        <f t="shared" si="167"/>
        <v>3</v>
      </c>
    </row>
    <row r="511" spans="1:36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7"/>
        <v>2E-3</v>
      </c>
      <c r="P511" s="6">
        <f t="shared" si="148"/>
        <v>10</v>
      </c>
      <c r="Q511" t="str">
        <f t="shared" si="149"/>
        <v>film &amp; video</v>
      </c>
      <c r="R511" t="str">
        <f t="shared" si="150"/>
        <v>animation</v>
      </c>
      <c r="S511" s="8">
        <f t="shared" si="151"/>
        <v>42154</v>
      </c>
      <c r="T511" s="8">
        <f t="shared" si="152"/>
        <v>42183.631597222222</v>
      </c>
      <c r="U511">
        <f t="shared" si="153"/>
        <v>2015</v>
      </c>
      <c r="V511" t="str">
        <f>VLOOKUP(MONTH(S511),REF!$C$4:$D$15,2,FALSE)</f>
        <v>MAY</v>
      </c>
      <c r="W511" t="str">
        <f t="shared" si="154"/>
        <v>NO</v>
      </c>
      <c r="X511" t="str">
        <f t="shared" si="155"/>
        <v>NO</v>
      </c>
      <c r="Y511" t="str">
        <f t="shared" si="156"/>
        <v>YES</v>
      </c>
      <c r="Z511" t="str">
        <f t="shared" si="157"/>
        <v>NO</v>
      </c>
      <c r="AA511" t="str">
        <f t="shared" si="158"/>
        <v>NO</v>
      </c>
      <c r="AB511" t="str">
        <f t="shared" si="159"/>
        <v>NO</v>
      </c>
      <c r="AC511" t="str">
        <f t="shared" si="160"/>
        <v>NO</v>
      </c>
      <c r="AD511" t="str">
        <f t="shared" si="161"/>
        <v>NO</v>
      </c>
      <c r="AE511" t="str">
        <f t="shared" si="162"/>
        <v>NO</v>
      </c>
      <c r="AF511" t="str">
        <f t="shared" si="163"/>
        <v>NO</v>
      </c>
      <c r="AG511" t="str">
        <f t="shared" si="164"/>
        <v>NO</v>
      </c>
      <c r="AH511" t="str">
        <f t="shared" si="165"/>
        <v>NO</v>
      </c>
      <c r="AI511" t="str">
        <f t="shared" si="166"/>
        <v/>
      </c>
      <c r="AJ511">
        <f t="shared" si="167"/>
        <v>1</v>
      </c>
    </row>
    <row r="512" spans="1:36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7"/>
        <v>0</v>
      </c>
      <c r="P512" s="6" t="e">
        <f t="shared" si="148"/>
        <v>#DIV/0!</v>
      </c>
      <c r="Q512" t="str">
        <f t="shared" si="149"/>
        <v>film &amp; video</v>
      </c>
      <c r="R512" t="str">
        <f t="shared" si="150"/>
        <v>animation</v>
      </c>
      <c r="S512" s="8">
        <f t="shared" si="151"/>
        <v>42400</v>
      </c>
      <c r="T512" s="8">
        <f t="shared" si="152"/>
        <v>42430.176377314812</v>
      </c>
      <c r="U512">
        <f t="shared" si="153"/>
        <v>2016</v>
      </c>
      <c r="V512" t="str">
        <f>VLOOKUP(MONTH(S512),REF!$C$4:$D$15,2,FALSE)</f>
        <v>JAN</v>
      </c>
      <c r="W512" t="str">
        <f t="shared" si="154"/>
        <v>NO</v>
      </c>
      <c r="X512" t="str">
        <f t="shared" si="155"/>
        <v>NO</v>
      </c>
      <c r="Y512" t="str">
        <f t="shared" si="156"/>
        <v>NO</v>
      </c>
      <c r="Z512" t="str">
        <f t="shared" si="157"/>
        <v>YES</v>
      </c>
      <c r="AA512" t="str">
        <f t="shared" si="158"/>
        <v>NO</v>
      </c>
      <c r="AB512" t="str">
        <f t="shared" si="159"/>
        <v>NO</v>
      </c>
      <c r="AC512" t="str">
        <f t="shared" si="160"/>
        <v>NO</v>
      </c>
      <c r="AD512" t="str">
        <f t="shared" si="161"/>
        <v>NO</v>
      </c>
      <c r="AE512" t="str">
        <f t="shared" si="162"/>
        <v>NO</v>
      </c>
      <c r="AF512" t="str">
        <f t="shared" si="163"/>
        <v>NO</v>
      </c>
      <c r="AG512" t="str">
        <f t="shared" si="164"/>
        <v>NO</v>
      </c>
      <c r="AH512" t="str">
        <f t="shared" si="165"/>
        <v>NO</v>
      </c>
      <c r="AI512" t="str">
        <f t="shared" si="166"/>
        <v/>
      </c>
      <c r="AJ512">
        <f t="shared" si="167"/>
        <v>0</v>
      </c>
    </row>
    <row r="513" spans="1:36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7"/>
        <v>0.03</v>
      </c>
      <c r="P513" s="6">
        <f t="shared" si="148"/>
        <v>30</v>
      </c>
      <c r="Q513" t="str">
        <f t="shared" si="149"/>
        <v>film &amp; video</v>
      </c>
      <c r="R513" t="str">
        <f t="shared" si="150"/>
        <v>animation</v>
      </c>
      <c r="S513" s="8">
        <f t="shared" si="151"/>
        <v>41340</v>
      </c>
      <c r="T513" s="8">
        <f t="shared" si="152"/>
        <v>41370.261365740742</v>
      </c>
      <c r="U513">
        <f t="shared" si="153"/>
        <v>2013</v>
      </c>
      <c r="V513" t="str">
        <f>VLOOKUP(MONTH(S513),REF!$C$4:$D$15,2,FALSE)</f>
        <v>MAR</v>
      </c>
      <c r="W513" t="str">
        <f t="shared" si="154"/>
        <v>NO</v>
      </c>
      <c r="X513" t="str">
        <f t="shared" si="155"/>
        <v>NO</v>
      </c>
      <c r="Y513" t="str">
        <f t="shared" si="156"/>
        <v>YES</v>
      </c>
      <c r="Z513" t="str">
        <f t="shared" si="157"/>
        <v>NO</v>
      </c>
      <c r="AA513" t="str">
        <f t="shared" si="158"/>
        <v>NO</v>
      </c>
      <c r="AB513" t="str">
        <f t="shared" si="159"/>
        <v>NO</v>
      </c>
      <c r="AC513" t="str">
        <f t="shared" si="160"/>
        <v>NO</v>
      </c>
      <c r="AD513" t="str">
        <f t="shared" si="161"/>
        <v>NO</v>
      </c>
      <c r="AE513" t="str">
        <f t="shared" si="162"/>
        <v>NO</v>
      </c>
      <c r="AF513" t="str">
        <f t="shared" si="163"/>
        <v>NO</v>
      </c>
      <c r="AG513" t="str">
        <f t="shared" si="164"/>
        <v>NO</v>
      </c>
      <c r="AH513" t="str">
        <f t="shared" si="165"/>
        <v>NO</v>
      </c>
      <c r="AI513" t="str">
        <f t="shared" si="166"/>
        <v/>
      </c>
      <c r="AJ513">
        <f t="shared" si="167"/>
        <v>5</v>
      </c>
    </row>
    <row r="514" spans="1:36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7"/>
        <v>1.3749999999999999E-3</v>
      </c>
      <c r="P514" s="6">
        <f t="shared" si="148"/>
        <v>5.5</v>
      </c>
      <c r="Q514" t="str">
        <f t="shared" si="149"/>
        <v>film &amp; video</v>
      </c>
      <c r="R514" t="str">
        <f t="shared" si="150"/>
        <v>animation</v>
      </c>
      <c r="S514" s="8">
        <f t="shared" si="151"/>
        <v>42650</v>
      </c>
      <c r="T514" s="8">
        <f t="shared" si="152"/>
        <v>42694.783877314811</v>
      </c>
      <c r="U514">
        <f t="shared" si="153"/>
        <v>2016</v>
      </c>
      <c r="V514" t="str">
        <f>VLOOKUP(MONTH(S514),REF!$C$4:$D$15,2,FALSE)</f>
        <v>OCT</v>
      </c>
      <c r="W514" t="str">
        <f t="shared" si="154"/>
        <v>NO</v>
      </c>
      <c r="X514" t="str">
        <f t="shared" si="155"/>
        <v>NO</v>
      </c>
      <c r="Y514" t="str">
        <f t="shared" si="156"/>
        <v>YES</v>
      </c>
      <c r="Z514" t="str">
        <f t="shared" si="157"/>
        <v>NO</v>
      </c>
      <c r="AA514" t="str">
        <f t="shared" si="158"/>
        <v>NO</v>
      </c>
      <c r="AB514" t="str">
        <f t="shared" si="159"/>
        <v>NO</v>
      </c>
      <c r="AC514" t="str">
        <f t="shared" si="160"/>
        <v>NO</v>
      </c>
      <c r="AD514" t="str">
        <f t="shared" si="161"/>
        <v>NO</v>
      </c>
      <c r="AE514" t="str">
        <f t="shared" si="162"/>
        <v>NO</v>
      </c>
      <c r="AF514" t="str">
        <f t="shared" si="163"/>
        <v>NO</v>
      </c>
      <c r="AG514" t="str">
        <f t="shared" si="164"/>
        <v>NO</v>
      </c>
      <c r="AH514" t="str">
        <f t="shared" si="165"/>
        <v>NO</v>
      </c>
      <c r="AI514" t="str">
        <f t="shared" si="166"/>
        <v/>
      </c>
      <c r="AJ514">
        <f t="shared" si="167"/>
        <v>2</v>
      </c>
    </row>
    <row r="515" spans="1:36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8">E515/D515</f>
        <v>0.13924</v>
      </c>
      <c r="P515" s="6">
        <f t="shared" ref="P515:P578" si="169">E515/L515</f>
        <v>102.38235294117646</v>
      </c>
      <c r="Q515" t="str">
        <f t="shared" ref="Q515:Q578" si="170">LEFT(N515,FIND("/",N515)-1)</f>
        <v>film &amp; video</v>
      </c>
      <c r="R515" t="str">
        <f t="shared" ref="R515:R578" si="171">RIGHT(N515,LEN(N515)-FIND("/",N515))</f>
        <v>animation</v>
      </c>
      <c r="S515" s="8">
        <f t="shared" ref="S515:S578" si="172">ROUND((J515/86400)+DATE(1970,1,1),0)</f>
        <v>42553</v>
      </c>
      <c r="T515" s="8">
        <f t="shared" ref="T515:T578" si="173">(I515/86400)+DATE(1970,1,1)</f>
        <v>42597.291666666672</v>
      </c>
      <c r="U515">
        <f t="shared" ref="U515:U578" si="174">YEAR(S515)</f>
        <v>2016</v>
      </c>
      <c r="V515" t="str">
        <f>VLOOKUP(MONTH(S515),REF!$C$4:$D$15,2,FALSE)</f>
        <v>JUL</v>
      </c>
      <c r="W515" t="str">
        <f t="shared" ref="W515:W578" si="175">IF(D515&lt;1000,"YES","NO")</f>
        <v>NO</v>
      </c>
      <c r="X515" t="str">
        <f t="shared" ref="X515:X578" si="176">IF(AND($D515&gt;=1000,$D515&lt;=4999),"YES","NO")</f>
        <v>NO</v>
      </c>
      <c r="Y515" t="str">
        <f t="shared" ref="Y515:Y578" si="177">IF(AND($D515&gt;=5000,$D515&lt;=9999),"YES","NO")</f>
        <v>NO</v>
      </c>
      <c r="Z515" t="str">
        <f t="shared" ref="Z515:Z578" si="178">IF(AND($D515&gt;=10000,$D515&lt;=14999),"YES","NO")</f>
        <v>NO</v>
      </c>
      <c r="AA515" t="str">
        <f t="shared" ref="AA515:AA578" si="179">IF(AND($D515&gt;=15000,$D515&lt;=19999),"YES","NO")</f>
        <v>NO</v>
      </c>
      <c r="AB515" t="str">
        <f t="shared" ref="AB515:AB578" si="180">IF(AND($D515&gt;=20000,$D515&lt;=24999),"YES","NO")</f>
        <v>NO</v>
      </c>
      <c r="AC515" t="str">
        <f t="shared" ref="AC515:AC578" si="181">IF(AND($D515&gt;=25000,$D515&lt;=29999),"YES","NO")</f>
        <v>NO</v>
      </c>
      <c r="AD515" t="str">
        <f t="shared" ref="AD515:AD578" si="182">IF(AND($D515&gt;=30000,$D515&lt;=34999),"YES","NO")</f>
        <v>NO</v>
      </c>
      <c r="AE515" t="str">
        <f t="shared" ref="AE515:AE578" si="183">IF(AND($D515&gt;=35000,$D515&lt;=39999),"YES","NO")</f>
        <v>NO</v>
      </c>
      <c r="AF515" t="str">
        <f t="shared" ref="AF515:AF578" si="184">IF(AND($D515&gt;=40000,$D515&lt;=44999),"YES","NO")</f>
        <v>NO</v>
      </c>
      <c r="AG515" t="str">
        <f t="shared" ref="AG515:AG578" si="185">IF(AND($D515&gt;=45000,$D515&lt;=49999),"YES","NO")</f>
        <v>NO</v>
      </c>
      <c r="AH515" t="str">
        <f t="shared" ref="AH515:AH578" si="186">IF($D515&gt;=50000,"YES","NO")</f>
        <v>YES</v>
      </c>
      <c r="AI515" t="str">
        <f t="shared" ref="AI515:AI578" si="187">IF(F515="successful",L515,"")</f>
        <v/>
      </c>
      <c r="AJ515">
        <f t="shared" ref="AJ515:AJ578" si="188">IF(F515="failed",L515,"")</f>
        <v>68</v>
      </c>
    </row>
    <row r="516" spans="1:36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8"/>
        <v>3.3333333333333333E-2</v>
      </c>
      <c r="P516" s="6">
        <f t="shared" si="169"/>
        <v>16.666666666666668</v>
      </c>
      <c r="Q516" t="str">
        <f t="shared" si="170"/>
        <v>film &amp; video</v>
      </c>
      <c r="R516" t="str">
        <f t="shared" si="171"/>
        <v>animation</v>
      </c>
      <c r="S516" s="8">
        <f t="shared" si="172"/>
        <v>41831</v>
      </c>
      <c r="T516" s="8">
        <f t="shared" si="173"/>
        <v>41860.613969907405</v>
      </c>
      <c r="U516">
        <f t="shared" si="174"/>
        <v>2014</v>
      </c>
      <c r="V516" t="str">
        <f>VLOOKUP(MONTH(S516),REF!$C$4:$D$15,2,FALSE)</f>
        <v>JUL</v>
      </c>
      <c r="W516" t="str">
        <f t="shared" si="175"/>
        <v>NO</v>
      </c>
      <c r="X516" t="str">
        <f t="shared" si="176"/>
        <v>YES</v>
      </c>
      <c r="Y516" t="str">
        <f t="shared" si="177"/>
        <v>NO</v>
      </c>
      <c r="Z516" t="str">
        <f t="shared" si="178"/>
        <v>NO</v>
      </c>
      <c r="AA516" t="str">
        <f t="shared" si="179"/>
        <v>NO</v>
      </c>
      <c r="AB516" t="str">
        <f t="shared" si="180"/>
        <v>NO</v>
      </c>
      <c r="AC516" t="str">
        <f t="shared" si="181"/>
        <v>NO</v>
      </c>
      <c r="AD516" t="str">
        <f t="shared" si="182"/>
        <v>NO</v>
      </c>
      <c r="AE516" t="str">
        <f t="shared" si="183"/>
        <v>NO</v>
      </c>
      <c r="AF516" t="str">
        <f t="shared" si="184"/>
        <v>NO</v>
      </c>
      <c r="AG516" t="str">
        <f t="shared" si="185"/>
        <v>NO</v>
      </c>
      <c r="AH516" t="str">
        <f t="shared" si="186"/>
        <v>NO</v>
      </c>
      <c r="AI516" t="str">
        <f t="shared" si="187"/>
        <v/>
      </c>
      <c r="AJ516">
        <f t="shared" si="188"/>
        <v>3</v>
      </c>
    </row>
    <row r="517" spans="1:36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8"/>
        <v>0.25413402061855672</v>
      </c>
      <c r="P517" s="6">
        <f t="shared" si="169"/>
        <v>725.02941176470586</v>
      </c>
      <c r="Q517" t="str">
        <f t="shared" si="170"/>
        <v>film &amp; video</v>
      </c>
      <c r="R517" t="str">
        <f t="shared" si="171"/>
        <v>animation</v>
      </c>
      <c r="S517" s="8">
        <f t="shared" si="172"/>
        <v>42327</v>
      </c>
      <c r="T517" s="8">
        <f t="shared" si="173"/>
        <v>42367.490752314814</v>
      </c>
      <c r="U517">
        <f t="shared" si="174"/>
        <v>2015</v>
      </c>
      <c r="V517" t="str">
        <f>VLOOKUP(MONTH(S517),REF!$C$4:$D$15,2,FALSE)</f>
        <v>NOV</v>
      </c>
      <c r="W517" t="str">
        <f t="shared" si="175"/>
        <v>NO</v>
      </c>
      <c r="X517" t="str">
        <f t="shared" si="176"/>
        <v>NO</v>
      </c>
      <c r="Y517" t="str">
        <f t="shared" si="177"/>
        <v>NO</v>
      </c>
      <c r="Z517" t="str">
        <f t="shared" si="178"/>
        <v>NO</v>
      </c>
      <c r="AA517" t="str">
        <f t="shared" si="179"/>
        <v>NO</v>
      </c>
      <c r="AB517" t="str">
        <f t="shared" si="180"/>
        <v>NO</v>
      </c>
      <c r="AC517" t="str">
        <f t="shared" si="181"/>
        <v>NO</v>
      </c>
      <c r="AD517" t="str">
        <f t="shared" si="182"/>
        <v>NO</v>
      </c>
      <c r="AE517" t="str">
        <f t="shared" si="183"/>
        <v>NO</v>
      </c>
      <c r="AF517" t="str">
        <f t="shared" si="184"/>
        <v>NO</v>
      </c>
      <c r="AG517" t="str">
        <f t="shared" si="185"/>
        <v>NO</v>
      </c>
      <c r="AH517" t="str">
        <f t="shared" si="186"/>
        <v>YES</v>
      </c>
      <c r="AI517" t="str">
        <f t="shared" si="187"/>
        <v/>
      </c>
      <c r="AJ517">
        <f t="shared" si="188"/>
        <v>34</v>
      </c>
    </row>
    <row r="518" spans="1:36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8"/>
        <v>0</v>
      </c>
      <c r="P518" s="6" t="e">
        <f t="shared" si="169"/>
        <v>#DIV/0!</v>
      </c>
      <c r="Q518" t="str">
        <f t="shared" si="170"/>
        <v>film &amp; video</v>
      </c>
      <c r="R518" t="str">
        <f t="shared" si="171"/>
        <v>animation</v>
      </c>
      <c r="S518" s="8">
        <f t="shared" si="172"/>
        <v>42092</v>
      </c>
      <c r="T518" s="8">
        <f t="shared" si="173"/>
        <v>42151.778703703705</v>
      </c>
      <c r="U518">
        <f t="shared" si="174"/>
        <v>2015</v>
      </c>
      <c r="V518" t="str">
        <f>VLOOKUP(MONTH(S518),REF!$C$4:$D$15,2,FALSE)</f>
        <v>MAR</v>
      </c>
      <c r="W518" t="str">
        <f t="shared" si="175"/>
        <v>NO</v>
      </c>
      <c r="X518" t="str">
        <f t="shared" si="176"/>
        <v>NO</v>
      </c>
      <c r="Y518" t="str">
        <f t="shared" si="177"/>
        <v>YES</v>
      </c>
      <c r="Z518" t="str">
        <f t="shared" si="178"/>
        <v>NO</v>
      </c>
      <c r="AA518" t="str">
        <f t="shared" si="179"/>
        <v>NO</v>
      </c>
      <c r="AB518" t="str">
        <f t="shared" si="180"/>
        <v>NO</v>
      </c>
      <c r="AC518" t="str">
        <f t="shared" si="181"/>
        <v>NO</v>
      </c>
      <c r="AD518" t="str">
        <f t="shared" si="182"/>
        <v>NO</v>
      </c>
      <c r="AE518" t="str">
        <f t="shared" si="183"/>
        <v>NO</v>
      </c>
      <c r="AF518" t="str">
        <f t="shared" si="184"/>
        <v>NO</v>
      </c>
      <c r="AG518" t="str">
        <f t="shared" si="185"/>
        <v>NO</v>
      </c>
      <c r="AH518" t="str">
        <f t="shared" si="186"/>
        <v>NO</v>
      </c>
      <c r="AI518" t="str">
        <f t="shared" si="187"/>
        <v/>
      </c>
      <c r="AJ518">
        <f t="shared" si="188"/>
        <v>0</v>
      </c>
    </row>
    <row r="519" spans="1:36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8"/>
        <v>1.3666666666666667E-2</v>
      </c>
      <c r="P519" s="6">
        <f t="shared" si="169"/>
        <v>68.333333333333329</v>
      </c>
      <c r="Q519" t="str">
        <f t="shared" si="170"/>
        <v>film &amp; video</v>
      </c>
      <c r="R519" t="str">
        <f t="shared" si="171"/>
        <v>animation</v>
      </c>
      <c r="S519" s="8">
        <f t="shared" si="172"/>
        <v>42739</v>
      </c>
      <c r="T519" s="8">
        <f t="shared" si="173"/>
        <v>42768.615289351852</v>
      </c>
      <c r="U519">
        <f t="shared" si="174"/>
        <v>2017</v>
      </c>
      <c r="V519" t="str">
        <f>VLOOKUP(MONTH(S519),REF!$C$4:$D$15,2,FALSE)</f>
        <v>JAN</v>
      </c>
      <c r="W519" t="str">
        <f t="shared" si="175"/>
        <v>NO</v>
      </c>
      <c r="X519" t="str">
        <f t="shared" si="176"/>
        <v>NO</v>
      </c>
      <c r="Y519" t="str">
        <f t="shared" si="177"/>
        <v>NO</v>
      </c>
      <c r="Z519" t="str">
        <f t="shared" si="178"/>
        <v>NO</v>
      </c>
      <c r="AA519" t="str">
        <f t="shared" si="179"/>
        <v>YES</v>
      </c>
      <c r="AB519" t="str">
        <f t="shared" si="180"/>
        <v>NO</v>
      </c>
      <c r="AC519" t="str">
        <f t="shared" si="181"/>
        <v>NO</v>
      </c>
      <c r="AD519" t="str">
        <f t="shared" si="182"/>
        <v>NO</v>
      </c>
      <c r="AE519" t="str">
        <f t="shared" si="183"/>
        <v>NO</v>
      </c>
      <c r="AF519" t="str">
        <f t="shared" si="184"/>
        <v>NO</v>
      </c>
      <c r="AG519" t="str">
        <f t="shared" si="185"/>
        <v>NO</v>
      </c>
      <c r="AH519" t="str">
        <f t="shared" si="186"/>
        <v>NO</v>
      </c>
      <c r="AI519" t="str">
        <f t="shared" si="187"/>
        <v/>
      </c>
      <c r="AJ519">
        <f t="shared" si="188"/>
        <v>3</v>
      </c>
    </row>
    <row r="520" spans="1:36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8"/>
        <v>0</v>
      </c>
      <c r="P520" s="6" t="e">
        <f t="shared" si="169"/>
        <v>#DIV/0!</v>
      </c>
      <c r="Q520" t="str">
        <f t="shared" si="170"/>
        <v>film &amp; video</v>
      </c>
      <c r="R520" t="str">
        <f t="shared" si="171"/>
        <v>animation</v>
      </c>
      <c r="S520" s="8">
        <f t="shared" si="172"/>
        <v>42224</v>
      </c>
      <c r="T520" s="8">
        <f t="shared" si="173"/>
        <v>42253.615277777775</v>
      </c>
      <c r="U520">
        <f t="shared" si="174"/>
        <v>2015</v>
      </c>
      <c r="V520" t="str">
        <f>VLOOKUP(MONTH(S520),REF!$C$4:$D$15,2,FALSE)</f>
        <v>AUG</v>
      </c>
      <c r="W520" t="str">
        <f t="shared" si="175"/>
        <v>NO</v>
      </c>
      <c r="X520" t="str">
        <f t="shared" si="176"/>
        <v>NO</v>
      </c>
      <c r="Y520" t="str">
        <f t="shared" si="177"/>
        <v>YES</v>
      </c>
      <c r="Z520" t="str">
        <f t="shared" si="178"/>
        <v>NO</v>
      </c>
      <c r="AA520" t="str">
        <f t="shared" si="179"/>
        <v>NO</v>
      </c>
      <c r="AB520" t="str">
        <f t="shared" si="180"/>
        <v>NO</v>
      </c>
      <c r="AC520" t="str">
        <f t="shared" si="181"/>
        <v>NO</v>
      </c>
      <c r="AD520" t="str">
        <f t="shared" si="182"/>
        <v>NO</v>
      </c>
      <c r="AE520" t="str">
        <f t="shared" si="183"/>
        <v>NO</v>
      </c>
      <c r="AF520" t="str">
        <f t="shared" si="184"/>
        <v>NO</v>
      </c>
      <c r="AG520" t="str">
        <f t="shared" si="185"/>
        <v>NO</v>
      </c>
      <c r="AH520" t="str">
        <f t="shared" si="186"/>
        <v>NO</v>
      </c>
      <c r="AI520" t="str">
        <f t="shared" si="187"/>
        <v/>
      </c>
      <c r="AJ520">
        <f t="shared" si="188"/>
        <v>0</v>
      </c>
    </row>
    <row r="521" spans="1:36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8"/>
        <v>0.22881426547787684</v>
      </c>
      <c r="P521" s="6">
        <f t="shared" si="169"/>
        <v>39.228571428571428</v>
      </c>
      <c r="Q521" t="str">
        <f t="shared" si="170"/>
        <v>film &amp; video</v>
      </c>
      <c r="R521" t="str">
        <f t="shared" si="171"/>
        <v>animation</v>
      </c>
      <c r="S521" s="8">
        <f t="shared" si="172"/>
        <v>41218</v>
      </c>
      <c r="T521" s="8">
        <f t="shared" si="173"/>
        <v>41248.391446759255</v>
      </c>
      <c r="U521">
        <f t="shared" si="174"/>
        <v>2012</v>
      </c>
      <c r="V521" t="str">
        <f>VLOOKUP(MONTH(S521),REF!$C$4:$D$15,2,FALSE)</f>
        <v>NOV</v>
      </c>
      <c r="W521" t="str">
        <f t="shared" si="175"/>
        <v>NO</v>
      </c>
      <c r="X521" t="str">
        <f t="shared" si="176"/>
        <v>NO</v>
      </c>
      <c r="Y521" t="str">
        <f t="shared" si="177"/>
        <v>NO</v>
      </c>
      <c r="Z521" t="str">
        <f t="shared" si="178"/>
        <v>YES</v>
      </c>
      <c r="AA521" t="str">
        <f t="shared" si="179"/>
        <v>NO</v>
      </c>
      <c r="AB521" t="str">
        <f t="shared" si="180"/>
        <v>NO</v>
      </c>
      <c r="AC521" t="str">
        <f t="shared" si="181"/>
        <v>NO</v>
      </c>
      <c r="AD521" t="str">
        <f t="shared" si="182"/>
        <v>NO</v>
      </c>
      <c r="AE521" t="str">
        <f t="shared" si="183"/>
        <v>NO</v>
      </c>
      <c r="AF521" t="str">
        <f t="shared" si="184"/>
        <v>NO</v>
      </c>
      <c r="AG521" t="str">
        <f t="shared" si="185"/>
        <v>NO</v>
      </c>
      <c r="AH521" t="str">
        <f t="shared" si="186"/>
        <v>NO</v>
      </c>
      <c r="AI521" t="str">
        <f t="shared" si="187"/>
        <v/>
      </c>
      <c r="AJ521">
        <f t="shared" si="188"/>
        <v>70</v>
      </c>
    </row>
    <row r="522" spans="1:36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8"/>
        <v>1.0209999999999999</v>
      </c>
      <c r="P522" s="6">
        <f t="shared" si="169"/>
        <v>150.14705882352942</v>
      </c>
      <c r="Q522" t="str">
        <f t="shared" si="170"/>
        <v>theater</v>
      </c>
      <c r="R522" t="str">
        <f t="shared" si="171"/>
        <v>plays</v>
      </c>
      <c r="S522" s="8">
        <f t="shared" si="172"/>
        <v>42319</v>
      </c>
      <c r="T522" s="8">
        <f t="shared" si="173"/>
        <v>42348.702094907407</v>
      </c>
      <c r="U522">
        <f t="shared" si="174"/>
        <v>2015</v>
      </c>
      <c r="V522" t="str">
        <f>VLOOKUP(MONTH(S522),REF!$C$4:$D$15,2,FALSE)</f>
        <v>NOV</v>
      </c>
      <c r="W522" t="str">
        <f t="shared" si="175"/>
        <v>NO</v>
      </c>
      <c r="X522" t="str">
        <f t="shared" si="176"/>
        <v>NO</v>
      </c>
      <c r="Y522" t="str">
        <f t="shared" si="177"/>
        <v>YES</v>
      </c>
      <c r="Z522" t="str">
        <f t="shared" si="178"/>
        <v>NO</v>
      </c>
      <c r="AA522" t="str">
        <f t="shared" si="179"/>
        <v>NO</v>
      </c>
      <c r="AB522" t="str">
        <f t="shared" si="180"/>
        <v>NO</v>
      </c>
      <c r="AC522" t="str">
        <f t="shared" si="181"/>
        <v>NO</v>
      </c>
      <c r="AD522" t="str">
        <f t="shared" si="182"/>
        <v>NO</v>
      </c>
      <c r="AE522" t="str">
        <f t="shared" si="183"/>
        <v>NO</v>
      </c>
      <c r="AF522" t="str">
        <f t="shared" si="184"/>
        <v>NO</v>
      </c>
      <c r="AG522" t="str">
        <f t="shared" si="185"/>
        <v>NO</v>
      </c>
      <c r="AH522" t="str">
        <f t="shared" si="186"/>
        <v>NO</v>
      </c>
      <c r="AI522">
        <f t="shared" si="187"/>
        <v>34</v>
      </c>
      <c r="AJ522" t="str">
        <f t="shared" si="188"/>
        <v/>
      </c>
    </row>
    <row r="523" spans="1:36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8"/>
        <v>1.0464</v>
      </c>
      <c r="P523" s="6">
        <f t="shared" si="169"/>
        <v>93.428571428571431</v>
      </c>
      <c r="Q523" t="str">
        <f t="shared" si="170"/>
        <v>theater</v>
      </c>
      <c r="R523" t="str">
        <f t="shared" si="171"/>
        <v>plays</v>
      </c>
      <c r="S523" s="8">
        <f t="shared" si="172"/>
        <v>42646</v>
      </c>
      <c r="T523" s="8">
        <f t="shared" si="173"/>
        <v>42675.207638888889</v>
      </c>
      <c r="U523">
        <f t="shared" si="174"/>
        <v>2016</v>
      </c>
      <c r="V523" t="str">
        <f>VLOOKUP(MONTH(S523),REF!$C$4:$D$15,2,FALSE)</f>
        <v>OCT</v>
      </c>
      <c r="W523" t="str">
        <f t="shared" si="175"/>
        <v>NO</v>
      </c>
      <c r="X523" t="str">
        <f t="shared" si="176"/>
        <v>NO</v>
      </c>
      <c r="Y523" t="str">
        <f t="shared" si="177"/>
        <v>YES</v>
      </c>
      <c r="Z523" t="str">
        <f t="shared" si="178"/>
        <v>NO</v>
      </c>
      <c r="AA523" t="str">
        <f t="shared" si="179"/>
        <v>NO</v>
      </c>
      <c r="AB523" t="str">
        <f t="shared" si="180"/>
        <v>NO</v>
      </c>
      <c r="AC523" t="str">
        <f t="shared" si="181"/>
        <v>NO</v>
      </c>
      <c r="AD523" t="str">
        <f t="shared" si="182"/>
        <v>NO</v>
      </c>
      <c r="AE523" t="str">
        <f t="shared" si="183"/>
        <v>NO</v>
      </c>
      <c r="AF523" t="str">
        <f t="shared" si="184"/>
        <v>NO</v>
      </c>
      <c r="AG523" t="str">
        <f t="shared" si="185"/>
        <v>NO</v>
      </c>
      <c r="AH523" t="str">
        <f t="shared" si="186"/>
        <v>NO</v>
      </c>
      <c r="AI523">
        <f t="shared" si="187"/>
        <v>56</v>
      </c>
      <c r="AJ523" t="str">
        <f t="shared" si="188"/>
        <v/>
      </c>
    </row>
    <row r="524" spans="1:36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8"/>
        <v>1.1466666666666667</v>
      </c>
      <c r="P524" s="6">
        <f t="shared" si="169"/>
        <v>110.96774193548387</v>
      </c>
      <c r="Q524" t="str">
        <f t="shared" si="170"/>
        <v>theater</v>
      </c>
      <c r="R524" t="str">
        <f t="shared" si="171"/>
        <v>plays</v>
      </c>
      <c r="S524" s="8">
        <f t="shared" si="172"/>
        <v>42430</v>
      </c>
      <c r="T524" s="8">
        <f t="shared" si="173"/>
        <v>42449.999131944445</v>
      </c>
      <c r="U524">
        <f t="shared" si="174"/>
        <v>2016</v>
      </c>
      <c r="V524" t="str">
        <f>VLOOKUP(MONTH(S524),REF!$C$4:$D$15,2,FALSE)</f>
        <v>MAR</v>
      </c>
      <c r="W524" t="str">
        <f t="shared" si="175"/>
        <v>NO</v>
      </c>
      <c r="X524" t="str">
        <f t="shared" si="176"/>
        <v>YES</v>
      </c>
      <c r="Y524" t="str">
        <f t="shared" si="177"/>
        <v>NO</v>
      </c>
      <c r="Z524" t="str">
        <f t="shared" si="178"/>
        <v>NO</v>
      </c>
      <c r="AA524" t="str">
        <f t="shared" si="179"/>
        <v>NO</v>
      </c>
      <c r="AB524" t="str">
        <f t="shared" si="180"/>
        <v>NO</v>
      </c>
      <c r="AC524" t="str">
        <f t="shared" si="181"/>
        <v>NO</v>
      </c>
      <c r="AD524" t="str">
        <f t="shared" si="182"/>
        <v>NO</v>
      </c>
      <c r="AE524" t="str">
        <f t="shared" si="183"/>
        <v>NO</v>
      </c>
      <c r="AF524" t="str">
        <f t="shared" si="184"/>
        <v>NO</v>
      </c>
      <c r="AG524" t="str">
        <f t="shared" si="185"/>
        <v>NO</v>
      </c>
      <c r="AH524" t="str">
        <f t="shared" si="186"/>
        <v>NO</v>
      </c>
      <c r="AI524">
        <f t="shared" si="187"/>
        <v>31</v>
      </c>
      <c r="AJ524" t="str">
        <f t="shared" si="188"/>
        <v/>
      </c>
    </row>
    <row r="525" spans="1:36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8"/>
        <v>1.206</v>
      </c>
      <c r="P525" s="6">
        <f t="shared" si="169"/>
        <v>71.785714285714292</v>
      </c>
      <c r="Q525" t="str">
        <f t="shared" si="170"/>
        <v>theater</v>
      </c>
      <c r="R525" t="str">
        <f t="shared" si="171"/>
        <v>plays</v>
      </c>
      <c r="S525" s="8">
        <f t="shared" si="172"/>
        <v>42238</v>
      </c>
      <c r="T525" s="8">
        <f t="shared" si="173"/>
        <v>42268.13282407407</v>
      </c>
      <c r="U525">
        <f t="shared" si="174"/>
        <v>2015</v>
      </c>
      <c r="V525" t="str">
        <f>VLOOKUP(MONTH(S525),REF!$C$4:$D$15,2,FALSE)</f>
        <v>AUG</v>
      </c>
      <c r="W525" t="str">
        <f t="shared" si="175"/>
        <v>NO</v>
      </c>
      <c r="X525" t="str">
        <f t="shared" si="176"/>
        <v>NO</v>
      </c>
      <c r="Y525" t="str">
        <f t="shared" si="177"/>
        <v>YES</v>
      </c>
      <c r="Z525" t="str">
        <f t="shared" si="178"/>
        <v>NO</v>
      </c>
      <c r="AA525" t="str">
        <f t="shared" si="179"/>
        <v>NO</v>
      </c>
      <c r="AB525" t="str">
        <f t="shared" si="180"/>
        <v>NO</v>
      </c>
      <c r="AC525" t="str">
        <f t="shared" si="181"/>
        <v>NO</v>
      </c>
      <c r="AD525" t="str">
        <f t="shared" si="182"/>
        <v>NO</v>
      </c>
      <c r="AE525" t="str">
        <f t="shared" si="183"/>
        <v>NO</v>
      </c>
      <c r="AF525" t="str">
        <f t="shared" si="184"/>
        <v>NO</v>
      </c>
      <c r="AG525" t="str">
        <f t="shared" si="185"/>
        <v>NO</v>
      </c>
      <c r="AH525" t="str">
        <f t="shared" si="186"/>
        <v>NO</v>
      </c>
      <c r="AI525">
        <f t="shared" si="187"/>
        <v>84</v>
      </c>
      <c r="AJ525" t="str">
        <f t="shared" si="188"/>
        <v/>
      </c>
    </row>
    <row r="526" spans="1:36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8"/>
        <v>1.0867285714285715</v>
      </c>
      <c r="P526" s="6">
        <f t="shared" si="169"/>
        <v>29.258076923076924</v>
      </c>
      <c r="Q526" t="str">
        <f t="shared" si="170"/>
        <v>theater</v>
      </c>
      <c r="R526" t="str">
        <f t="shared" si="171"/>
        <v>plays</v>
      </c>
      <c r="S526" s="8">
        <f t="shared" si="172"/>
        <v>42493</v>
      </c>
      <c r="T526" s="8">
        <f t="shared" si="173"/>
        <v>42522.717233796298</v>
      </c>
      <c r="U526">
        <f t="shared" si="174"/>
        <v>2016</v>
      </c>
      <c r="V526" t="str">
        <f>VLOOKUP(MONTH(S526),REF!$C$4:$D$15,2,FALSE)</f>
        <v>MAY</v>
      </c>
      <c r="W526" t="str">
        <f t="shared" si="175"/>
        <v>NO</v>
      </c>
      <c r="X526" t="str">
        <f t="shared" si="176"/>
        <v>YES</v>
      </c>
      <c r="Y526" t="str">
        <f t="shared" si="177"/>
        <v>NO</v>
      </c>
      <c r="Z526" t="str">
        <f t="shared" si="178"/>
        <v>NO</v>
      </c>
      <c r="AA526" t="str">
        <f t="shared" si="179"/>
        <v>NO</v>
      </c>
      <c r="AB526" t="str">
        <f t="shared" si="180"/>
        <v>NO</v>
      </c>
      <c r="AC526" t="str">
        <f t="shared" si="181"/>
        <v>NO</v>
      </c>
      <c r="AD526" t="str">
        <f t="shared" si="182"/>
        <v>NO</v>
      </c>
      <c r="AE526" t="str">
        <f t="shared" si="183"/>
        <v>NO</v>
      </c>
      <c r="AF526" t="str">
        <f t="shared" si="184"/>
        <v>NO</v>
      </c>
      <c r="AG526" t="str">
        <f t="shared" si="185"/>
        <v>NO</v>
      </c>
      <c r="AH526" t="str">
        <f t="shared" si="186"/>
        <v>NO</v>
      </c>
      <c r="AI526">
        <f t="shared" si="187"/>
        <v>130</v>
      </c>
      <c r="AJ526" t="str">
        <f t="shared" si="188"/>
        <v/>
      </c>
    </row>
    <row r="527" spans="1:36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8"/>
        <v>1</v>
      </c>
      <c r="P527" s="6">
        <f t="shared" si="169"/>
        <v>1000</v>
      </c>
      <c r="Q527" t="str">
        <f t="shared" si="170"/>
        <v>theater</v>
      </c>
      <c r="R527" t="str">
        <f t="shared" si="171"/>
        <v>plays</v>
      </c>
      <c r="S527" s="8">
        <f t="shared" si="172"/>
        <v>41850</v>
      </c>
      <c r="T527" s="8">
        <f t="shared" si="173"/>
        <v>41895.400937500002</v>
      </c>
      <c r="U527">
        <f t="shared" si="174"/>
        <v>2014</v>
      </c>
      <c r="V527" t="str">
        <f>VLOOKUP(MONTH(S527),REF!$C$4:$D$15,2,FALSE)</f>
        <v>JUL</v>
      </c>
      <c r="W527" t="str">
        <f t="shared" si="175"/>
        <v>NO</v>
      </c>
      <c r="X527" t="str">
        <f t="shared" si="176"/>
        <v>NO</v>
      </c>
      <c r="Y527" t="str">
        <f t="shared" si="177"/>
        <v>NO</v>
      </c>
      <c r="Z527" t="str">
        <f t="shared" si="178"/>
        <v>YES</v>
      </c>
      <c r="AA527" t="str">
        <f t="shared" si="179"/>
        <v>NO</v>
      </c>
      <c r="AB527" t="str">
        <f t="shared" si="180"/>
        <v>NO</v>
      </c>
      <c r="AC527" t="str">
        <f t="shared" si="181"/>
        <v>NO</v>
      </c>
      <c r="AD527" t="str">
        <f t="shared" si="182"/>
        <v>NO</v>
      </c>
      <c r="AE527" t="str">
        <f t="shared" si="183"/>
        <v>NO</v>
      </c>
      <c r="AF527" t="str">
        <f t="shared" si="184"/>
        <v>NO</v>
      </c>
      <c r="AG527" t="str">
        <f t="shared" si="185"/>
        <v>NO</v>
      </c>
      <c r="AH527" t="str">
        <f t="shared" si="186"/>
        <v>NO</v>
      </c>
      <c r="AI527">
        <f t="shared" si="187"/>
        <v>12</v>
      </c>
      <c r="AJ527" t="str">
        <f t="shared" si="188"/>
        <v/>
      </c>
    </row>
    <row r="528" spans="1:36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8"/>
        <v>1.1399999999999999</v>
      </c>
      <c r="P528" s="6">
        <f t="shared" si="169"/>
        <v>74.347826086956516</v>
      </c>
      <c r="Q528" t="str">
        <f t="shared" si="170"/>
        <v>theater</v>
      </c>
      <c r="R528" t="str">
        <f t="shared" si="171"/>
        <v>plays</v>
      </c>
      <c r="S528" s="8">
        <f t="shared" si="172"/>
        <v>42193</v>
      </c>
      <c r="T528" s="8">
        <f t="shared" si="173"/>
        <v>42223.708333333328</v>
      </c>
      <c r="U528">
        <f t="shared" si="174"/>
        <v>2015</v>
      </c>
      <c r="V528" t="str">
        <f>VLOOKUP(MONTH(S528),REF!$C$4:$D$15,2,FALSE)</f>
        <v>JUL</v>
      </c>
      <c r="W528" t="str">
        <f t="shared" si="175"/>
        <v>NO</v>
      </c>
      <c r="X528" t="str">
        <f t="shared" si="176"/>
        <v>YES</v>
      </c>
      <c r="Y528" t="str">
        <f t="shared" si="177"/>
        <v>NO</v>
      </c>
      <c r="Z528" t="str">
        <f t="shared" si="178"/>
        <v>NO</v>
      </c>
      <c r="AA528" t="str">
        <f t="shared" si="179"/>
        <v>NO</v>
      </c>
      <c r="AB528" t="str">
        <f t="shared" si="180"/>
        <v>NO</v>
      </c>
      <c r="AC528" t="str">
        <f t="shared" si="181"/>
        <v>NO</v>
      </c>
      <c r="AD528" t="str">
        <f t="shared" si="182"/>
        <v>NO</v>
      </c>
      <c r="AE528" t="str">
        <f t="shared" si="183"/>
        <v>NO</v>
      </c>
      <c r="AF528" t="str">
        <f t="shared" si="184"/>
        <v>NO</v>
      </c>
      <c r="AG528" t="str">
        <f t="shared" si="185"/>
        <v>NO</v>
      </c>
      <c r="AH528" t="str">
        <f t="shared" si="186"/>
        <v>NO</v>
      </c>
      <c r="AI528">
        <f t="shared" si="187"/>
        <v>23</v>
      </c>
      <c r="AJ528" t="str">
        <f t="shared" si="188"/>
        <v/>
      </c>
    </row>
    <row r="529" spans="1:36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8"/>
        <v>1.0085</v>
      </c>
      <c r="P529" s="6">
        <f t="shared" si="169"/>
        <v>63.829113924050631</v>
      </c>
      <c r="Q529" t="str">
        <f t="shared" si="170"/>
        <v>theater</v>
      </c>
      <c r="R529" t="str">
        <f t="shared" si="171"/>
        <v>plays</v>
      </c>
      <c r="S529" s="8">
        <f t="shared" si="172"/>
        <v>42753</v>
      </c>
      <c r="T529" s="8">
        <f t="shared" si="173"/>
        <v>42783.670138888891</v>
      </c>
      <c r="U529">
        <f t="shared" si="174"/>
        <v>2017</v>
      </c>
      <c r="V529" t="str">
        <f>VLOOKUP(MONTH(S529),REF!$C$4:$D$15,2,FALSE)</f>
        <v>JAN</v>
      </c>
      <c r="W529" t="str">
        <f t="shared" si="175"/>
        <v>NO</v>
      </c>
      <c r="X529" t="str">
        <f t="shared" si="176"/>
        <v>NO</v>
      </c>
      <c r="Y529" t="str">
        <f t="shared" si="177"/>
        <v>NO</v>
      </c>
      <c r="Z529" t="str">
        <f t="shared" si="178"/>
        <v>YES</v>
      </c>
      <c r="AA529" t="str">
        <f t="shared" si="179"/>
        <v>NO</v>
      </c>
      <c r="AB529" t="str">
        <f t="shared" si="180"/>
        <v>NO</v>
      </c>
      <c r="AC529" t="str">
        <f t="shared" si="181"/>
        <v>NO</v>
      </c>
      <c r="AD529" t="str">
        <f t="shared" si="182"/>
        <v>NO</v>
      </c>
      <c r="AE529" t="str">
        <f t="shared" si="183"/>
        <v>NO</v>
      </c>
      <c r="AF529" t="str">
        <f t="shared" si="184"/>
        <v>NO</v>
      </c>
      <c r="AG529" t="str">
        <f t="shared" si="185"/>
        <v>NO</v>
      </c>
      <c r="AH529" t="str">
        <f t="shared" si="186"/>
        <v>NO</v>
      </c>
      <c r="AI529">
        <f t="shared" si="187"/>
        <v>158</v>
      </c>
      <c r="AJ529" t="str">
        <f t="shared" si="188"/>
        <v/>
      </c>
    </row>
    <row r="530" spans="1:36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8"/>
        <v>1.1565217391304348</v>
      </c>
      <c r="P530" s="6">
        <f t="shared" si="169"/>
        <v>44.333333333333336</v>
      </c>
      <c r="Q530" t="str">
        <f t="shared" si="170"/>
        <v>theater</v>
      </c>
      <c r="R530" t="str">
        <f t="shared" si="171"/>
        <v>plays</v>
      </c>
      <c r="S530" s="8">
        <f t="shared" si="172"/>
        <v>42156</v>
      </c>
      <c r="T530" s="8">
        <f t="shared" si="173"/>
        <v>42176.888888888891</v>
      </c>
      <c r="U530">
        <f t="shared" si="174"/>
        <v>2015</v>
      </c>
      <c r="V530" t="str">
        <f>VLOOKUP(MONTH(S530),REF!$C$4:$D$15,2,FALSE)</f>
        <v>JUN</v>
      </c>
      <c r="W530" t="str">
        <f t="shared" si="175"/>
        <v>NO</v>
      </c>
      <c r="X530" t="str">
        <f t="shared" si="176"/>
        <v>YES</v>
      </c>
      <c r="Y530" t="str">
        <f t="shared" si="177"/>
        <v>NO</v>
      </c>
      <c r="Z530" t="str">
        <f t="shared" si="178"/>
        <v>NO</v>
      </c>
      <c r="AA530" t="str">
        <f t="shared" si="179"/>
        <v>NO</v>
      </c>
      <c r="AB530" t="str">
        <f t="shared" si="180"/>
        <v>NO</v>
      </c>
      <c r="AC530" t="str">
        <f t="shared" si="181"/>
        <v>NO</v>
      </c>
      <c r="AD530" t="str">
        <f t="shared" si="182"/>
        <v>NO</v>
      </c>
      <c r="AE530" t="str">
        <f t="shared" si="183"/>
        <v>NO</v>
      </c>
      <c r="AF530" t="str">
        <f t="shared" si="184"/>
        <v>NO</v>
      </c>
      <c r="AG530" t="str">
        <f t="shared" si="185"/>
        <v>NO</v>
      </c>
      <c r="AH530" t="str">
        <f t="shared" si="186"/>
        <v>NO</v>
      </c>
      <c r="AI530">
        <f t="shared" si="187"/>
        <v>30</v>
      </c>
      <c r="AJ530" t="str">
        <f t="shared" si="188"/>
        <v/>
      </c>
    </row>
    <row r="531" spans="1:36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8"/>
        <v>1.3041666666666667</v>
      </c>
      <c r="P531" s="6">
        <f t="shared" si="169"/>
        <v>86.944444444444443</v>
      </c>
      <c r="Q531" t="str">
        <f t="shared" si="170"/>
        <v>theater</v>
      </c>
      <c r="R531" t="str">
        <f t="shared" si="171"/>
        <v>plays</v>
      </c>
      <c r="S531" s="8">
        <f t="shared" si="172"/>
        <v>42725</v>
      </c>
      <c r="T531" s="8">
        <f t="shared" si="173"/>
        <v>42746.208333333328</v>
      </c>
      <c r="U531">
        <f t="shared" si="174"/>
        <v>2016</v>
      </c>
      <c r="V531" t="str">
        <f>VLOOKUP(MONTH(S531),REF!$C$4:$D$15,2,FALSE)</f>
        <v>DEC</v>
      </c>
      <c r="W531" t="str">
        <f t="shared" si="175"/>
        <v>NO</v>
      </c>
      <c r="X531" t="str">
        <f t="shared" si="176"/>
        <v>YES</v>
      </c>
      <c r="Y531" t="str">
        <f t="shared" si="177"/>
        <v>NO</v>
      </c>
      <c r="Z531" t="str">
        <f t="shared" si="178"/>
        <v>NO</v>
      </c>
      <c r="AA531" t="str">
        <f t="shared" si="179"/>
        <v>NO</v>
      </c>
      <c r="AB531" t="str">
        <f t="shared" si="180"/>
        <v>NO</v>
      </c>
      <c r="AC531" t="str">
        <f t="shared" si="181"/>
        <v>NO</v>
      </c>
      <c r="AD531" t="str">
        <f t="shared" si="182"/>
        <v>NO</v>
      </c>
      <c r="AE531" t="str">
        <f t="shared" si="183"/>
        <v>NO</v>
      </c>
      <c r="AF531" t="str">
        <f t="shared" si="184"/>
        <v>NO</v>
      </c>
      <c r="AG531" t="str">
        <f t="shared" si="185"/>
        <v>NO</v>
      </c>
      <c r="AH531" t="str">
        <f t="shared" si="186"/>
        <v>NO</v>
      </c>
      <c r="AI531">
        <f t="shared" si="187"/>
        <v>18</v>
      </c>
      <c r="AJ531" t="str">
        <f t="shared" si="188"/>
        <v/>
      </c>
    </row>
    <row r="532" spans="1:36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8"/>
        <v>1.0778267254038179</v>
      </c>
      <c r="P532" s="6">
        <f t="shared" si="169"/>
        <v>126.55172413793103</v>
      </c>
      <c r="Q532" t="str">
        <f t="shared" si="170"/>
        <v>theater</v>
      </c>
      <c r="R532" t="str">
        <f t="shared" si="171"/>
        <v>plays</v>
      </c>
      <c r="S532" s="8">
        <f t="shared" si="172"/>
        <v>42158</v>
      </c>
      <c r="T532" s="8">
        <f t="shared" si="173"/>
        <v>42179.083333333328</v>
      </c>
      <c r="U532">
        <f t="shared" si="174"/>
        <v>2015</v>
      </c>
      <c r="V532" t="str">
        <f>VLOOKUP(MONTH(S532),REF!$C$4:$D$15,2,FALSE)</f>
        <v>JUN</v>
      </c>
      <c r="W532" t="str">
        <f t="shared" si="175"/>
        <v>NO</v>
      </c>
      <c r="X532" t="str">
        <f t="shared" si="176"/>
        <v>YES</v>
      </c>
      <c r="Y532" t="str">
        <f t="shared" si="177"/>
        <v>NO</v>
      </c>
      <c r="Z532" t="str">
        <f t="shared" si="178"/>
        <v>NO</v>
      </c>
      <c r="AA532" t="str">
        <f t="shared" si="179"/>
        <v>NO</v>
      </c>
      <c r="AB532" t="str">
        <f t="shared" si="180"/>
        <v>NO</v>
      </c>
      <c r="AC532" t="str">
        <f t="shared" si="181"/>
        <v>NO</v>
      </c>
      <c r="AD532" t="str">
        <f t="shared" si="182"/>
        <v>NO</v>
      </c>
      <c r="AE532" t="str">
        <f t="shared" si="183"/>
        <v>NO</v>
      </c>
      <c r="AF532" t="str">
        <f t="shared" si="184"/>
        <v>NO</v>
      </c>
      <c r="AG532" t="str">
        <f t="shared" si="185"/>
        <v>NO</v>
      </c>
      <c r="AH532" t="str">
        <f t="shared" si="186"/>
        <v>NO</v>
      </c>
      <c r="AI532">
        <f t="shared" si="187"/>
        <v>29</v>
      </c>
      <c r="AJ532" t="str">
        <f t="shared" si="188"/>
        <v/>
      </c>
    </row>
    <row r="533" spans="1:36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8"/>
        <v>1</v>
      </c>
      <c r="P533" s="6">
        <f t="shared" si="169"/>
        <v>129.03225806451613</v>
      </c>
      <c r="Q533" t="str">
        <f t="shared" si="170"/>
        <v>theater</v>
      </c>
      <c r="R533" t="str">
        <f t="shared" si="171"/>
        <v>plays</v>
      </c>
      <c r="S533" s="8">
        <f t="shared" si="172"/>
        <v>42676</v>
      </c>
      <c r="T533" s="8">
        <f t="shared" si="173"/>
        <v>42721.290972222225</v>
      </c>
      <c r="U533">
        <f t="shared" si="174"/>
        <v>2016</v>
      </c>
      <c r="V533" t="str">
        <f>VLOOKUP(MONTH(S533),REF!$C$4:$D$15,2,FALSE)</f>
        <v>NOV</v>
      </c>
      <c r="W533" t="str">
        <f t="shared" si="175"/>
        <v>NO</v>
      </c>
      <c r="X533" t="str">
        <f t="shared" si="176"/>
        <v>YES</v>
      </c>
      <c r="Y533" t="str">
        <f t="shared" si="177"/>
        <v>NO</v>
      </c>
      <c r="Z533" t="str">
        <f t="shared" si="178"/>
        <v>NO</v>
      </c>
      <c r="AA533" t="str">
        <f t="shared" si="179"/>
        <v>NO</v>
      </c>
      <c r="AB533" t="str">
        <f t="shared" si="180"/>
        <v>NO</v>
      </c>
      <c r="AC533" t="str">
        <f t="shared" si="181"/>
        <v>NO</v>
      </c>
      <c r="AD533" t="str">
        <f t="shared" si="182"/>
        <v>NO</v>
      </c>
      <c r="AE533" t="str">
        <f t="shared" si="183"/>
        <v>NO</v>
      </c>
      <c r="AF533" t="str">
        <f t="shared" si="184"/>
        <v>NO</v>
      </c>
      <c r="AG533" t="str">
        <f t="shared" si="185"/>
        <v>NO</v>
      </c>
      <c r="AH533" t="str">
        <f t="shared" si="186"/>
        <v>NO</v>
      </c>
      <c r="AI533">
        <f t="shared" si="187"/>
        <v>31</v>
      </c>
      <c r="AJ533" t="str">
        <f t="shared" si="188"/>
        <v/>
      </c>
    </row>
    <row r="534" spans="1:36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8"/>
        <v>1.2324999999999999</v>
      </c>
      <c r="P534" s="6">
        <f t="shared" si="169"/>
        <v>71.242774566473983</v>
      </c>
      <c r="Q534" t="str">
        <f t="shared" si="170"/>
        <v>theater</v>
      </c>
      <c r="R534" t="str">
        <f t="shared" si="171"/>
        <v>plays</v>
      </c>
      <c r="S534" s="8">
        <f t="shared" si="172"/>
        <v>42473</v>
      </c>
      <c r="T534" s="8">
        <f t="shared" si="173"/>
        <v>42503.007037037038</v>
      </c>
      <c r="U534">
        <f t="shared" si="174"/>
        <v>2016</v>
      </c>
      <c r="V534" t="str">
        <f>VLOOKUP(MONTH(S534),REF!$C$4:$D$15,2,FALSE)</f>
        <v>APR</v>
      </c>
      <c r="W534" t="str">
        <f t="shared" si="175"/>
        <v>NO</v>
      </c>
      <c r="X534" t="str">
        <f t="shared" si="176"/>
        <v>NO</v>
      </c>
      <c r="Y534" t="str">
        <f t="shared" si="177"/>
        <v>NO</v>
      </c>
      <c r="Z534" t="str">
        <f t="shared" si="178"/>
        <v>YES</v>
      </c>
      <c r="AA534" t="str">
        <f t="shared" si="179"/>
        <v>NO</v>
      </c>
      <c r="AB534" t="str">
        <f t="shared" si="180"/>
        <v>NO</v>
      </c>
      <c r="AC534" t="str">
        <f t="shared" si="181"/>
        <v>NO</v>
      </c>
      <c r="AD534" t="str">
        <f t="shared" si="182"/>
        <v>NO</v>
      </c>
      <c r="AE534" t="str">
        <f t="shared" si="183"/>
        <v>NO</v>
      </c>
      <c r="AF534" t="str">
        <f t="shared" si="184"/>
        <v>NO</v>
      </c>
      <c r="AG534" t="str">
        <f t="shared" si="185"/>
        <v>NO</v>
      </c>
      <c r="AH534" t="str">
        <f t="shared" si="186"/>
        <v>NO</v>
      </c>
      <c r="AI534">
        <f t="shared" si="187"/>
        <v>173</v>
      </c>
      <c r="AJ534" t="str">
        <f t="shared" si="188"/>
        <v/>
      </c>
    </row>
    <row r="535" spans="1:36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8"/>
        <v>1.002</v>
      </c>
      <c r="P535" s="6">
        <f t="shared" si="169"/>
        <v>117.88235294117646</v>
      </c>
      <c r="Q535" t="str">
        <f t="shared" si="170"/>
        <v>theater</v>
      </c>
      <c r="R535" t="str">
        <f t="shared" si="171"/>
        <v>plays</v>
      </c>
      <c r="S535" s="8">
        <f t="shared" si="172"/>
        <v>42482</v>
      </c>
      <c r="T535" s="8">
        <f t="shared" si="173"/>
        <v>42506.43478009259</v>
      </c>
      <c r="U535">
        <f t="shared" si="174"/>
        <v>2016</v>
      </c>
      <c r="V535" t="str">
        <f>VLOOKUP(MONTH(S535),REF!$C$4:$D$15,2,FALSE)</f>
        <v>APR</v>
      </c>
      <c r="W535" t="str">
        <f t="shared" si="175"/>
        <v>NO</v>
      </c>
      <c r="X535" t="str">
        <f t="shared" si="176"/>
        <v>YES</v>
      </c>
      <c r="Y535" t="str">
        <f t="shared" si="177"/>
        <v>NO</v>
      </c>
      <c r="Z535" t="str">
        <f t="shared" si="178"/>
        <v>NO</v>
      </c>
      <c r="AA535" t="str">
        <f t="shared" si="179"/>
        <v>NO</v>
      </c>
      <c r="AB535" t="str">
        <f t="shared" si="180"/>
        <v>NO</v>
      </c>
      <c r="AC535" t="str">
        <f t="shared" si="181"/>
        <v>NO</v>
      </c>
      <c r="AD535" t="str">
        <f t="shared" si="182"/>
        <v>NO</v>
      </c>
      <c r="AE535" t="str">
        <f t="shared" si="183"/>
        <v>NO</v>
      </c>
      <c r="AF535" t="str">
        <f t="shared" si="184"/>
        <v>NO</v>
      </c>
      <c r="AG535" t="str">
        <f t="shared" si="185"/>
        <v>NO</v>
      </c>
      <c r="AH535" t="str">
        <f t="shared" si="186"/>
        <v>NO</v>
      </c>
      <c r="AI535">
        <f t="shared" si="187"/>
        <v>17</v>
      </c>
      <c r="AJ535" t="str">
        <f t="shared" si="188"/>
        <v/>
      </c>
    </row>
    <row r="536" spans="1:36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8"/>
        <v>1.0466666666666666</v>
      </c>
      <c r="P536" s="6">
        <f t="shared" si="169"/>
        <v>327.08333333333331</v>
      </c>
      <c r="Q536" t="str">
        <f t="shared" si="170"/>
        <v>theater</v>
      </c>
      <c r="R536" t="str">
        <f t="shared" si="171"/>
        <v>plays</v>
      </c>
      <c r="S536" s="8">
        <f t="shared" si="172"/>
        <v>42271</v>
      </c>
      <c r="T536" s="8">
        <f t="shared" si="173"/>
        <v>42309.958333333328</v>
      </c>
      <c r="U536">
        <f t="shared" si="174"/>
        <v>2015</v>
      </c>
      <c r="V536" t="str">
        <f>VLOOKUP(MONTH(S536),REF!$C$4:$D$15,2,FALSE)</f>
        <v>SEP</v>
      </c>
      <c r="W536" t="str">
        <f t="shared" si="175"/>
        <v>NO</v>
      </c>
      <c r="X536" t="str">
        <f t="shared" si="176"/>
        <v>NO</v>
      </c>
      <c r="Y536" t="str">
        <f t="shared" si="177"/>
        <v>NO</v>
      </c>
      <c r="Z536" t="str">
        <f t="shared" si="178"/>
        <v>NO</v>
      </c>
      <c r="AA536" t="str">
        <f t="shared" si="179"/>
        <v>YES</v>
      </c>
      <c r="AB536" t="str">
        <f t="shared" si="180"/>
        <v>NO</v>
      </c>
      <c r="AC536" t="str">
        <f t="shared" si="181"/>
        <v>NO</v>
      </c>
      <c r="AD536" t="str">
        <f t="shared" si="182"/>
        <v>NO</v>
      </c>
      <c r="AE536" t="str">
        <f t="shared" si="183"/>
        <v>NO</v>
      </c>
      <c r="AF536" t="str">
        <f t="shared" si="184"/>
        <v>NO</v>
      </c>
      <c r="AG536" t="str">
        <f t="shared" si="185"/>
        <v>NO</v>
      </c>
      <c r="AH536" t="str">
        <f t="shared" si="186"/>
        <v>NO</v>
      </c>
      <c r="AI536">
        <f t="shared" si="187"/>
        <v>48</v>
      </c>
      <c r="AJ536" t="str">
        <f t="shared" si="188"/>
        <v/>
      </c>
    </row>
    <row r="537" spans="1:36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8"/>
        <v>1.0249999999999999</v>
      </c>
      <c r="P537" s="6">
        <f t="shared" si="169"/>
        <v>34.745762711864408</v>
      </c>
      <c r="Q537" t="str">
        <f t="shared" si="170"/>
        <v>theater</v>
      </c>
      <c r="R537" t="str">
        <f t="shared" si="171"/>
        <v>plays</v>
      </c>
      <c r="S537" s="8">
        <f t="shared" si="172"/>
        <v>42712</v>
      </c>
      <c r="T537" s="8">
        <f t="shared" si="173"/>
        <v>42741.54519675926</v>
      </c>
      <c r="U537">
        <f t="shared" si="174"/>
        <v>2016</v>
      </c>
      <c r="V537" t="str">
        <f>VLOOKUP(MONTH(S537),REF!$C$4:$D$15,2,FALSE)</f>
        <v>DEC</v>
      </c>
      <c r="W537" t="str">
        <f t="shared" si="175"/>
        <v>NO</v>
      </c>
      <c r="X537" t="str">
        <f t="shared" si="176"/>
        <v>YES</v>
      </c>
      <c r="Y537" t="str">
        <f t="shared" si="177"/>
        <v>NO</v>
      </c>
      <c r="Z537" t="str">
        <f t="shared" si="178"/>
        <v>NO</v>
      </c>
      <c r="AA537" t="str">
        <f t="shared" si="179"/>
        <v>NO</v>
      </c>
      <c r="AB537" t="str">
        <f t="shared" si="180"/>
        <v>NO</v>
      </c>
      <c r="AC537" t="str">
        <f t="shared" si="181"/>
        <v>NO</v>
      </c>
      <c r="AD537" t="str">
        <f t="shared" si="182"/>
        <v>NO</v>
      </c>
      <c r="AE537" t="str">
        <f t="shared" si="183"/>
        <v>NO</v>
      </c>
      <c r="AF537" t="str">
        <f t="shared" si="184"/>
        <v>NO</v>
      </c>
      <c r="AG537" t="str">
        <f t="shared" si="185"/>
        <v>NO</v>
      </c>
      <c r="AH537" t="str">
        <f t="shared" si="186"/>
        <v>NO</v>
      </c>
      <c r="AI537">
        <f t="shared" si="187"/>
        <v>59</v>
      </c>
      <c r="AJ537" t="str">
        <f t="shared" si="188"/>
        <v/>
      </c>
    </row>
    <row r="538" spans="1:36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8"/>
        <v>1.1825757575757576</v>
      </c>
      <c r="P538" s="6">
        <f t="shared" si="169"/>
        <v>100.06410256410257</v>
      </c>
      <c r="Q538" t="str">
        <f t="shared" si="170"/>
        <v>theater</v>
      </c>
      <c r="R538" t="str">
        <f t="shared" si="171"/>
        <v>plays</v>
      </c>
      <c r="S538" s="8">
        <f t="shared" si="172"/>
        <v>42179</v>
      </c>
      <c r="T538" s="8">
        <f t="shared" si="173"/>
        <v>42219.75</v>
      </c>
      <c r="U538">
        <f t="shared" si="174"/>
        <v>2015</v>
      </c>
      <c r="V538" t="str">
        <f>VLOOKUP(MONTH(S538),REF!$C$4:$D$15,2,FALSE)</f>
        <v>JUN</v>
      </c>
      <c r="W538" t="str">
        <f t="shared" si="175"/>
        <v>NO</v>
      </c>
      <c r="X538" t="str">
        <f t="shared" si="176"/>
        <v>YES</v>
      </c>
      <c r="Y538" t="str">
        <f t="shared" si="177"/>
        <v>NO</v>
      </c>
      <c r="Z538" t="str">
        <f t="shared" si="178"/>
        <v>NO</v>
      </c>
      <c r="AA538" t="str">
        <f t="shared" si="179"/>
        <v>NO</v>
      </c>
      <c r="AB538" t="str">
        <f t="shared" si="180"/>
        <v>NO</v>
      </c>
      <c r="AC538" t="str">
        <f t="shared" si="181"/>
        <v>NO</v>
      </c>
      <c r="AD538" t="str">
        <f t="shared" si="182"/>
        <v>NO</v>
      </c>
      <c r="AE538" t="str">
        <f t="shared" si="183"/>
        <v>NO</v>
      </c>
      <c r="AF538" t="str">
        <f t="shared" si="184"/>
        <v>NO</v>
      </c>
      <c r="AG538" t="str">
        <f t="shared" si="185"/>
        <v>NO</v>
      </c>
      <c r="AH538" t="str">
        <f t="shared" si="186"/>
        <v>NO</v>
      </c>
      <c r="AI538">
        <f t="shared" si="187"/>
        <v>39</v>
      </c>
      <c r="AJ538" t="str">
        <f t="shared" si="188"/>
        <v/>
      </c>
    </row>
    <row r="539" spans="1:36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8"/>
        <v>1.2050000000000001</v>
      </c>
      <c r="P539" s="6">
        <f t="shared" si="169"/>
        <v>40.847457627118644</v>
      </c>
      <c r="Q539" t="str">
        <f t="shared" si="170"/>
        <v>theater</v>
      </c>
      <c r="R539" t="str">
        <f t="shared" si="171"/>
        <v>plays</v>
      </c>
      <c r="S539" s="8">
        <f t="shared" si="172"/>
        <v>42283</v>
      </c>
      <c r="T539" s="8">
        <f t="shared" si="173"/>
        <v>42312.810081018513</v>
      </c>
      <c r="U539">
        <f t="shared" si="174"/>
        <v>2015</v>
      </c>
      <c r="V539" t="str">
        <f>VLOOKUP(MONTH(S539),REF!$C$4:$D$15,2,FALSE)</f>
        <v>OCT</v>
      </c>
      <c r="W539" t="str">
        <f t="shared" si="175"/>
        <v>NO</v>
      </c>
      <c r="X539" t="str">
        <f t="shared" si="176"/>
        <v>YES</v>
      </c>
      <c r="Y539" t="str">
        <f t="shared" si="177"/>
        <v>NO</v>
      </c>
      <c r="Z539" t="str">
        <f t="shared" si="178"/>
        <v>NO</v>
      </c>
      <c r="AA539" t="str">
        <f t="shared" si="179"/>
        <v>NO</v>
      </c>
      <c r="AB539" t="str">
        <f t="shared" si="180"/>
        <v>NO</v>
      </c>
      <c r="AC539" t="str">
        <f t="shared" si="181"/>
        <v>NO</v>
      </c>
      <c r="AD539" t="str">
        <f t="shared" si="182"/>
        <v>NO</v>
      </c>
      <c r="AE539" t="str">
        <f t="shared" si="183"/>
        <v>NO</v>
      </c>
      <c r="AF539" t="str">
        <f t="shared" si="184"/>
        <v>NO</v>
      </c>
      <c r="AG539" t="str">
        <f t="shared" si="185"/>
        <v>NO</v>
      </c>
      <c r="AH539" t="str">
        <f t="shared" si="186"/>
        <v>NO</v>
      </c>
      <c r="AI539">
        <f t="shared" si="187"/>
        <v>59</v>
      </c>
      <c r="AJ539" t="str">
        <f t="shared" si="188"/>
        <v/>
      </c>
    </row>
    <row r="540" spans="1:36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8"/>
        <v>3.0242</v>
      </c>
      <c r="P540" s="6">
        <f t="shared" si="169"/>
        <v>252.01666666666668</v>
      </c>
      <c r="Q540" t="str">
        <f t="shared" si="170"/>
        <v>theater</v>
      </c>
      <c r="R540" t="str">
        <f t="shared" si="171"/>
        <v>plays</v>
      </c>
      <c r="S540" s="8">
        <f t="shared" si="172"/>
        <v>42474</v>
      </c>
      <c r="T540" s="8">
        <f t="shared" si="173"/>
        <v>42503.794710648144</v>
      </c>
      <c r="U540">
        <f t="shared" si="174"/>
        <v>2016</v>
      </c>
      <c r="V540" t="str">
        <f>VLOOKUP(MONTH(S540),REF!$C$4:$D$15,2,FALSE)</f>
        <v>APR</v>
      </c>
      <c r="W540" t="str">
        <f t="shared" si="175"/>
        <v>NO</v>
      </c>
      <c r="X540" t="str">
        <f t="shared" si="176"/>
        <v>NO</v>
      </c>
      <c r="Y540" t="str">
        <f t="shared" si="177"/>
        <v>YES</v>
      </c>
      <c r="Z540" t="str">
        <f t="shared" si="178"/>
        <v>NO</v>
      </c>
      <c r="AA540" t="str">
        <f t="shared" si="179"/>
        <v>NO</v>
      </c>
      <c r="AB540" t="str">
        <f t="shared" si="180"/>
        <v>NO</v>
      </c>
      <c r="AC540" t="str">
        <f t="shared" si="181"/>
        <v>NO</v>
      </c>
      <c r="AD540" t="str">
        <f t="shared" si="182"/>
        <v>NO</v>
      </c>
      <c r="AE540" t="str">
        <f t="shared" si="183"/>
        <v>NO</v>
      </c>
      <c r="AF540" t="str">
        <f t="shared" si="184"/>
        <v>NO</v>
      </c>
      <c r="AG540" t="str">
        <f t="shared" si="185"/>
        <v>NO</v>
      </c>
      <c r="AH540" t="str">
        <f t="shared" si="186"/>
        <v>NO</v>
      </c>
      <c r="AI540">
        <f t="shared" si="187"/>
        <v>60</v>
      </c>
      <c r="AJ540" t="str">
        <f t="shared" si="188"/>
        <v/>
      </c>
    </row>
    <row r="541" spans="1:36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8"/>
        <v>1.00644</v>
      </c>
      <c r="P541" s="6">
        <f t="shared" si="169"/>
        <v>25.161000000000001</v>
      </c>
      <c r="Q541" t="str">
        <f t="shared" si="170"/>
        <v>theater</v>
      </c>
      <c r="R541" t="str">
        <f t="shared" si="171"/>
        <v>plays</v>
      </c>
      <c r="S541" s="8">
        <f t="shared" si="172"/>
        <v>42535</v>
      </c>
      <c r="T541" s="8">
        <f t="shared" si="173"/>
        <v>42556.049849537041</v>
      </c>
      <c r="U541">
        <f t="shared" si="174"/>
        <v>2016</v>
      </c>
      <c r="V541" t="str">
        <f>VLOOKUP(MONTH(S541),REF!$C$4:$D$15,2,FALSE)</f>
        <v>JUN</v>
      </c>
      <c r="W541" t="str">
        <f t="shared" si="175"/>
        <v>YES</v>
      </c>
      <c r="X541" t="str">
        <f t="shared" si="176"/>
        <v>NO</v>
      </c>
      <c r="Y541" t="str">
        <f t="shared" si="177"/>
        <v>NO</v>
      </c>
      <c r="Z541" t="str">
        <f t="shared" si="178"/>
        <v>NO</v>
      </c>
      <c r="AA541" t="str">
        <f t="shared" si="179"/>
        <v>NO</v>
      </c>
      <c r="AB541" t="str">
        <f t="shared" si="180"/>
        <v>NO</v>
      </c>
      <c r="AC541" t="str">
        <f t="shared" si="181"/>
        <v>NO</v>
      </c>
      <c r="AD541" t="str">
        <f t="shared" si="182"/>
        <v>NO</v>
      </c>
      <c r="AE541" t="str">
        <f t="shared" si="183"/>
        <v>NO</v>
      </c>
      <c r="AF541" t="str">
        <f t="shared" si="184"/>
        <v>NO</v>
      </c>
      <c r="AG541" t="str">
        <f t="shared" si="185"/>
        <v>NO</v>
      </c>
      <c r="AH541" t="str">
        <f t="shared" si="186"/>
        <v>NO</v>
      </c>
      <c r="AI541">
        <f t="shared" si="187"/>
        <v>20</v>
      </c>
      <c r="AJ541" t="str">
        <f t="shared" si="188"/>
        <v/>
      </c>
    </row>
    <row r="542" spans="1:36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8"/>
        <v>6.666666666666667E-5</v>
      </c>
      <c r="P542" s="6">
        <f t="shared" si="169"/>
        <v>1</v>
      </c>
      <c r="Q542" t="str">
        <f t="shared" si="170"/>
        <v>technology</v>
      </c>
      <c r="R542" t="str">
        <f t="shared" si="171"/>
        <v>web</v>
      </c>
      <c r="S542" s="8">
        <f t="shared" si="172"/>
        <v>42010</v>
      </c>
      <c r="T542" s="8">
        <f t="shared" si="173"/>
        <v>42039.817199074074</v>
      </c>
      <c r="U542">
        <f t="shared" si="174"/>
        <v>2015</v>
      </c>
      <c r="V542" t="str">
        <f>VLOOKUP(MONTH(S542),REF!$C$4:$D$15,2,FALSE)</f>
        <v>JAN</v>
      </c>
      <c r="W542" t="str">
        <f t="shared" si="175"/>
        <v>NO</v>
      </c>
      <c r="X542" t="str">
        <f t="shared" si="176"/>
        <v>NO</v>
      </c>
      <c r="Y542" t="str">
        <f t="shared" si="177"/>
        <v>NO</v>
      </c>
      <c r="Z542" t="str">
        <f t="shared" si="178"/>
        <v>NO</v>
      </c>
      <c r="AA542" t="str">
        <f t="shared" si="179"/>
        <v>YES</v>
      </c>
      <c r="AB542" t="str">
        <f t="shared" si="180"/>
        <v>NO</v>
      </c>
      <c r="AC542" t="str">
        <f t="shared" si="181"/>
        <v>NO</v>
      </c>
      <c r="AD542" t="str">
        <f t="shared" si="182"/>
        <v>NO</v>
      </c>
      <c r="AE542" t="str">
        <f t="shared" si="183"/>
        <v>NO</v>
      </c>
      <c r="AF542" t="str">
        <f t="shared" si="184"/>
        <v>NO</v>
      </c>
      <c r="AG542" t="str">
        <f t="shared" si="185"/>
        <v>NO</v>
      </c>
      <c r="AH542" t="str">
        <f t="shared" si="186"/>
        <v>NO</v>
      </c>
      <c r="AI542" t="str">
        <f t="shared" si="187"/>
        <v/>
      </c>
      <c r="AJ542">
        <f t="shared" si="188"/>
        <v>1</v>
      </c>
    </row>
    <row r="543" spans="1:36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8"/>
        <v>5.5555555555555558E-3</v>
      </c>
      <c r="P543" s="6">
        <f t="shared" si="169"/>
        <v>25</v>
      </c>
      <c r="Q543" t="str">
        <f t="shared" si="170"/>
        <v>technology</v>
      </c>
      <c r="R543" t="str">
        <f t="shared" si="171"/>
        <v>web</v>
      </c>
      <c r="S543" s="8">
        <f t="shared" si="172"/>
        <v>42276</v>
      </c>
      <c r="T543" s="8">
        <f t="shared" si="173"/>
        <v>42306.046689814815</v>
      </c>
      <c r="U543">
        <f t="shared" si="174"/>
        <v>2015</v>
      </c>
      <c r="V543" t="str">
        <f>VLOOKUP(MONTH(S543),REF!$C$4:$D$15,2,FALSE)</f>
        <v>SEP</v>
      </c>
      <c r="W543" t="str">
        <f t="shared" si="175"/>
        <v>NO</v>
      </c>
      <c r="X543" t="str">
        <f t="shared" si="176"/>
        <v>YES</v>
      </c>
      <c r="Y543" t="str">
        <f t="shared" si="177"/>
        <v>NO</v>
      </c>
      <c r="Z543" t="str">
        <f t="shared" si="178"/>
        <v>NO</v>
      </c>
      <c r="AA543" t="str">
        <f t="shared" si="179"/>
        <v>NO</v>
      </c>
      <c r="AB543" t="str">
        <f t="shared" si="180"/>
        <v>NO</v>
      </c>
      <c r="AC543" t="str">
        <f t="shared" si="181"/>
        <v>NO</v>
      </c>
      <c r="AD543" t="str">
        <f t="shared" si="182"/>
        <v>NO</v>
      </c>
      <c r="AE543" t="str">
        <f t="shared" si="183"/>
        <v>NO</v>
      </c>
      <c r="AF543" t="str">
        <f t="shared" si="184"/>
        <v>NO</v>
      </c>
      <c r="AG543" t="str">
        <f t="shared" si="185"/>
        <v>NO</v>
      </c>
      <c r="AH543" t="str">
        <f t="shared" si="186"/>
        <v>NO</v>
      </c>
      <c r="AI543" t="str">
        <f t="shared" si="187"/>
        <v/>
      </c>
      <c r="AJ543">
        <f t="shared" si="188"/>
        <v>1</v>
      </c>
    </row>
    <row r="544" spans="1:36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8"/>
        <v>3.9999999999999998E-6</v>
      </c>
      <c r="P544" s="6">
        <f t="shared" si="169"/>
        <v>1</v>
      </c>
      <c r="Q544" t="str">
        <f t="shared" si="170"/>
        <v>technology</v>
      </c>
      <c r="R544" t="str">
        <f t="shared" si="171"/>
        <v>web</v>
      </c>
      <c r="S544" s="8">
        <f t="shared" si="172"/>
        <v>42434</v>
      </c>
      <c r="T544" s="8">
        <f t="shared" si="173"/>
        <v>42493.695787037039</v>
      </c>
      <c r="U544">
        <f t="shared" si="174"/>
        <v>2016</v>
      </c>
      <c r="V544" t="str">
        <f>VLOOKUP(MONTH(S544),REF!$C$4:$D$15,2,FALSE)</f>
        <v>MAR</v>
      </c>
      <c r="W544" t="str">
        <f t="shared" si="175"/>
        <v>NO</v>
      </c>
      <c r="X544" t="str">
        <f t="shared" si="176"/>
        <v>NO</v>
      </c>
      <c r="Y544" t="str">
        <f t="shared" si="177"/>
        <v>NO</v>
      </c>
      <c r="Z544" t="str">
        <f t="shared" si="178"/>
        <v>NO</v>
      </c>
      <c r="AA544" t="str">
        <f t="shared" si="179"/>
        <v>NO</v>
      </c>
      <c r="AB544" t="str">
        <f t="shared" si="180"/>
        <v>NO</v>
      </c>
      <c r="AC544" t="str">
        <f t="shared" si="181"/>
        <v>NO</v>
      </c>
      <c r="AD544" t="str">
        <f t="shared" si="182"/>
        <v>NO</v>
      </c>
      <c r="AE544" t="str">
        <f t="shared" si="183"/>
        <v>NO</v>
      </c>
      <c r="AF544" t="str">
        <f t="shared" si="184"/>
        <v>NO</v>
      </c>
      <c r="AG544" t="str">
        <f t="shared" si="185"/>
        <v>NO</v>
      </c>
      <c r="AH544" t="str">
        <f t="shared" si="186"/>
        <v>YES</v>
      </c>
      <c r="AI544" t="str">
        <f t="shared" si="187"/>
        <v/>
      </c>
      <c r="AJ544">
        <f t="shared" si="188"/>
        <v>1</v>
      </c>
    </row>
    <row r="545" spans="1:36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8"/>
        <v>3.1818181818181819E-3</v>
      </c>
      <c r="P545" s="6">
        <f t="shared" si="169"/>
        <v>35</v>
      </c>
      <c r="Q545" t="str">
        <f t="shared" si="170"/>
        <v>technology</v>
      </c>
      <c r="R545" t="str">
        <f t="shared" si="171"/>
        <v>web</v>
      </c>
      <c r="S545" s="8">
        <f t="shared" si="172"/>
        <v>41914</v>
      </c>
      <c r="T545" s="8">
        <f t="shared" si="173"/>
        <v>41944.092152777775</v>
      </c>
      <c r="U545">
        <f t="shared" si="174"/>
        <v>2014</v>
      </c>
      <c r="V545" t="str">
        <f>VLOOKUP(MONTH(S545),REF!$C$4:$D$15,2,FALSE)</f>
        <v>OCT</v>
      </c>
      <c r="W545" t="str">
        <f t="shared" si="175"/>
        <v>NO</v>
      </c>
      <c r="X545" t="str">
        <f t="shared" si="176"/>
        <v>NO</v>
      </c>
      <c r="Y545" t="str">
        <f t="shared" si="177"/>
        <v>NO</v>
      </c>
      <c r="Z545" t="str">
        <f t="shared" si="178"/>
        <v>NO</v>
      </c>
      <c r="AA545" t="str">
        <f t="shared" si="179"/>
        <v>NO</v>
      </c>
      <c r="AB545" t="str">
        <f t="shared" si="180"/>
        <v>YES</v>
      </c>
      <c r="AC545" t="str">
        <f t="shared" si="181"/>
        <v>NO</v>
      </c>
      <c r="AD545" t="str">
        <f t="shared" si="182"/>
        <v>NO</v>
      </c>
      <c r="AE545" t="str">
        <f t="shared" si="183"/>
        <v>NO</v>
      </c>
      <c r="AF545" t="str">
        <f t="shared" si="184"/>
        <v>NO</v>
      </c>
      <c r="AG545" t="str">
        <f t="shared" si="185"/>
        <v>NO</v>
      </c>
      <c r="AH545" t="str">
        <f t="shared" si="186"/>
        <v>NO</v>
      </c>
      <c r="AI545" t="str">
        <f t="shared" si="187"/>
        <v/>
      </c>
      <c r="AJ545">
        <f t="shared" si="188"/>
        <v>2</v>
      </c>
    </row>
    <row r="546" spans="1:36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8"/>
        <v>1.2E-2</v>
      </c>
      <c r="P546" s="6">
        <f t="shared" si="169"/>
        <v>3</v>
      </c>
      <c r="Q546" t="str">
        <f t="shared" si="170"/>
        <v>technology</v>
      </c>
      <c r="R546" t="str">
        <f t="shared" si="171"/>
        <v>web</v>
      </c>
      <c r="S546" s="8">
        <f t="shared" si="172"/>
        <v>42526</v>
      </c>
      <c r="T546" s="8">
        <f t="shared" si="173"/>
        <v>42555.656944444447</v>
      </c>
      <c r="U546">
        <f t="shared" si="174"/>
        <v>2016</v>
      </c>
      <c r="V546" t="str">
        <f>VLOOKUP(MONTH(S546),REF!$C$4:$D$15,2,FALSE)</f>
        <v>JUN</v>
      </c>
      <c r="W546" t="str">
        <f t="shared" si="175"/>
        <v>YES</v>
      </c>
      <c r="X546" t="str">
        <f t="shared" si="176"/>
        <v>NO</v>
      </c>
      <c r="Y546" t="str">
        <f t="shared" si="177"/>
        <v>NO</v>
      </c>
      <c r="Z546" t="str">
        <f t="shared" si="178"/>
        <v>NO</v>
      </c>
      <c r="AA546" t="str">
        <f t="shared" si="179"/>
        <v>NO</v>
      </c>
      <c r="AB546" t="str">
        <f t="shared" si="180"/>
        <v>NO</v>
      </c>
      <c r="AC546" t="str">
        <f t="shared" si="181"/>
        <v>NO</v>
      </c>
      <c r="AD546" t="str">
        <f t="shared" si="182"/>
        <v>NO</v>
      </c>
      <c r="AE546" t="str">
        <f t="shared" si="183"/>
        <v>NO</v>
      </c>
      <c r="AF546" t="str">
        <f t="shared" si="184"/>
        <v>NO</v>
      </c>
      <c r="AG546" t="str">
        <f t="shared" si="185"/>
        <v>NO</v>
      </c>
      <c r="AH546" t="str">
        <f t="shared" si="186"/>
        <v>NO</v>
      </c>
      <c r="AI546" t="str">
        <f t="shared" si="187"/>
        <v/>
      </c>
      <c r="AJ546">
        <f t="shared" si="188"/>
        <v>2</v>
      </c>
    </row>
    <row r="547" spans="1:36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8"/>
        <v>0.27383999999999997</v>
      </c>
      <c r="P547" s="6">
        <f t="shared" si="169"/>
        <v>402.70588235294116</v>
      </c>
      <c r="Q547" t="str">
        <f t="shared" si="170"/>
        <v>technology</v>
      </c>
      <c r="R547" t="str">
        <f t="shared" si="171"/>
        <v>web</v>
      </c>
      <c r="S547" s="8">
        <f t="shared" si="172"/>
        <v>42284</v>
      </c>
      <c r="T547" s="8">
        <f t="shared" si="173"/>
        <v>42323.634131944447</v>
      </c>
      <c r="U547">
        <f t="shared" si="174"/>
        <v>2015</v>
      </c>
      <c r="V547" t="str">
        <f>VLOOKUP(MONTH(S547),REF!$C$4:$D$15,2,FALSE)</f>
        <v>OCT</v>
      </c>
      <c r="W547" t="str">
        <f t="shared" si="175"/>
        <v>NO</v>
      </c>
      <c r="X547" t="str">
        <f t="shared" si="176"/>
        <v>NO</v>
      </c>
      <c r="Y547" t="str">
        <f t="shared" si="177"/>
        <v>NO</v>
      </c>
      <c r="Z547" t="str">
        <f t="shared" si="178"/>
        <v>NO</v>
      </c>
      <c r="AA547" t="str">
        <f t="shared" si="179"/>
        <v>NO</v>
      </c>
      <c r="AB547" t="str">
        <f t="shared" si="180"/>
        <v>NO</v>
      </c>
      <c r="AC547" t="str">
        <f t="shared" si="181"/>
        <v>NO</v>
      </c>
      <c r="AD547" t="str">
        <f t="shared" si="182"/>
        <v>NO</v>
      </c>
      <c r="AE547" t="str">
        <f t="shared" si="183"/>
        <v>NO</v>
      </c>
      <c r="AF547" t="str">
        <f t="shared" si="184"/>
        <v>NO</v>
      </c>
      <c r="AG547" t="str">
        <f t="shared" si="185"/>
        <v>NO</v>
      </c>
      <c r="AH547" t="str">
        <f t="shared" si="186"/>
        <v>YES</v>
      </c>
      <c r="AI547" t="str">
        <f t="shared" si="187"/>
        <v/>
      </c>
      <c r="AJ547">
        <f t="shared" si="188"/>
        <v>34</v>
      </c>
    </row>
    <row r="548" spans="1:36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8"/>
        <v>8.6666666666666663E-4</v>
      </c>
      <c r="P548" s="6">
        <f t="shared" si="169"/>
        <v>26</v>
      </c>
      <c r="Q548" t="str">
        <f t="shared" si="170"/>
        <v>technology</v>
      </c>
      <c r="R548" t="str">
        <f t="shared" si="171"/>
        <v>web</v>
      </c>
      <c r="S548" s="8">
        <f t="shared" si="172"/>
        <v>42250</v>
      </c>
      <c r="T548" s="8">
        <f t="shared" si="173"/>
        <v>42294.667997685188</v>
      </c>
      <c r="U548">
        <f t="shared" si="174"/>
        <v>2015</v>
      </c>
      <c r="V548" t="str">
        <f>VLOOKUP(MONTH(S548),REF!$C$4:$D$15,2,FALSE)</f>
        <v>SEP</v>
      </c>
      <c r="W548" t="str">
        <f t="shared" si="175"/>
        <v>NO</v>
      </c>
      <c r="X548" t="str">
        <f t="shared" si="176"/>
        <v>NO</v>
      </c>
      <c r="Y548" t="str">
        <f t="shared" si="177"/>
        <v>NO</v>
      </c>
      <c r="Z548" t="str">
        <f t="shared" si="178"/>
        <v>NO</v>
      </c>
      <c r="AA548" t="str">
        <f t="shared" si="179"/>
        <v>NO</v>
      </c>
      <c r="AB548" t="str">
        <f t="shared" si="180"/>
        <v>NO</v>
      </c>
      <c r="AC548" t="str">
        <f t="shared" si="181"/>
        <v>NO</v>
      </c>
      <c r="AD548" t="str">
        <f t="shared" si="182"/>
        <v>NO</v>
      </c>
      <c r="AE548" t="str">
        <f t="shared" si="183"/>
        <v>NO</v>
      </c>
      <c r="AF548" t="str">
        <f t="shared" si="184"/>
        <v>NO</v>
      </c>
      <c r="AG548" t="str">
        <f t="shared" si="185"/>
        <v>NO</v>
      </c>
      <c r="AH548" t="str">
        <f t="shared" si="186"/>
        <v>YES</v>
      </c>
      <c r="AI548" t="str">
        <f t="shared" si="187"/>
        <v/>
      </c>
      <c r="AJ548">
        <f t="shared" si="188"/>
        <v>2</v>
      </c>
    </row>
    <row r="549" spans="1:36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8"/>
        <v>0</v>
      </c>
      <c r="P549" s="6" t="e">
        <f t="shared" si="169"/>
        <v>#DIV/0!</v>
      </c>
      <c r="Q549" t="str">
        <f t="shared" si="170"/>
        <v>technology</v>
      </c>
      <c r="R549" t="str">
        <f t="shared" si="171"/>
        <v>web</v>
      </c>
      <c r="S549" s="8">
        <f t="shared" si="172"/>
        <v>42381</v>
      </c>
      <c r="T549" s="8">
        <f t="shared" si="173"/>
        <v>42410.696342592593</v>
      </c>
      <c r="U549">
        <f t="shared" si="174"/>
        <v>2016</v>
      </c>
      <c r="V549" t="str">
        <f>VLOOKUP(MONTH(S549),REF!$C$4:$D$15,2,FALSE)</f>
        <v>JAN</v>
      </c>
      <c r="W549" t="str">
        <f t="shared" si="175"/>
        <v>NO</v>
      </c>
      <c r="X549" t="str">
        <f t="shared" si="176"/>
        <v>NO</v>
      </c>
      <c r="Y549" t="str">
        <f t="shared" si="177"/>
        <v>YES</v>
      </c>
      <c r="Z549" t="str">
        <f t="shared" si="178"/>
        <v>NO</v>
      </c>
      <c r="AA549" t="str">
        <f t="shared" si="179"/>
        <v>NO</v>
      </c>
      <c r="AB549" t="str">
        <f t="shared" si="180"/>
        <v>NO</v>
      </c>
      <c r="AC549" t="str">
        <f t="shared" si="181"/>
        <v>NO</v>
      </c>
      <c r="AD549" t="str">
        <f t="shared" si="182"/>
        <v>NO</v>
      </c>
      <c r="AE549" t="str">
        <f t="shared" si="183"/>
        <v>NO</v>
      </c>
      <c r="AF549" t="str">
        <f t="shared" si="184"/>
        <v>NO</v>
      </c>
      <c r="AG549" t="str">
        <f t="shared" si="185"/>
        <v>NO</v>
      </c>
      <c r="AH549" t="str">
        <f t="shared" si="186"/>
        <v>NO</v>
      </c>
      <c r="AI549" t="str">
        <f t="shared" si="187"/>
        <v/>
      </c>
      <c r="AJ549">
        <f t="shared" si="188"/>
        <v>0</v>
      </c>
    </row>
    <row r="550" spans="1:36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8"/>
        <v>8.9999999999999998E-4</v>
      </c>
      <c r="P550" s="6">
        <f t="shared" si="169"/>
        <v>9</v>
      </c>
      <c r="Q550" t="str">
        <f t="shared" si="170"/>
        <v>technology</v>
      </c>
      <c r="R550" t="str">
        <f t="shared" si="171"/>
        <v>web</v>
      </c>
      <c r="S550" s="8">
        <f t="shared" si="172"/>
        <v>42277</v>
      </c>
      <c r="T550" s="8">
        <f t="shared" si="173"/>
        <v>42306.903333333335</v>
      </c>
      <c r="U550">
        <f t="shared" si="174"/>
        <v>2015</v>
      </c>
      <c r="V550" t="str">
        <f>VLOOKUP(MONTH(S550),REF!$C$4:$D$15,2,FALSE)</f>
        <v>SEP</v>
      </c>
      <c r="W550" t="str">
        <f t="shared" si="175"/>
        <v>NO</v>
      </c>
      <c r="X550" t="str">
        <f t="shared" si="176"/>
        <v>NO</v>
      </c>
      <c r="Y550" t="str">
        <f t="shared" si="177"/>
        <v>NO</v>
      </c>
      <c r="Z550" t="str">
        <f t="shared" si="178"/>
        <v>YES</v>
      </c>
      <c r="AA550" t="str">
        <f t="shared" si="179"/>
        <v>NO</v>
      </c>
      <c r="AB550" t="str">
        <f t="shared" si="180"/>
        <v>NO</v>
      </c>
      <c r="AC550" t="str">
        <f t="shared" si="181"/>
        <v>NO</v>
      </c>
      <c r="AD550" t="str">
        <f t="shared" si="182"/>
        <v>NO</v>
      </c>
      <c r="AE550" t="str">
        <f t="shared" si="183"/>
        <v>NO</v>
      </c>
      <c r="AF550" t="str">
        <f t="shared" si="184"/>
        <v>NO</v>
      </c>
      <c r="AG550" t="str">
        <f t="shared" si="185"/>
        <v>NO</v>
      </c>
      <c r="AH550" t="str">
        <f t="shared" si="186"/>
        <v>NO</v>
      </c>
      <c r="AI550" t="str">
        <f t="shared" si="187"/>
        <v/>
      </c>
      <c r="AJ550">
        <f t="shared" si="188"/>
        <v>1</v>
      </c>
    </row>
    <row r="551" spans="1:36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8"/>
        <v>2.7199999999999998E-2</v>
      </c>
      <c r="P551" s="6">
        <f t="shared" si="169"/>
        <v>8.5</v>
      </c>
      <c r="Q551" t="str">
        <f t="shared" si="170"/>
        <v>technology</v>
      </c>
      <c r="R551" t="str">
        <f t="shared" si="171"/>
        <v>web</v>
      </c>
      <c r="S551" s="8">
        <f t="shared" si="172"/>
        <v>42164</v>
      </c>
      <c r="T551" s="8">
        <f t="shared" si="173"/>
        <v>42193.636828703704</v>
      </c>
      <c r="U551">
        <f t="shared" si="174"/>
        <v>2015</v>
      </c>
      <c r="V551" t="str">
        <f>VLOOKUP(MONTH(S551),REF!$C$4:$D$15,2,FALSE)</f>
        <v>JUN</v>
      </c>
      <c r="W551" t="str">
        <f t="shared" si="175"/>
        <v>NO</v>
      </c>
      <c r="X551" t="str">
        <f t="shared" si="176"/>
        <v>YES</v>
      </c>
      <c r="Y551" t="str">
        <f t="shared" si="177"/>
        <v>NO</v>
      </c>
      <c r="Z551" t="str">
        <f t="shared" si="178"/>
        <v>NO</v>
      </c>
      <c r="AA551" t="str">
        <f t="shared" si="179"/>
        <v>NO</v>
      </c>
      <c r="AB551" t="str">
        <f t="shared" si="180"/>
        <v>NO</v>
      </c>
      <c r="AC551" t="str">
        <f t="shared" si="181"/>
        <v>NO</v>
      </c>
      <c r="AD551" t="str">
        <f t="shared" si="182"/>
        <v>NO</v>
      </c>
      <c r="AE551" t="str">
        <f t="shared" si="183"/>
        <v>NO</v>
      </c>
      <c r="AF551" t="str">
        <f t="shared" si="184"/>
        <v>NO</v>
      </c>
      <c r="AG551" t="str">
        <f t="shared" si="185"/>
        <v>NO</v>
      </c>
      <c r="AH551" t="str">
        <f t="shared" si="186"/>
        <v>NO</v>
      </c>
      <c r="AI551" t="str">
        <f t="shared" si="187"/>
        <v/>
      </c>
      <c r="AJ551">
        <f t="shared" si="188"/>
        <v>8</v>
      </c>
    </row>
    <row r="552" spans="1:36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8"/>
        <v>7.0000000000000001E-3</v>
      </c>
      <c r="P552" s="6">
        <f t="shared" si="169"/>
        <v>8.75</v>
      </c>
      <c r="Q552" t="str">
        <f t="shared" si="170"/>
        <v>technology</v>
      </c>
      <c r="R552" t="str">
        <f t="shared" si="171"/>
        <v>web</v>
      </c>
      <c r="S552" s="8">
        <f t="shared" si="172"/>
        <v>42754</v>
      </c>
      <c r="T552" s="8">
        <f t="shared" si="173"/>
        <v>42766.208333333328</v>
      </c>
      <c r="U552">
        <f t="shared" si="174"/>
        <v>2017</v>
      </c>
      <c r="V552" t="str">
        <f>VLOOKUP(MONTH(S552),REF!$C$4:$D$15,2,FALSE)</f>
        <v>JAN</v>
      </c>
      <c r="W552" t="str">
        <f t="shared" si="175"/>
        <v>NO</v>
      </c>
      <c r="X552" t="str">
        <f t="shared" si="176"/>
        <v>NO</v>
      </c>
      <c r="Y552" t="str">
        <f t="shared" si="177"/>
        <v>YES</v>
      </c>
      <c r="Z552" t="str">
        <f t="shared" si="178"/>
        <v>NO</v>
      </c>
      <c r="AA552" t="str">
        <f t="shared" si="179"/>
        <v>NO</v>
      </c>
      <c r="AB552" t="str">
        <f t="shared" si="180"/>
        <v>NO</v>
      </c>
      <c r="AC552" t="str">
        <f t="shared" si="181"/>
        <v>NO</v>
      </c>
      <c r="AD552" t="str">
        <f t="shared" si="182"/>
        <v>NO</v>
      </c>
      <c r="AE552" t="str">
        <f t="shared" si="183"/>
        <v>NO</v>
      </c>
      <c r="AF552" t="str">
        <f t="shared" si="184"/>
        <v>NO</v>
      </c>
      <c r="AG552" t="str">
        <f t="shared" si="185"/>
        <v>NO</v>
      </c>
      <c r="AH552" t="str">
        <f t="shared" si="186"/>
        <v>NO</v>
      </c>
      <c r="AI552" t="str">
        <f t="shared" si="187"/>
        <v/>
      </c>
      <c r="AJ552">
        <f t="shared" si="188"/>
        <v>4</v>
      </c>
    </row>
    <row r="553" spans="1:36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8"/>
        <v>5.0413333333333331E-2</v>
      </c>
      <c r="P553" s="6">
        <f t="shared" si="169"/>
        <v>135.03571428571428</v>
      </c>
      <c r="Q553" t="str">
        <f t="shared" si="170"/>
        <v>technology</v>
      </c>
      <c r="R553" t="str">
        <f t="shared" si="171"/>
        <v>web</v>
      </c>
      <c r="S553" s="8">
        <f t="shared" si="172"/>
        <v>42173</v>
      </c>
      <c r="T553" s="8">
        <f t="shared" si="173"/>
        <v>42217.745138888888</v>
      </c>
      <c r="U553">
        <f t="shared" si="174"/>
        <v>2015</v>
      </c>
      <c r="V553" t="str">
        <f>VLOOKUP(MONTH(S553),REF!$C$4:$D$15,2,FALSE)</f>
        <v>JUN</v>
      </c>
      <c r="W553" t="str">
        <f t="shared" si="175"/>
        <v>NO</v>
      </c>
      <c r="X553" t="str">
        <f t="shared" si="176"/>
        <v>NO</v>
      </c>
      <c r="Y553" t="str">
        <f t="shared" si="177"/>
        <v>NO</v>
      </c>
      <c r="Z553" t="str">
        <f t="shared" si="178"/>
        <v>NO</v>
      </c>
      <c r="AA553" t="str">
        <f t="shared" si="179"/>
        <v>NO</v>
      </c>
      <c r="AB553" t="str">
        <f t="shared" si="180"/>
        <v>NO</v>
      </c>
      <c r="AC553" t="str">
        <f t="shared" si="181"/>
        <v>NO</v>
      </c>
      <c r="AD553" t="str">
        <f t="shared" si="182"/>
        <v>NO</v>
      </c>
      <c r="AE553" t="str">
        <f t="shared" si="183"/>
        <v>NO</v>
      </c>
      <c r="AF553" t="str">
        <f t="shared" si="184"/>
        <v>NO</v>
      </c>
      <c r="AG553" t="str">
        <f t="shared" si="185"/>
        <v>NO</v>
      </c>
      <c r="AH553" t="str">
        <f t="shared" si="186"/>
        <v>YES</v>
      </c>
      <c r="AI553" t="str">
        <f t="shared" si="187"/>
        <v/>
      </c>
      <c r="AJ553">
        <f t="shared" si="188"/>
        <v>28</v>
      </c>
    </row>
    <row r="554" spans="1:36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8"/>
        <v>0</v>
      </c>
      <c r="P554" s="6" t="e">
        <f t="shared" si="169"/>
        <v>#DIV/0!</v>
      </c>
      <c r="Q554" t="str">
        <f t="shared" si="170"/>
        <v>technology</v>
      </c>
      <c r="R554" t="str">
        <f t="shared" si="171"/>
        <v>web</v>
      </c>
      <c r="S554" s="8">
        <f t="shared" si="172"/>
        <v>42319</v>
      </c>
      <c r="T554" s="8">
        <f t="shared" si="173"/>
        <v>42378.616851851853</v>
      </c>
      <c r="U554">
        <f t="shared" si="174"/>
        <v>2015</v>
      </c>
      <c r="V554" t="str">
        <f>VLOOKUP(MONTH(S554),REF!$C$4:$D$15,2,FALSE)</f>
        <v>NOV</v>
      </c>
      <c r="W554" t="str">
        <f t="shared" si="175"/>
        <v>NO</v>
      </c>
      <c r="X554" t="str">
        <f t="shared" si="176"/>
        <v>NO</v>
      </c>
      <c r="Y554" t="str">
        <f t="shared" si="177"/>
        <v>NO</v>
      </c>
      <c r="Z554" t="str">
        <f t="shared" si="178"/>
        <v>NO</v>
      </c>
      <c r="AA554" t="str">
        <f t="shared" si="179"/>
        <v>NO</v>
      </c>
      <c r="AB554" t="str">
        <f t="shared" si="180"/>
        <v>NO</v>
      </c>
      <c r="AC554" t="str">
        <f t="shared" si="181"/>
        <v>NO</v>
      </c>
      <c r="AD554" t="str">
        <f t="shared" si="182"/>
        <v>NO</v>
      </c>
      <c r="AE554" t="str">
        <f t="shared" si="183"/>
        <v>NO</v>
      </c>
      <c r="AF554" t="str">
        <f t="shared" si="184"/>
        <v>NO</v>
      </c>
      <c r="AG554" t="str">
        <f t="shared" si="185"/>
        <v>YES</v>
      </c>
      <c r="AH554" t="str">
        <f t="shared" si="186"/>
        <v>NO</v>
      </c>
      <c r="AI554" t="str">
        <f t="shared" si="187"/>
        <v/>
      </c>
      <c r="AJ554">
        <f t="shared" si="188"/>
        <v>0</v>
      </c>
    </row>
    <row r="555" spans="1:36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8"/>
        <v>4.9199999999999999E-3</v>
      </c>
      <c r="P555" s="6">
        <f t="shared" si="169"/>
        <v>20.5</v>
      </c>
      <c r="Q555" t="str">
        <f t="shared" si="170"/>
        <v>technology</v>
      </c>
      <c r="R555" t="str">
        <f t="shared" si="171"/>
        <v>web</v>
      </c>
      <c r="S555" s="8">
        <f t="shared" si="172"/>
        <v>41928</v>
      </c>
      <c r="T555" s="8">
        <f t="shared" si="173"/>
        <v>41957.761469907404</v>
      </c>
      <c r="U555">
        <f t="shared" si="174"/>
        <v>2014</v>
      </c>
      <c r="V555" t="str">
        <f>VLOOKUP(MONTH(S555),REF!$C$4:$D$15,2,FALSE)</f>
        <v>OCT</v>
      </c>
      <c r="W555" t="str">
        <f t="shared" si="175"/>
        <v>NO</v>
      </c>
      <c r="X555" t="str">
        <f t="shared" si="176"/>
        <v>NO</v>
      </c>
      <c r="Y555" t="str">
        <f t="shared" si="177"/>
        <v>NO</v>
      </c>
      <c r="Z555" t="str">
        <f t="shared" si="178"/>
        <v>NO</v>
      </c>
      <c r="AA555" t="str">
        <f t="shared" si="179"/>
        <v>NO</v>
      </c>
      <c r="AB555" t="str">
        <f t="shared" si="180"/>
        <v>NO</v>
      </c>
      <c r="AC555" t="str">
        <f t="shared" si="181"/>
        <v>YES</v>
      </c>
      <c r="AD555" t="str">
        <f t="shared" si="182"/>
        <v>NO</v>
      </c>
      <c r="AE555" t="str">
        <f t="shared" si="183"/>
        <v>NO</v>
      </c>
      <c r="AF555" t="str">
        <f t="shared" si="184"/>
        <v>NO</v>
      </c>
      <c r="AG555" t="str">
        <f t="shared" si="185"/>
        <v>NO</v>
      </c>
      <c r="AH555" t="str">
        <f t="shared" si="186"/>
        <v>NO</v>
      </c>
      <c r="AI555" t="str">
        <f t="shared" si="187"/>
        <v/>
      </c>
      <c r="AJ555">
        <f t="shared" si="188"/>
        <v>6</v>
      </c>
    </row>
    <row r="556" spans="1:36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8"/>
        <v>0.36589147286821705</v>
      </c>
      <c r="P556" s="6">
        <f t="shared" si="169"/>
        <v>64.36363636363636</v>
      </c>
      <c r="Q556" t="str">
        <f t="shared" si="170"/>
        <v>technology</v>
      </c>
      <c r="R556" t="str">
        <f t="shared" si="171"/>
        <v>web</v>
      </c>
      <c r="S556" s="8">
        <f t="shared" si="172"/>
        <v>41902</v>
      </c>
      <c r="T556" s="8">
        <f t="shared" si="173"/>
        <v>41931.684861111113</v>
      </c>
      <c r="U556">
        <f t="shared" si="174"/>
        <v>2014</v>
      </c>
      <c r="V556" t="str">
        <f>VLOOKUP(MONTH(S556),REF!$C$4:$D$15,2,FALSE)</f>
        <v>SEP</v>
      </c>
      <c r="W556" t="str">
        <f t="shared" si="175"/>
        <v>NO</v>
      </c>
      <c r="X556" t="str">
        <f t="shared" si="176"/>
        <v>YES</v>
      </c>
      <c r="Y556" t="str">
        <f t="shared" si="177"/>
        <v>NO</v>
      </c>
      <c r="Z556" t="str">
        <f t="shared" si="178"/>
        <v>NO</v>
      </c>
      <c r="AA556" t="str">
        <f t="shared" si="179"/>
        <v>NO</v>
      </c>
      <c r="AB556" t="str">
        <f t="shared" si="180"/>
        <v>NO</v>
      </c>
      <c r="AC556" t="str">
        <f t="shared" si="181"/>
        <v>NO</v>
      </c>
      <c r="AD556" t="str">
        <f t="shared" si="182"/>
        <v>NO</v>
      </c>
      <c r="AE556" t="str">
        <f t="shared" si="183"/>
        <v>NO</v>
      </c>
      <c r="AF556" t="str">
        <f t="shared" si="184"/>
        <v>NO</v>
      </c>
      <c r="AG556" t="str">
        <f t="shared" si="185"/>
        <v>NO</v>
      </c>
      <c r="AH556" t="str">
        <f t="shared" si="186"/>
        <v>NO</v>
      </c>
      <c r="AI556" t="str">
        <f t="shared" si="187"/>
        <v/>
      </c>
      <c r="AJ556">
        <f t="shared" si="188"/>
        <v>22</v>
      </c>
    </row>
    <row r="557" spans="1:36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8"/>
        <v>0</v>
      </c>
      <c r="P557" s="6" t="e">
        <f t="shared" si="169"/>
        <v>#DIV/0!</v>
      </c>
      <c r="Q557" t="str">
        <f t="shared" si="170"/>
        <v>technology</v>
      </c>
      <c r="R557" t="str">
        <f t="shared" si="171"/>
        <v>web</v>
      </c>
      <c r="S557" s="8">
        <f t="shared" si="172"/>
        <v>42503</v>
      </c>
      <c r="T557" s="8">
        <f t="shared" si="173"/>
        <v>42533.353506944448</v>
      </c>
      <c r="U557">
        <f t="shared" si="174"/>
        <v>2016</v>
      </c>
      <c r="V557" t="str">
        <f>VLOOKUP(MONTH(S557),REF!$C$4:$D$15,2,FALSE)</f>
        <v>MAY</v>
      </c>
      <c r="W557" t="str">
        <f t="shared" si="175"/>
        <v>NO</v>
      </c>
      <c r="X557" t="str">
        <f t="shared" si="176"/>
        <v>NO</v>
      </c>
      <c r="Y557" t="str">
        <f t="shared" si="177"/>
        <v>YES</v>
      </c>
      <c r="Z557" t="str">
        <f t="shared" si="178"/>
        <v>NO</v>
      </c>
      <c r="AA557" t="str">
        <f t="shared" si="179"/>
        <v>NO</v>
      </c>
      <c r="AB557" t="str">
        <f t="shared" si="180"/>
        <v>NO</v>
      </c>
      <c r="AC557" t="str">
        <f t="shared" si="181"/>
        <v>NO</v>
      </c>
      <c r="AD557" t="str">
        <f t="shared" si="182"/>
        <v>NO</v>
      </c>
      <c r="AE557" t="str">
        <f t="shared" si="183"/>
        <v>NO</v>
      </c>
      <c r="AF557" t="str">
        <f t="shared" si="184"/>
        <v>NO</v>
      </c>
      <c r="AG557" t="str">
        <f t="shared" si="185"/>
        <v>NO</v>
      </c>
      <c r="AH557" t="str">
        <f t="shared" si="186"/>
        <v>NO</v>
      </c>
      <c r="AI557" t="str">
        <f t="shared" si="187"/>
        <v/>
      </c>
      <c r="AJ557">
        <f t="shared" si="188"/>
        <v>0</v>
      </c>
    </row>
    <row r="558" spans="1:36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8"/>
        <v>2.5000000000000001E-2</v>
      </c>
      <c r="P558" s="6">
        <f t="shared" si="169"/>
        <v>200</v>
      </c>
      <c r="Q558" t="str">
        <f t="shared" si="170"/>
        <v>technology</v>
      </c>
      <c r="R558" t="str">
        <f t="shared" si="171"/>
        <v>web</v>
      </c>
      <c r="S558" s="8">
        <f t="shared" si="172"/>
        <v>42346</v>
      </c>
      <c r="T558" s="8">
        <f t="shared" si="173"/>
        <v>42375.860150462962</v>
      </c>
      <c r="U558">
        <f t="shared" si="174"/>
        <v>2015</v>
      </c>
      <c r="V558" t="str">
        <f>VLOOKUP(MONTH(S558),REF!$C$4:$D$15,2,FALSE)</f>
        <v>DEC</v>
      </c>
      <c r="W558" t="str">
        <f t="shared" si="175"/>
        <v>NO</v>
      </c>
      <c r="X558" t="str">
        <f t="shared" si="176"/>
        <v>NO</v>
      </c>
      <c r="Y558" t="str">
        <f t="shared" si="177"/>
        <v>YES</v>
      </c>
      <c r="Z558" t="str">
        <f t="shared" si="178"/>
        <v>NO</v>
      </c>
      <c r="AA558" t="str">
        <f t="shared" si="179"/>
        <v>NO</v>
      </c>
      <c r="AB558" t="str">
        <f t="shared" si="180"/>
        <v>NO</v>
      </c>
      <c r="AC558" t="str">
        <f t="shared" si="181"/>
        <v>NO</v>
      </c>
      <c r="AD558" t="str">
        <f t="shared" si="182"/>
        <v>NO</v>
      </c>
      <c r="AE558" t="str">
        <f t="shared" si="183"/>
        <v>NO</v>
      </c>
      <c r="AF558" t="str">
        <f t="shared" si="184"/>
        <v>NO</v>
      </c>
      <c r="AG558" t="str">
        <f t="shared" si="185"/>
        <v>NO</v>
      </c>
      <c r="AH558" t="str">
        <f t="shared" si="186"/>
        <v>NO</v>
      </c>
      <c r="AI558" t="str">
        <f t="shared" si="187"/>
        <v/>
      </c>
      <c r="AJ558">
        <f t="shared" si="188"/>
        <v>1</v>
      </c>
    </row>
    <row r="559" spans="1:36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8"/>
        <v>9.1066666666666674E-3</v>
      </c>
      <c r="P559" s="6">
        <f t="shared" si="169"/>
        <v>68.3</v>
      </c>
      <c r="Q559" t="str">
        <f t="shared" si="170"/>
        <v>technology</v>
      </c>
      <c r="R559" t="str">
        <f t="shared" si="171"/>
        <v>web</v>
      </c>
      <c r="S559" s="8">
        <f t="shared" si="172"/>
        <v>42677</v>
      </c>
      <c r="T559" s="8">
        <f t="shared" si="173"/>
        <v>42706.983831018515</v>
      </c>
      <c r="U559">
        <f t="shared" si="174"/>
        <v>2016</v>
      </c>
      <c r="V559" t="str">
        <f>VLOOKUP(MONTH(S559),REF!$C$4:$D$15,2,FALSE)</f>
        <v>NOV</v>
      </c>
      <c r="W559" t="str">
        <f t="shared" si="175"/>
        <v>NO</v>
      </c>
      <c r="X559" t="str">
        <f t="shared" si="176"/>
        <v>NO</v>
      </c>
      <c r="Y559" t="str">
        <f t="shared" si="177"/>
        <v>NO</v>
      </c>
      <c r="Z559" t="str">
        <f t="shared" si="178"/>
        <v>NO</v>
      </c>
      <c r="AA559" t="str">
        <f t="shared" si="179"/>
        <v>NO</v>
      </c>
      <c r="AB559" t="str">
        <f t="shared" si="180"/>
        <v>NO</v>
      </c>
      <c r="AC559" t="str">
        <f t="shared" si="181"/>
        <v>NO</v>
      </c>
      <c r="AD559" t="str">
        <f t="shared" si="182"/>
        <v>NO</v>
      </c>
      <c r="AE559" t="str">
        <f t="shared" si="183"/>
        <v>NO</v>
      </c>
      <c r="AF559" t="str">
        <f t="shared" si="184"/>
        <v>NO</v>
      </c>
      <c r="AG559" t="str">
        <f t="shared" si="185"/>
        <v>NO</v>
      </c>
      <c r="AH559" t="str">
        <f t="shared" si="186"/>
        <v>YES</v>
      </c>
      <c r="AI559" t="str">
        <f t="shared" si="187"/>
        <v/>
      </c>
      <c r="AJ559">
        <f t="shared" si="188"/>
        <v>20</v>
      </c>
    </row>
    <row r="560" spans="1:36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8"/>
        <v>0</v>
      </c>
      <c r="P560" s="6" t="e">
        <f t="shared" si="169"/>
        <v>#DIV/0!</v>
      </c>
      <c r="Q560" t="str">
        <f t="shared" si="170"/>
        <v>technology</v>
      </c>
      <c r="R560" t="str">
        <f t="shared" si="171"/>
        <v>web</v>
      </c>
      <c r="S560" s="8">
        <f t="shared" si="172"/>
        <v>42058</v>
      </c>
      <c r="T560" s="8">
        <f t="shared" si="173"/>
        <v>42087.841493055559</v>
      </c>
      <c r="U560">
        <f t="shared" si="174"/>
        <v>2015</v>
      </c>
      <c r="V560" t="str">
        <f>VLOOKUP(MONTH(S560),REF!$C$4:$D$15,2,FALSE)</f>
        <v>FEB</v>
      </c>
      <c r="W560" t="str">
        <f t="shared" si="175"/>
        <v>YES</v>
      </c>
      <c r="X560" t="str">
        <f t="shared" si="176"/>
        <v>NO</v>
      </c>
      <c r="Y560" t="str">
        <f t="shared" si="177"/>
        <v>NO</v>
      </c>
      <c r="Z560" t="str">
        <f t="shared" si="178"/>
        <v>NO</v>
      </c>
      <c r="AA560" t="str">
        <f t="shared" si="179"/>
        <v>NO</v>
      </c>
      <c r="AB560" t="str">
        <f t="shared" si="180"/>
        <v>NO</v>
      </c>
      <c r="AC560" t="str">
        <f t="shared" si="181"/>
        <v>NO</v>
      </c>
      <c r="AD560" t="str">
        <f t="shared" si="182"/>
        <v>NO</v>
      </c>
      <c r="AE560" t="str">
        <f t="shared" si="183"/>
        <v>NO</v>
      </c>
      <c r="AF560" t="str">
        <f t="shared" si="184"/>
        <v>NO</v>
      </c>
      <c r="AG560" t="str">
        <f t="shared" si="185"/>
        <v>NO</v>
      </c>
      <c r="AH560" t="str">
        <f t="shared" si="186"/>
        <v>NO</v>
      </c>
      <c r="AI560" t="str">
        <f t="shared" si="187"/>
        <v/>
      </c>
      <c r="AJ560">
        <f t="shared" si="188"/>
        <v>0</v>
      </c>
    </row>
    <row r="561" spans="1:36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8"/>
        <v>2.0833333333333335E-4</v>
      </c>
      <c r="P561" s="6">
        <f t="shared" si="169"/>
        <v>50</v>
      </c>
      <c r="Q561" t="str">
        <f t="shared" si="170"/>
        <v>technology</v>
      </c>
      <c r="R561" t="str">
        <f t="shared" si="171"/>
        <v>web</v>
      </c>
      <c r="S561" s="8">
        <f t="shared" si="172"/>
        <v>42321</v>
      </c>
      <c r="T561" s="8">
        <f t="shared" si="173"/>
        <v>42351.283101851848</v>
      </c>
      <c r="U561">
        <f t="shared" si="174"/>
        <v>2015</v>
      </c>
      <c r="V561" t="str">
        <f>VLOOKUP(MONTH(S561),REF!$C$4:$D$15,2,FALSE)</f>
        <v>NOV</v>
      </c>
      <c r="W561" t="str">
        <f t="shared" si="175"/>
        <v>NO</v>
      </c>
      <c r="X561" t="str">
        <f t="shared" si="176"/>
        <v>NO</v>
      </c>
      <c r="Y561" t="str">
        <f t="shared" si="177"/>
        <v>NO</v>
      </c>
      <c r="Z561" t="str">
        <f t="shared" si="178"/>
        <v>NO</v>
      </c>
      <c r="AA561" t="str">
        <f t="shared" si="179"/>
        <v>NO</v>
      </c>
      <c r="AB561" t="str">
        <f t="shared" si="180"/>
        <v>NO</v>
      </c>
      <c r="AC561" t="str">
        <f t="shared" si="181"/>
        <v>NO</v>
      </c>
      <c r="AD561" t="str">
        <f t="shared" si="182"/>
        <v>NO</v>
      </c>
      <c r="AE561" t="str">
        <f t="shared" si="183"/>
        <v>NO</v>
      </c>
      <c r="AF561" t="str">
        <f t="shared" si="184"/>
        <v>NO</v>
      </c>
      <c r="AG561" t="str">
        <f t="shared" si="185"/>
        <v>NO</v>
      </c>
      <c r="AH561" t="str">
        <f t="shared" si="186"/>
        <v>YES</v>
      </c>
      <c r="AI561" t="str">
        <f t="shared" si="187"/>
        <v/>
      </c>
      <c r="AJ561">
        <f t="shared" si="188"/>
        <v>1</v>
      </c>
    </row>
    <row r="562" spans="1:36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8"/>
        <v>1.2E-4</v>
      </c>
      <c r="P562" s="6">
        <f t="shared" si="169"/>
        <v>4</v>
      </c>
      <c r="Q562" t="str">
        <f t="shared" si="170"/>
        <v>technology</v>
      </c>
      <c r="R562" t="str">
        <f t="shared" si="171"/>
        <v>web</v>
      </c>
      <c r="S562" s="8">
        <f t="shared" si="172"/>
        <v>41961</v>
      </c>
      <c r="T562" s="8">
        <f t="shared" si="173"/>
        <v>41990.771354166667</v>
      </c>
      <c r="U562">
        <f t="shared" si="174"/>
        <v>2014</v>
      </c>
      <c r="V562" t="str">
        <f>VLOOKUP(MONTH(S562),REF!$C$4:$D$15,2,FALSE)</f>
        <v>NOV</v>
      </c>
      <c r="W562" t="str">
        <f t="shared" si="175"/>
        <v>NO</v>
      </c>
      <c r="X562" t="str">
        <f t="shared" si="176"/>
        <v>NO</v>
      </c>
      <c r="Y562" t="str">
        <f t="shared" si="177"/>
        <v>NO</v>
      </c>
      <c r="Z562" t="str">
        <f t="shared" si="178"/>
        <v>NO</v>
      </c>
      <c r="AA562" t="str">
        <f t="shared" si="179"/>
        <v>NO</v>
      </c>
      <c r="AB562" t="str">
        <f t="shared" si="180"/>
        <v>NO</v>
      </c>
      <c r="AC562" t="str">
        <f t="shared" si="181"/>
        <v>NO</v>
      </c>
      <c r="AD562" t="str">
        <f t="shared" si="182"/>
        <v>NO</v>
      </c>
      <c r="AE562" t="str">
        <f t="shared" si="183"/>
        <v>NO</v>
      </c>
      <c r="AF562" t="str">
        <f t="shared" si="184"/>
        <v>NO</v>
      </c>
      <c r="AG562" t="str">
        <f t="shared" si="185"/>
        <v>NO</v>
      </c>
      <c r="AH562" t="str">
        <f t="shared" si="186"/>
        <v>YES</v>
      </c>
      <c r="AI562" t="str">
        <f t="shared" si="187"/>
        <v/>
      </c>
      <c r="AJ562">
        <f t="shared" si="188"/>
        <v>3</v>
      </c>
    </row>
    <row r="563" spans="1:36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8"/>
        <v>3.6666666666666666E-3</v>
      </c>
      <c r="P563" s="6">
        <f t="shared" si="169"/>
        <v>27.5</v>
      </c>
      <c r="Q563" t="str">
        <f t="shared" si="170"/>
        <v>technology</v>
      </c>
      <c r="R563" t="str">
        <f t="shared" si="171"/>
        <v>web</v>
      </c>
      <c r="S563" s="8">
        <f t="shared" si="172"/>
        <v>42269</v>
      </c>
      <c r="T563" s="8">
        <f t="shared" si="173"/>
        <v>42303.658715277779</v>
      </c>
      <c r="U563">
        <f t="shared" si="174"/>
        <v>2015</v>
      </c>
      <c r="V563" t="str">
        <f>VLOOKUP(MONTH(S563),REF!$C$4:$D$15,2,FALSE)</f>
        <v>SEP</v>
      </c>
      <c r="W563" t="str">
        <f t="shared" si="175"/>
        <v>NO</v>
      </c>
      <c r="X563" t="str">
        <f t="shared" si="176"/>
        <v>NO</v>
      </c>
      <c r="Y563" t="str">
        <f t="shared" si="177"/>
        <v>NO</v>
      </c>
      <c r="Z563" t="str">
        <f t="shared" si="178"/>
        <v>NO</v>
      </c>
      <c r="AA563" t="str">
        <f t="shared" si="179"/>
        <v>YES</v>
      </c>
      <c r="AB563" t="str">
        <f t="shared" si="180"/>
        <v>NO</v>
      </c>
      <c r="AC563" t="str">
        <f t="shared" si="181"/>
        <v>NO</v>
      </c>
      <c r="AD563" t="str">
        <f t="shared" si="182"/>
        <v>NO</v>
      </c>
      <c r="AE563" t="str">
        <f t="shared" si="183"/>
        <v>NO</v>
      </c>
      <c r="AF563" t="str">
        <f t="shared" si="184"/>
        <v>NO</v>
      </c>
      <c r="AG563" t="str">
        <f t="shared" si="185"/>
        <v>NO</v>
      </c>
      <c r="AH563" t="str">
        <f t="shared" si="186"/>
        <v>NO</v>
      </c>
      <c r="AI563" t="str">
        <f t="shared" si="187"/>
        <v/>
      </c>
      <c r="AJ563">
        <f t="shared" si="188"/>
        <v>2</v>
      </c>
    </row>
    <row r="564" spans="1:36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8"/>
        <v>0</v>
      </c>
      <c r="P564" s="6" t="e">
        <f t="shared" si="169"/>
        <v>#DIV/0!</v>
      </c>
      <c r="Q564" t="str">
        <f t="shared" si="170"/>
        <v>technology</v>
      </c>
      <c r="R564" t="str">
        <f t="shared" si="171"/>
        <v>web</v>
      </c>
      <c r="S564" s="8">
        <f t="shared" si="172"/>
        <v>42692</v>
      </c>
      <c r="T564" s="8">
        <f t="shared" si="173"/>
        <v>42722.389062499999</v>
      </c>
      <c r="U564">
        <f t="shared" si="174"/>
        <v>2016</v>
      </c>
      <c r="V564" t="str">
        <f>VLOOKUP(MONTH(S564),REF!$C$4:$D$15,2,FALSE)</f>
        <v>NOV</v>
      </c>
      <c r="W564" t="str">
        <f t="shared" si="175"/>
        <v>NO</v>
      </c>
      <c r="X564" t="str">
        <f t="shared" si="176"/>
        <v>NO</v>
      </c>
      <c r="Y564" t="str">
        <f t="shared" si="177"/>
        <v>NO</v>
      </c>
      <c r="Z564" t="str">
        <f t="shared" si="178"/>
        <v>NO</v>
      </c>
      <c r="AA564" t="str">
        <f t="shared" si="179"/>
        <v>NO</v>
      </c>
      <c r="AB564" t="str">
        <f t="shared" si="180"/>
        <v>NO</v>
      </c>
      <c r="AC564" t="str">
        <f t="shared" si="181"/>
        <v>NO</v>
      </c>
      <c r="AD564" t="str">
        <f t="shared" si="182"/>
        <v>NO</v>
      </c>
      <c r="AE564" t="str">
        <f t="shared" si="183"/>
        <v>NO</v>
      </c>
      <c r="AF564" t="str">
        <f t="shared" si="184"/>
        <v>NO</v>
      </c>
      <c r="AG564" t="str">
        <f t="shared" si="185"/>
        <v>NO</v>
      </c>
      <c r="AH564" t="str">
        <f t="shared" si="186"/>
        <v>YES</v>
      </c>
      <c r="AI564" t="str">
        <f t="shared" si="187"/>
        <v/>
      </c>
      <c r="AJ564">
        <f t="shared" si="188"/>
        <v>0</v>
      </c>
    </row>
    <row r="565" spans="1:36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8"/>
        <v>9.0666666666666662E-4</v>
      </c>
      <c r="P565" s="6">
        <f t="shared" si="169"/>
        <v>34</v>
      </c>
      <c r="Q565" t="str">
        <f t="shared" si="170"/>
        <v>technology</v>
      </c>
      <c r="R565" t="str">
        <f t="shared" si="171"/>
        <v>web</v>
      </c>
      <c r="S565" s="8">
        <f t="shared" si="172"/>
        <v>42022</v>
      </c>
      <c r="T565" s="8">
        <f t="shared" si="173"/>
        <v>42052.069988425923</v>
      </c>
      <c r="U565">
        <f t="shared" si="174"/>
        <v>2015</v>
      </c>
      <c r="V565" t="str">
        <f>VLOOKUP(MONTH(S565),REF!$C$4:$D$15,2,FALSE)</f>
        <v>JAN</v>
      </c>
      <c r="W565" t="str">
        <f t="shared" si="175"/>
        <v>NO</v>
      </c>
      <c r="X565" t="str">
        <f t="shared" si="176"/>
        <v>NO</v>
      </c>
      <c r="Y565" t="str">
        <f t="shared" si="177"/>
        <v>NO</v>
      </c>
      <c r="Z565" t="str">
        <f t="shared" si="178"/>
        <v>NO</v>
      </c>
      <c r="AA565" t="str">
        <f t="shared" si="179"/>
        <v>NO</v>
      </c>
      <c r="AB565" t="str">
        <f t="shared" si="180"/>
        <v>NO</v>
      </c>
      <c r="AC565" t="str">
        <f t="shared" si="181"/>
        <v>NO</v>
      </c>
      <c r="AD565" t="str">
        <f t="shared" si="182"/>
        <v>NO</v>
      </c>
      <c r="AE565" t="str">
        <f t="shared" si="183"/>
        <v>NO</v>
      </c>
      <c r="AF565" t="str">
        <f t="shared" si="184"/>
        <v>NO</v>
      </c>
      <c r="AG565" t="str">
        <f t="shared" si="185"/>
        <v>NO</v>
      </c>
      <c r="AH565" t="str">
        <f t="shared" si="186"/>
        <v>YES</v>
      </c>
      <c r="AI565" t="str">
        <f t="shared" si="187"/>
        <v/>
      </c>
      <c r="AJ565">
        <f t="shared" si="188"/>
        <v>2</v>
      </c>
    </row>
    <row r="566" spans="1:36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8"/>
        <v>5.5555555555555558E-5</v>
      </c>
      <c r="P566" s="6">
        <f t="shared" si="169"/>
        <v>1</v>
      </c>
      <c r="Q566" t="str">
        <f t="shared" si="170"/>
        <v>technology</v>
      </c>
      <c r="R566" t="str">
        <f t="shared" si="171"/>
        <v>web</v>
      </c>
      <c r="S566" s="8">
        <f t="shared" si="172"/>
        <v>42412</v>
      </c>
      <c r="T566" s="8">
        <f t="shared" si="173"/>
        <v>42441.942997685182</v>
      </c>
      <c r="U566">
        <f t="shared" si="174"/>
        <v>2016</v>
      </c>
      <c r="V566" t="str">
        <f>VLOOKUP(MONTH(S566),REF!$C$4:$D$15,2,FALSE)</f>
        <v>FEB</v>
      </c>
      <c r="W566" t="str">
        <f t="shared" si="175"/>
        <v>NO</v>
      </c>
      <c r="X566" t="str">
        <f t="shared" si="176"/>
        <v>NO</v>
      </c>
      <c r="Y566" t="str">
        <f t="shared" si="177"/>
        <v>NO</v>
      </c>
      <c r="Z566" t="str">
        <f t="shared" si="178"/>
        <v>NO</v>
      </c>
      <c r="AA566" t="str">
        <f t="shared" si="179"/>
        <v>YES</v>
      </c>
      <c r="AB566" t="str">
        <f t="shared" si="180"/>
        <v>NO</v>
      </c>
      <c r="AC566" t="str">
        <f t="shared" si="181"/>
        <v>NO</v>
      </c>
      <c r="AD566" t="str">
        <f t="shared" si="182"/>
        <v>NO</v>
      </c>
      <c r="AE566" t="str">
        <f t="shared" si="183"/>
        <v>NO</v>
      </c>
      <c r="AF566" t="str">
        <f t="shared" si="184"/>
        <v>NO</v>
      </c>
      <c r="AG566" t="str">
        <f t="shared" si="185"/>
        <v>NO</v>
      </c>
      <c r="AH566" t="str">
        <f t="shared" si="186"/>
        <v>NO</v>
      </c>
      <c r="AI566" t="str">
        <f t="shared" si="187"/>
        <v/>
      </c>
      <c r="AJ566">
        <f t="shared" si="188"/>
        <v>1</v>
      </c>
    </row>
    <row r="567" spans="1:36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8"/>
        <v>0</v>
      </c>
      <c r="P567" s="6" t="e">
        <f t="shared" si="169"/>
        <v>#DIV/0!</v>
      </c>
      <c r="Q567" t="str">
        <f t="shared" si="170"/>
        <v>technology</v>
      </c>
      <c r="R567" t="str">
        <f t="shared" si="171"/>
        <v>web</v>
      </c>
      <c r="S567" s="8">
        <f t="shared" si="172"/>
        <v>42166</v>
      </c>
      <c r="T567" s="8">
        <f t="shared" si="173"/>
        <v>42195.78528935185</v>
      </c>
      <c r="U567">
        <f t="shared" si="174"/>
        <v>2015</v>
      </c>
      <c r="V567" t="str">
        <f>VLOOKUP(MONTH(S567),REF!$C$4:$D$15,2,FALSE)</f>
        <v>JUN</v>
      </c>
      <c r="W567" t="str">
        <f t="shared" si="175"/>
        <v>NO</v>
      </c>
      <c r="X567" t="str">
        <f t="shared" si="176"/>
        <v>NO</v>
      </c>
      <c r="Y567" t="str">
        <f t="shared" si="177"/>
        <v>NO</v>
      </c>
      <c r="Z567" t="str">
        <f t="shared" si="178"/>
        <v>NO</v>
      </c>
      <c r="AA567" t="str">
        <f t="shared" si="179"/>
        <v>NO</v>
      </c>
      <c r="AB567" t="str">
        <f t="shared" si="180"/>
        <v>NO</v>
      </c>
      <c r="AC567" t="str">
        <f t="shared" si="181"/>
        <v>YES</v>
      </c>
      <c r="AD567" t="str">
        <f t="shared" si="182"/>
        <v>NO</v>
      </c>
      <c r="AE567" t="str">
        <f t="shared" si="183"/>
        <v>NO</v>
      </c>
      <c r="AF567" t="str">
        <f t="shared" si="184"/>
        <v>NO</v>
      </c>
      <c r="AG567" t="str">
        <f t="shared" si="185"/>
        <v>NO</v>
      </c>
      <c r="AH567" t="str">
        <f t="shared" si="186"/>
        <v>NO</v>
      </c>
      <c r="AI567" t="str">
        <f t="shared" si="187"/>
        <v/>
      </c>
      <c r="AJ567">
        <f t="shared" si="188"/>
        <v>0</v>
      </c>
    </row>
    <row r="568" spans="1:36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8"/>
        <v>2.0000000000000001E-4</v>
      </c>
      <c r="P568" s="6">
        <f t="shared" si="169"/>
        <v>1</v>
      </c>
      <c r="Q568" t="str">
        <f t="shared" si="170"/>
        <v>technology</v>
      </c>
      <c r="R568" t="str">
        <f t="shared" si="171"/>
        <v>web</v>
      </c>
      <c r="S568" s="8">
        <f t="shared" si="172"/>
        <v>42536</v>
      </c>
      <c r="T568" s="8">
        <f t="shared" si="173"/>
        <v>42565.68440972222</v>
      </c>
      <c r="U568">
        <f t="shared" si="174"/>
        <v>2016</v>
      </c>
      <c r="V568" t="str">
        <f>VLOOKUP(MONTH(S568),REF!$C$4:$D$15,2,FALSE)</f>
        <v>JUN</v>
      </c>
      <c r="W568" t="str">
        <f t="shared" si="175"/>
        <v>NO</v>
      </c>
      <c r="X568" t="str">
        <f t="shared" si="176"/>
        <v>NO</v>
      </c>
      <c r="Y568" t="str">
        <f t="shared" si="177"/>
        <v>YES</v>
      </c>
      <c r="Z568" t="str">
        <f t="shared" si="178"/>
        <v>NO</v>
      </c>
      <c r="AA568" t="str">
        <f t="shared" si="179"/>
        <v>NO</v>
      </c>
      <c r="AB568" t="str">
        <f t="shared" si="180"/>
        <v>NO</v>
      </c>
      <c r="AC568" t="str">
        <f t="shared" si="181"/>
        <v>NO</v>
      </c>
      <c r="AD568" t="str">
        <f t="shared" si="182"/>
        <v>NO</v>
      </c>
      <c r="AE568" t="str">
        <f t="shared" si="183"/>
        <v>NO</v>
      </c>
      <c r="AF568" t="str">
        <f t="shared" si="184"/>
        <v>NO</v>
      </c>
      <c r="AG568" t="str">
        <f t="shared" si="185"/>
        <v>NO</v>
      </c>
      <c r="AH568" t="str">
        <f t="shared" si="186"/>
        <v>NO</v>
      </c>
      <c r="AI568" t="str">
        <f t="shared" si="187"/>
        <v/>
      </c>
      <c r="AJ568">
        <f t="shared" si="188"/>
        <v>1</v>
      </c>
    </row>
    <row r="569" spans="1:36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8"/>
        <v>0</v>
      </c>
      <c r="P569" s="6" t="e">
        <f t="shared" si="169"/>
        <v>#DIV/0!</v>
      </c>
      <c r="Q569" t="str">
        <f t="shared" si="170"/>
        <v>technology</v>
      </c>
      <c r="R569" t="str">
        <f t="shared" si="171"/>
        <v>web</v>
      </c>
      <c r="S569" s="8">
        <f t="shared" si="172"/>
        <v>41976</v>
      </c>
      <c r="T569" s="8">
        <f t="shared" si="173"/>
        <v>42005.842523148152</v>
      </c>
      <c r="U569">
        <f t="shared" si="174"/>
        <v>2014</v>
      </c>
      <c r="V569" t="str">
        <f>VLOOKUP(MONTH(S569),REF!$C$4:$D$15,2,FALSE)</f>
        <v>DEC</v>
      </c>
      <c r="W569" t="str">
        <f t="shared" si="175"/>
        <v>NO</v>
      </c>
      <c r="X569" t="str">
        <f t="shared" si="176"/>
        <v>NO</v>
      </c>
      <c r="Y569" t="str">
        <f t="shared" si="177"/>
        <v>NO</v>
      </c>
      <c r="Z569" t="str">
        <f t="shared" si="178"/>
        <v>YES</v>
      </c>
      <c r="AA569" t="str">
        <f t="shared" si="179"/>
        <v>NO</v>
      </c>
      <c r="AB569" t="str">
        <f t="shared" si="180"/>
        <v>NO</v>
      </c>
      <c r="AC569" t="str">
        <f t="shared" si="181"/>
        <v>NO</v>
      </c>
      <c r="AD569" t="str">
        <f t="shared" si="182"/>
        <v>NO</v>
      </c>
      <c r="AE569" t="str">
        <f t="shared" si="183"/>
        <v>NO</v>
      </c>
      <c r="AF569" t="str">
        <f t="shared" si="184"/>
        <v>NO</v>
      </c>
      <c r="AG569" t="str">
        <f t="shared" si="185"/>
        <v>NO</v>
      </c>
      <c r="AH569" t="str">
        <f t="shared" si="186"/>
        <v>NO</v>
      </c>
      <c r="AI569" t="str">
        <f t="shared" si="187"/>
        <v/>
      </c>
      <c r="AJ569">
        <f t="shared" si="188"/>
        <v>0</v>
      </c>
    </row>
    <row r="570" spans="1:36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8"/>
        <v>0.01</v>
      </c>
      <c r="P570" s="6">
        <f t="shared" si="169"/>
        <v>49</v>
      </c>
      <c r="Q570" t="str">
        <f t="shared" si="170"/>
        <v>technology</v>
      </c>
      <c r="R570" t="str">
        <f t="shared" si="171"/>
        <v>web</v>
      </c>
      <c r="S570" s="8">
        <f t="shared" si="172"/>
        <v>42349</v>
      </c>
      <c r="T570" s="8">
        <f t="shared" si="173"/>
        <v>42385.458333333328</v>
      </c>
      <c r="U570">
        <f t="shared" si="174"/>
        <v>2015</v>
      </c>
      <c r="V570" t="str">
        <f>VLOOKUP(MONTH(S570),REF!$C$4:$D$15,2,FALSE)</f>
        <v>DEC</v>
      </c>
      <c r="W570" t="str">
        <f t="shared" si="175"/>
        <v>NO</v>
      </c>
      <c r="X570" t="str">
        <f t="shared" si="176"/>
        <v>NO</v>
      </c>
      <c r="Y570" t="str">
        <f t="shared" si="177"/>
        <v>NO</v>
      </c>
      <c r="Z570" t="str">
        <f t="shared" si="178"/>
        <v>NO</v>
      </c>
      <c r="AA570" t="str">
        <f t="shared" si="179"/>
        <v>NO</v>
      </c>
      <c r="AB570" t="str">
        <f t="shared" si="180"/>
        <v>YES</v>
      </c>
      <c r="AC570" t="str">
        <f t="shared" si="181"/>
        <v>NO</v>
      </c>
      <c r="AD570" t="str">
        <f t="shared" si="182"/>
        <v>NO</v>
      </c>
      <c r="AE570" t="str">
        <f t="shared" si="183"/>
        <v>NO</v>
      </c>
      <c r="AF570" t="str">
        <f t="shared" si="184"/>
        <v>NO</v>
      </c>
      <c r="AG570" t="str">
        <f t="shared" si="185"/>
        <v>NO</v>
      </c>
      <c r="AH570" t="str">
        <f t="shared" si="186"/>
        <v>NO</v>
      </c>
      <c r="AI570" t="str">
        <f t="shared" si="187"/>
        <v/>
      </c>
      <c r="AJ570">
        <f t="shared" si="188"/>
        <v>5</v>
      </c>
    </row>
    <row r="571" spans="1:36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8"/>
        <v>8.0000000000000002E-3</v>
      </c>
      <c r="P571" s="6">
        <f t="shared" si="169"/>
        <v>20</v>
      </c>
      <c r="Q571" t="str">
        <f t="shared" si="170"/>
        <v>technology</v>
      </c>
      <c r="R571" t="str">
        <f t="shared" si="171"/>
        <v>web</v>
      </c>
      <c r="S571" s="8">
        <f t="shared" si="172"/>
        <v>42341</v>
      </c>
      <c r="T571" s="8">
        <f t="shared" si="173"/>
        <v>42370.847361111111</v>
      </c>
      <c r="U571">
        <f t="shared" si="174"/>
        <v>2015</v>
      </c>
      <c r="V571" t="str">
        <f>VLOOKUP(MONTH(S571),REF!$C$4:$D$15,2,FALSE)</f>
        <v>DEC</v>
      </c>
      <c r="W571" t="str">
        <f t="shared" si="175"/>
        <v>NO</v>
      </c>
      <c r="X571" t="str">
        <f t="shared" si="176"/>
        <v>YES</v>
      </c>
      <c r="Y571" t="str">
        <f t="shared" si="177"/>
        <v>NO</v>
      </c>
      <c r="Z571" t="str">
        <f t="shared" si="178"/>
        <v>NO</v>
      </c>
      <c r="AA571" t="str">
        <f t="shared" si="179"/>
        <v>NO</v>
      </c>
      <c r="AB571" t="str">
        <f t="shared" si="180"/>
        <v>NO</v>
      </c>
      <c r="AC571" t="str">
        <f t="shared" si="181"/>
        <v>NO</v>
      </c>
      <c r="AD571" t="str">
        <f t="shared" si="182"/>
        <v>NO</v>
      </c>
      <c r="AE571" t="str">
        <f t="shared" si="183"/>
        <v>NO</v>
      </c>
      <c r="AF571" t="str">
        <f t="shared" si="184"/>
        <v>NO</v>
      </c>
      <c r="AG571" t="str">
        <f t="shared" si="185"/>
        <v>NO</v>
      </c>
      <c r="AH571" t="str">
        <f t="shared" si="186"/>
        <v>NO</v>
      </c>
      <c r="AI571" t="str">
        <f t="shared" si="187"/>
        <v/>
      </c>
      <c r="AJ571">
        <f t="shared" si="188"/>
        <v>1</v>
      </c>
    </row>
    <row r="572" spans="1:36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8"/>
        <v>1.6705882352941177E-3</v>
      </c>
      <c r="P572" s="6">
        <f t="shared" si="169"/>
        <v>142</v>
      </c>
      <c r="Q572" t="str">
        <f t="shared" si="170"/>
        <v>technology</v>
      </c>
      <c r="R572" t="str">
        <f t="shared" si="171"/>
        <v>web</v>
      </c>
      <c r="S572" s="8">
        <f t="shared" si="172"/>
        <v>42389</v>
      </c>
      <c r="T572" s="8">
        <f t="shared" si="173"/>
        <v>42418.798252314809</v>
      </c>
      <c r="U572">
        <f t="shared" si="174"/>
        <v>2016</v>
      </c>
      <c r="V572" t="str">
        <f>VLOOKUP(MONTH(S572),REF!$C$4:$D$15,2,FALSE)</f>
        <v>JAN</v>
      </c>
      <c r="W572" t="str">
        <f t="shared" si="175"/>
        <v>NO</v>
      </c>
      <c r="X572" t="str">
        <f t="shared" si="176"/>
        <v>NO</v>
      </c>
      <c r="Y572" t="str">
        <f t="shared" si="177"/>
        <v>NO</v>
      </c>
      <c r="Z572" t="str">
        <f t="shared" si="178"/>
        <v>NO</v>
      </c>
      <c r="AA572" t="str">
        <f t="shared" si="179"/>
        <v>NO</v>
      </c>
      <c r="AB572" t="str">
        <f t="shared" si="180"/>
        <v>NO</v>
      </c>
      <c r="AC572" t="str">
        <f t="shared" si="181"/>
        <v>NO</v>
      </c>
      <c r="AD572" t="str">
        <f t="shared" si="182"/>
        <v>NO</v>
      </c>
      <c r="AE572" t="str">
        <f t="shared" si="183"/>
        <v>NO</v>
      </c>
      <c r="AF572" t="str">
        <f t="shared" si="184"/>
        <v>NO</v>
      </c>
      <c r="AG572" t="str">
        <f t="shared" si="185"/>
        <v>NO</v>
      </c>
      <c r="AH572" t="str">
        <f t="shared" si="186"/>
        <v>YES</v>
      </c>
      <c r="AI572" t="str">
        <f t="shared" si="187"/>
        <v/>
      </c>
      <c r="AJ572">
        <f t="shared" si="188"/>
        <v>1</v>
      </c>
    </row>
    <row r="573" spans="1:36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8"/>
        <v>4.2399999999999998E-3</v>
      </c>
      <c r="P573" s="6">
        <f t="shared" si="169"/>
        <v>53</v>
      </c>
      <c r="Q573" t="str">
        <f t="shared" si="170"/>
        <v>technology</v>
      </c>
      <c r="R573" t="str">
        <f t="shared" si="171"/>
        <v>web</v>
      </c>
      <c r="S573" s="8">
        <f t="shared" si="172"/>
        <v>42193</v>
      </c>
      <c r="T573" s="8">
        <f t="shared" si="173"/>
        <v>42212.165972222225</v>
      </c>
      <c r="U573">
        <f t="shared" si="174"/>
        <v>2015</v>
      </c>
      <c r="V573" t="str">
        <f>VLOOKUP(MONTH(S573),REF!$C$4:$D$15,2,FALSE)</f>
        <v>JUL</v>
      </c>
      <c r="W573" t="str">
        <f t="shared" si="175"/>
        <v>NO</v>
      </c>
      <c r="X573" t="str">
        <f t="shared" si="176"/>
        <v>NO</v>
      </c>
      <c r="Y573" t="str">
        <f t="shared" si="177"/>
        <v>NO</v>
      </c>
      <c r="Z573" t="str">
        <f t="shared" si="178"/>
        <v>NO</v>
      </c>
      <c r="AA573" t="str">
        <f t="shared" si="179"/>
        <v>NO</v>
      </c>
      <c r="AB573" t="str">
        <f t="shared" si="180"/>
        <v>NO</v>
      </c>
      <c r="AC573" t="str">
        <f t="shared" si="181"/>
        <v>YES</v>
      </c>
      <c r="AD573" t="str">
        <f t="shared" si="182"/>
        <v>NO</v>
      </c>
      <c r="AE573" t="str">
        <f t="shared" si="183"/>
        <v>NO</v>
      </c>
      <c r="AF573" t="str">
        <f t="shared" si="184"/>
        <v>NO</v>
      </c>
      <c r="AG573" t="str">
        <f t="shared" si="185"/>
        <v>NO</v>
      </c>
      <c r="AH573" t="str">
        <f t="shared" si="186"/>
        <v>NO</v>
      </c>
      <c r="AI573" t="str">
        <f t="shared" si="187"/>
        <v/>
      </c>
      <c r="AJ573">
        <f t="shared" si="188"/>
        <v>2</v>
      </c>
    </row>
    <row r="574" spans="1:36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8"/>
        <v>0</v>
      </c>
      <c r="P574" s="6" t="e">
        <f t="shared" si="169"/>
        <v>#DIV/0!</v>
      </c>
      <c r="Q574" t="str">
        <f t="shared" si="170"/>
        <v>technology</v>
      </c>
      <c r="R574" t="str">
        <f t="shared" si="171"/>
        <v>web</v>
      </c>
      <c r="S574" s="8">
        <f t="shared" si="172"/>
        <v>42283</v>
      </c>
      <c r="T574" s="8">
        <f t="shared" si="173"/>
        <v>42312.757962962962</v>
      </c>
      <c r="U574">
        <f t="shared" si="174"/>
        <v>2015</v>
      </c>
      <c r="V574" t="str">
        <f>VLOOKUP(MONTH(S574),REF!$C$4:$D$15,2,FALSE)</f>
        <v>OCT</v>
      </c>
      <c r="W574" t="str">
        <f t="shared" si="175"/>
        <v>NO</v>
      </c>
      <c r="X574" t="str">
        <f t="shared" si="176"/>
        <v>YES</v>
      </c>
      <c r="Y574" t="str">
        <f t="shared" si="177"/>
        <v>NO</v>
      </c>
      <c r="Z574" t="str">
        <f t="shared" si="178"/>
        <v>NO</v>
      </c>
      <c r="AA574" t="str">
        <f t="shared" si="179"/>
        <v>NO</v>
      </c>
      <c r="AB574" t="str">
        <f t="shared" si="180"/>
        <v>NO</v>
      </c>
      <c r="AC574" t="str">
        <f t="shared" si="181"/>
        <v>NO</v>
      </c>
      <c r="AD574" t="str">
        <f t="shared" si="182"/>
        <v>NO</v>
      </c>
      <c r="AE574" t="str">
        <f t="shared" si="183"/>
        <v>NO</v>
      </c>
      <c r="AF574" t="str">
        <f t="shared" si="184"/>
        <v>NO</v>
      </c>
      <c r="AG574" t="str">
        <f t="shared" si="185"/>
        <v>NO</v>
      </c>
      <c r="AH574" t="str">
        <f t="shared" si="186"/>
        <v>NO</v>
      </c>
      <c r="AI574" t="str">
        <f t="shared" si="187"/>
        <v/>
      </c>
      <c r="AJ574">
        <f t="shared" si="188"/>
        <v>0</v>
      </c>
    </row>
    <row r="575" spans="1:36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8"/>
        <v>3.892538925389254E-3</v>
      </c>
      <c r="P575" s="6">
        <f t="shared" si="169"/>
        <v>38.444444444444443</v>
      </c>
      <c r="Q575" t="str">
        <f t="shared" si="170"/>
        <v>technology</v>
      </c>
      <c r="R575" t="str">
        <f t="shared" si="171"/>
        <v>web</v>
      </c>
      <c r="S575" s="8">
        <f t="shared" si="172"/>
        <v>41963</v>
      </c>
      <c r="T575" s="8">
        <f t="shared" si="173"/>
        <v>42022.05</v>
      </c>
      <c r="U575">
        <f t="shared" si="174"/>
        <v>2014</v>
      </c>
      <c r="V575" t="str">
        <f>VLOOKUP(MONTH(S575),REF!$C$4:$D$15,2,FALSE)</f>
        <v>NOV</v>
      </c>
      <c r="W575" t="str">
        <f t="shared" si="175"/>
        <v>NO</v>
      </c>
      <c r="X575" t="str">
        <f t="shared" si="176"/>
        <v>NO</v>
      </c>
      <c r="Y575" t="str">
        <f t="shared" si="177"/>
        <v>NO</v>
      </c>
      <c r="Z575" t="str">
        <f t="shared" si="178"/>
        <v>NO</v>
      </c>
      <c r="AA575" t="str">
        <f t="shared" si="179"/>
        <v>NO</v>
      </c>
      <c r="AB575" t="str">
        <f t="shared" si="180"/>
        <v>NO</v>
      </c>
      <c r="AC575" t="str">
        <f t="shared" si="181"/>
        <v>NO</v>
      </c>
      <c r="AD575" t="str">
        <f t="shared" si="182"/>
        <v>NO</v>
      </c>
      <c r="AE575" t="str">
        <f t="shared" si="183"/>
        <v>NO</v>
      </c>
      <c r="AF575" t="str">
        <f t="shared" si="184"/>
        <v>NO</v>
      </c>
      <c r="AG575" t="str">
        <f t="shared" si="185"/>
        <v>NO</v>
      </c>
      <c r="AH575" t="str">
        <f t="shared" si="186"/>
        <v>YES</v>
      </c>
      <c r="AI575" t="str">
        <f t="shared" si="187"/>
        <v/>
      </c>
      <c r="AJ575">
        <f t="shared" si="188"/>
        <v>9</v>
      </c>
    </row>
    <row r="576" spans="1:36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8"/>
        <v>7.1556350626118068E-3</v>
      </c>
      <c r="P576" s="6">
        <f t="shared" si="169"/>
        <v>20</v>
      </c>
      <c r="Q576" t="str">
        <f t="shared" si="170"/>
        <v>technology</v>
      </c>
      <c r="R576" t="str">
        <f t="shared" si="171"/>
        <v>web</v>
      </c>
      <c r="S576" s="8">
        <f t="shared" si="172"/>
        <v>42632</v>
      </c>
      <c r="T576" s="8">
        <f t="shared" si="173"/>
        <v>42662.443368055552</v>
      </c>
      <c r="U576">
        <f t="shared" si="174"/>
        <v>2016</v>
      </c>
      <c r="V576" t="str">
        <f>VLOOKUP(MONTH(S576),REF!$C$4:$D$15,2,FALSE)</f>
        <v>SEP</v>
      </c>
      <c r="W576" t="str">
        <f t="shared" si="175"/>
        <v>NO</v>
      </c>
      <c r="X576" t="str">
        <f t="shared" si="176"/>
        <v>NO</v>
      </c>
      <c r="Y576" t="str">
        <f t="shared" si="177"/>
        <v>NO</v>
      </c>
      <c r="Z576" t="str">
        <f t="shared" si="178"/>
        <v>YES</v>
      </c>
      <c r="AA576" t="str">
        <f t="shared" si="179"/>
        <v>NO</v>
      </c>
      <c r="AB576" t="str">
        <f t="shared" si="180"/>
        <v>NO</v>
      </c>
      <c r="AC576" t="str">
        <f t="shared" si="181"/>
        <v>NO</v>
      </c>
      <c r="AD576" t="str">
        <f t="shared" si="182"/>
        <v>NO</v>
      </c>
      <c r="AE576" t="str">
        <f t="shared" si="183"/>
        <v>NO</v>
      </c>
      <c r="AF576" t="str">
        <f t="shared" si="184"/>
        <v>NO</v>
      </c>
      <c r="AG576" t="str">
        <f t="shared" si="185"/>
        <v>NO</v>
      </c>
      <c r="AH576" t="str">
        <f t="shared" si="186"/>
        <v>NO</v>
      </c>
      <c r="AI576" t="str">
        <f t="shared" si="187"/>
        <v/>
      </c>
      <c r="AJ576">
        <f t="shared" si="188"/>
        <v>4</v>
      </c>
    </row>
    <row r="577" spans="1:36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8"/>
        <v>4.3166666666666666E-3</v>
      </c>
      <c r="P577" s="6">
        <f t="shared" si="169"/>
        <v>64.75</v>
      </c>
      <c r="Q577" t="str">
        <f t="shared" si="170"/>
        <v>technology</v>
      </c>
      <c r="R577" t="str">
        <f t="shared" si="171"/>
        <v>web</v>
      </c>
      <c r="S577" s="8">
        <f t="shared" si="172"/>
        <v>42139</v>
      </c>
      <c r="T577" s="8">
        <f t="shared" si="173"/>
        <v>42168.692627314813</v>
      </c>
      <c r="U577">
        <f t="shared" si="174"/>
        <v>2015</v>
      </c>
      <c r="V577" t="str">
        <f>VLOOKUP(MONTH(S577),REF!$C$4:$D$15,2,FALSE)</f>
        <v>MAY</v>
      </c>
      <c r="W577" t="str">
        <f t="shared" si="175"/>
        <v>NO</v>
      </c>
      <c r="X577" t="str">
        <f t="shared" si="176"/>
        <v>NO</v>
      </c>
      <c r="Y577" t="str">
        <f t="shared" si="177"/>
        <v>NO</v>
      </c>
      <c r="Z577" t="str">
        <f t="shared" si="178"/>
        <v>NO</v>
      </c>
      <c r="AA577" t="str">
        <f t="shared" si="179"/>
        <v>NO</v>
      </c>
      <c r="AB577" t="str">
        <f t="shared" si="180"/>
        <v>NO</v>
      </c>
      <c r="AC577" t="str">
        <f t="shared" si="181"/>
        <v>NO</v>
      </c>
      <c r="AD577" t="str">
        <f t="shared" si="182"/>
        <v>NO</v>
      </c>
      <c r="AE577" t="str">
        <f t="shared" si="183"/>
        <v>NO</v>
      </c>
      <c r="AF577" t="str">
        <f t="shared" si="184"/>
        <v>NO</v>
      </c>
      <c r="AG577" t="str">
        <f t="shared" si="185"/>
        <v>NO</v>
      </c>
      <c r="AH577" t="str">
        <f t="shared" si="186"/>
        <v>YES</v>
      </c>
      <c r="AI577" t="str">
        <f t="shared" si="187"/>
        <v/>
      </c>
      <c r="AJ577">
        <f t="shared" si="188"/>
        <v>4</v>
      </c>
    </row>
    <row r="578" spans="1:36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8"/>
        <v>1.2500000000000001E-5</v>
      </c>
      <c r="P578" s="6">
        <f t="shared" si="169"/>
        <v>1</v>
      </c>
      <c r="Q578" t="str">
        <f t="shared" si="170"/>
        <v>technology</v>
      </c>
      <c r="R578" t="str">
        <f t="shared" si="171"/>
        <v>web</v>
      </c>
      <c r="S578" s="8">
        <f t="shared" si="172"/>
        <v>42031</v>
      </c>
      <c r="T578" s="8">
        <f t="shared" si="173"/>
        <v>42091.43</v>
      </c>
      <c r="U578">
        <f t="shared" si="174"/>
        <v>2015</v>
      </c>
      <c r="V578" t="str">
        <f>VLOOKUP(MONTH(S578),REF!$C$4:$D$15,2,FALSE)</f>
        <v>JAN</v>
      </c>
      <c r="W578" t="str">
        <f t="shared" si="175"/>
        <v>NO</v>
      </c>
      <c r="X578" t="str">
        <f t="shared" si="176"/>
        <v>NO</v>
      </c>
      <c r="Y578" t="str">
        <f t="shared" si="177"/>
        <v>NO</v>
      </c>
      <c r="Z578" t="str">
        <f t="shared" si="178"/>
        <v>NO</v>
      </c>
      <c r="AA578" t="str">
        <f t="shared" si="179"/>
        <v>NO</v>
      </c>
      <c r="AB578" t="str">
        <f t="shared" si="180"/>
        <v>NO</v>
      </c>
      <c r="AC578" t="str">
        <f t="shared" si="181"/>
        <v>NO</v>
      </c>
      <c r="AD578" t="str">
        <f t="shared" si="182"/>
        <v>NO</v>
      </c>
      <c r="AE578" t="str">
        <f t="shared" si="183"/>
        <v>NO</v>
      </c>
      <c r="AF578" t="str">
        <f t="shared" si="184"/>
        <v>NO</v>
      </c>
      <c r="AG578" t="str">
        <f t="shared" si="185"/>
        <v>NO</v>
      </c>
      <c r="AH578" t="str">
        <f t="shared" si="186"/>
        <v>YES</v>
      </c>
      <c r="AI578" t="str">
        <f t="shared" si="187"/>
        <v/>
      </c>
      <c r="AJ578">
        <f t="shared" si="188"/>
        <v>1</v>
      </c>
    </row>
    <row r="579" spans="1:36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9">E579/D579</f>
        <v>2E-3</v>
      </c>
      <c r="P579" s="6">
        <f t="shared" ref="P579:P642" si="190">E579/L579</f>
        <v>10</v>
      </c>
      <c r="Q579" t="str">
        <f t="shared" ref="Q579:Q642" si="191">LEFT(N579,FIND("/",N579)-1)</f>
        <v>technology</v>
      </c>
      <c r="R579" t="str">
        <f t="shared" ref="R579:R642" si="192">RIGHT(N579,LEN(N579)-FIND("/",N579))</f>
        <v>web</v>
      </c>
      <c r="S579" s="8">
        <f t="shared" ref="S579:S642" si="193">ROUND((J579/86400)+DATE(1970,1,1),0)</f>
        <v>42451</v>
      </c>
      <c r="T579" s="8">
        <f t="shared" ref="T579:T642" si="194">(I579/86400)+DATE(1970,1,1)</f>
        <v>42510.589143518519</v>
      </c>
      <c r="U579">
        <f t="shared" ref="U579:U642" si="195">YEAR(S579)</f>
        <v>2016</v>
      </c>
      <c r="V579" t="str">
        <f>VLOOKUP(MONTH(S579),REF!$C$4:$D$15,2,FALSE)</f>
        <v>MAR</v>
      </c>
      <c r="W579" t="str">
        <f t="shared" ref="W579:W642" si="196">IF(D579&lt;1000,"YES","NO")</f>
        <v>NO</v>
      </c>
      <c r="X579" t="str">
        <f t="shared" ref="X579:X642" si="197">IF(AND($D579&gt;=1000,$D579&lt;=4999),"YES","NO")</f>
        <v>NO</v>
      </c>
      <c r="Y579" t="str">
        <f t="shared" ref="Y579:Y642" si="198">IF(AND($D579&gt;=5000,$D579&lt;=9999),"YES","NO")</f>
        <v>YES</v>
      </c>
      <c r="Z579" t="str">
        <f t="shared" ref="Z579:Z642" si="199">IF(AND($D579&gt;=10000,$D579&lt;=14999),"YES","NO")</f>
        <v>NO</v>
      </c>
      <c r="AA579" t="str">
        <f t="shared" ref="AA579:AA642" si="200">IF(AND($D579&gt;=15000,$D579&lt;=19999),"YES","NO")</f>
        <v>NO</v>
      </c>
      <c r="AB579" t="str">
        <f t="shared" ref="AB579:AB642" si="201">IF(AND($D579&gt;=20000,$D579&lt;=24999),"YES","NO")</f>
        <v>NO</v>
      </c>
      <c r="AC579" t="str">
        <f t="shared" ref="AC579:AC642" si="202">IF(AND($D579&gt;=25000,$D579&lt;=29999),"YES","NO")</f>
        <v>NO</v>
      </c>
      <c r="AD579" t="str">
        <f t="shared" ref="AD579:AD642" si="203">IF(AND($D579&gt;=30000,$D579&lt;=34999),"YES","NO")</f>
        <v>NO</v>
      </c>
      <c r="AE579" t="str">
        <f t="shared" ref="AE579:AE642" si="204">IF(AND($D579&gt;=35000,$D579&lt;=39999),"YES","NO")</f>
        <v>NO</v>
      </c>
      <c r="AF579" t="str">
        <f t="shared" ref="AF579:AF642" si="205">IF(AND($D579&gt;=40000,$D579&lt;=44999),"YES","NO")</f>
        <v>NO</v>
      </c>
      <c r="AG579" t="str">
        <f t="shared" ref="AG579:AG642" si="206">IF(AND($D579&gt;=45000,$D579&lt;=49999),"YES","NO")</f>
        <v>NO</v>
      </c>
      <c r="AH579" t="str">
        <f t="shared" ref="AH579:AH642" si="207">IF($D579&gt;=50000,"YES","NO")</f>
        <v>NO</v>
      </c>
      <c r="AI579" t="str">
        <f t="shared" ref="AI579:AI642" si="208">IF(F579="successful",L579,"")</f>
        <v/>
      </c>
      <c r="AJ579">
        <f t="shared" ref="AJ579:AJ642" si="209">IF(F579="failed",L579,"")</f>
        <v>1</v>
      </c>
    </row>
    <row r="580" spans="1:36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9"/>
        <v>1.12E-4</v>
      </c>
      <c r="P580" s="6">
        <f t="shared" si="190"/>
        <v>2</v>
      </c>
      <c r="Q580" t="str">
        <f t="shared" si="191"/>
        <v>technology</v>
      </c>
      <c r="R580" t="str">
        <f t="shared" si="192"/>
        <v>web</v>
      </c>
      <c r="S580" s="8">
        <f t="shared" si="193"/>
        <v>42231</v>
      </c>
      <c r="T580" s="8">
        <f t="shared" si="194"/>
        <v>42254.578622685185</v>
      </c>
      <c r="U580">
        <f t="shared" si="195"/>
        <v>2015</v>
      </c>
      <c r="V580" t="str">
        <f>VLOOKUP(MONTH(S580),REF!$C$4:$D$15,2,FALSE)</f>
        <v>AUG</v>
      </c>
      <c r="W580" t="str">
        <f t="shared" si="196"/>
        <v>NO</v>
      </c>
      <c r="X580" t="str">
        <f t="shared" si="197"/>
        <v>NO</v>
      </c>
      <c r="Y580" t="str">
        <f t="shared" si="198"/>
        <v>NO</v>
      </c>
      <c r="Z580" t="str">
        <f t="shared" si="199"/>
        <v>NO</v>
      </c>
      <c r="AA580" t="str">
        <f t="shared" si="200"/>
        <v>NO</v>
      </c>
      <c r="AB580" t="str">
        <f t="shared" si="201"/>
        <v>NO</v>
      </c>
      <c r="AC580" t="str">
        <f t="shared" si="202"/>
        <v>NO</v>
      </c>
      <c r="AD580" t="str">
        <f t="shared" si="203"/>
        <v>NO</v>
      </c>
      <c r="AE580" t="str">
        <f t="shared" si="204"/>
        <v>NO</v>
      </c>
      <c r="AF580" t="str">
        <f t="shared" si="205"/>
        <v>NO</v>
      </c>
      <c r="AG580" t="str">
        <f t="shared" si="206"/>
        <v>NO</v>
      </c>
      <c r="AH580" t="str">
        <f t="shared" si="207"/>
        <v>YES</v>
      </c>
      <c r="AI580" t="str">
        <f t="shared" si="208"/>
        <v/>
      </c>
      <c r="AJ580">
        <f t="shared" si="209"/>
        <v>7</v>
      </c>
    </row>
    <row r="581" spans="1:36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9"/>
        <v>1.4583333333333334E-2</v>
      </c>
      <c r="P581" s="6">
        <f t="shared" si="190"/>
        <v>35</v>
      </c>
      <c r="Q581" t="str">
        <f t="shared" si="191"/>
        <v>technology</v>
      </c>
      <c r="R581" t="str">
        <f t="shared" si="192"/>
        <v>web</v>
      </c>
      <c r="S581" s="8">
        <f t="shared" si="193"/>
        <v>41969</v>
      </c>
      <c r="T581" s="8">
        <f t="shared" si="194"/>
        <v>41998.852118055554</v>
      </c>
      <c r="U581">
        <f t="shared" si="195"/>
        <v>2014</v>
      </c>
      <c r="V581" t="str">
        <f>VLOOKUP(MONTH(S581),REF!$C$4:$D$15,2,FALSE)</f>
        <v>NOV</v>
      </c>
      <c r="W581" t="str">
        <f t="shared" si="196"/>
        <v>NO</v>
      </c>
      <c r="X581" t="str">
        <f t="shared" si="197"/>
        <v>NO</v>
      </c>
      <c r="Y581" t="str">
        <f t="shared" si="198"/>
        <v>NO</v>
      </c>
      <c r="Z581" t="str">
        <f t="shared" si="199"/>
        <v>YES</v>
      </c>
      <c r="AA581" t="str">
        <f t="shared" si="200"/>
        <v>NO</v>
      </c>
      <c r="AB581" t="str">
        <f t="shared" si="201"/>
        <v>NO</v>
      </c>
      <c r="AC581" t="str">
        <f t="shared" si="202"/>
        <v>NO</v>
      </c>
      <c r="AD581" t="str">
        <f t="shared" si="203"/>
        <v>NO</v>
      </c>
      <c r="AE581" t="str">
        <f t="shared" si="204"/>
        <v>NO</v>
      </c>
      <c r="AF581" t="str">
        <f t="shared" si="205"/>
        <v>NO</v>
      </c>
      <c r="AG581" t="str">
        <f t="shared" si="206"/>
        <v>NO</v>
      </c>
      <c r="AH581" t="str">
        <f t="shared" si="207"/>
        <v>NO</v>
      </c>
      <c r="AI581" t="str">
        <f t="shared" si="208"/>
        <v/>
      </c>
      <c r="AJ581">
        <f t="shared" si="209"/>
        <v>5</v>
      </c>
    </row>
    <row r="582" spans="1:36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9"/>
        <v>3.3333333333333332E-4</v>
      </c>
      <c r="P582" s="6">
        <f t="shared" si="190"/>
        <v>1</v>
      </c>
      <c r="Q582" t="str">
        <f t="shared" si="191"/>
        <v>technology</v>
      </c>
      <c r="R582" t="str">
        <f t="shared" si="192"/>
        <v>web</v>
      </c>
      <c r="S582" s="8">
        <f t="shared" si="193"/>
        <v>42606</v>
      </c>
      <c r="T582" s="8">
        <f t="shared" si="194"/>
        <v>42635.908182870371</v>
      </c>
      <c r="U582">
        <f t="shared" si="195"/>
        <v>2016</v>
      </c>
      <c r="V582" t="str">
        <f>VLOOKUP(MONTH(S582),REF!$C$4:$D$15,2,FALSE)</f>
        <v>AUG</v>
      </c>
      <c r="W582" t="str">
        <f t="shared" si="196"/>
        <v>NO</v>
      </c>
      <c r="X582" t="str">
        <f t="shared" si="197"/>
        <v>YES</v>
      </c>
      <c r="Y582" t="str">
        <f t="shared" si="198"/>
        <v>NO</v>
      </c>
      <c r="Z582" t="str">
        <f t="shared" si="199"/>
        <v>NO</v>
      </c>
      <c r="AA582" t="str">
        <f t="shared" si="200"/>
        <v>NO</v>
      </c>
      <c r="AB582" t="str">
        <f t="shared" si="201"/>
        <v>NO</v>
      </c>
      <c r="AC582" t="str">
        <f t="shared" si="202"/>
        <v>NO</v>
      </c>
      <c r="AD582" t="str">
        <f t="shared" si="203"/>
        <v>NO</v>
      </c>
      <c r="AE582" t="str">
        <f t="shared" si="204"/>
        <v>NO</v>
      </c>
      <c r="AF582" t="str">
        <f t="shared" si="205"/>
        <v>NO</v>
      </c>
      <c r="AG582" t="str">
        <f t="shared" si="206"/>
        <v>NO</v>
      </c>
      <c r="AH582" t="str">
        <f t="shared" si="207"/>
        <v>NO</v>
      </c>
      <c r="AI582" t="str">
        <f t="shared" si="208"/>
        <v/>
      </c>
      <c r="AJ582">
        <f t="shared" si="209"/>
        <v>1</v>
      </c>
    </row>
    <row r="583" spans="1:36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9"/>
        <v>0</v>
      </c>
      <c r="P583" s="6" t="e">
        <f t="shared" si="190"/>
        <v>#DIV/0!</v>
      </c>
      <c r="Q583" t="str">
        <f t="shared" si="191"/>
        <v>technology</v>
      </c>
      <c r="R583" t="str">
        <f t="shared" si="192"/>
        <v>web</v>
      </c>
      <c r="S583" s="8">
        <f t="shared" si="193"/>
        <v>42188</v>
      </c>
      <c r="T583" s="8">
        <f t="shared" si="194"/>
        <v>42218.012777777782</v>
      </c>
      <c r="U583">
        <f t="shared" si="195"/>
        <v>2015</v>
      </c>
      <c r="V583" t="str">
        <f>VLOOKUP(MONTH(S583),REF!$C$4:$D$15,2,FALSE)</f>
        <v>JUL</v>
      </c>
      <c r="W583" t="str">
        <f t="shared" si="196"/>
        <v>YES</v>
      </c>
      <c r="X583" t="str">
        <f t="shared" si="197"/>
        <v>NO</v>
      </c>
      <c r="Y583" t="str">
        <f t="shared" si="198"/>
        <v>NO</v>
      </c>
      <c r="Z583" t="str">
        <f t="shared" si="199"/>
        <v>NO</v>
      </c>
      <c r="AA583" t="str">
        <f t="shared" si="200"/>
        <v>NO</v>
      </c>
      <c r="AB583" t="str">
        <f t="shared" si="201"/>
        <v>NO</v>
      </c>
      <c r="AC583" t="str">
        <f t="shared" si="202"/>
        <v>NO</v>
      </c>
      <c r="AD583" t="str">
        <f t="shared" si="203"/>
        <v>NO</v>
      </c>
      <c r="AE583" t="str">
        <f t="shared" si="204"/>
        <v>NO</v>
      </c>
      <c r="AF583" t="str">
        <f t="shared" si="205"/>
        <v>NO</v>
      </c>
      <c r="AG583" t="str">
        <f t="shared" si="206"/>
        <v>NO</v>
      </c>
      <c r="AH583" t="str">
        <f t="shared" si="207"/>
        <v>NO</v>
      </c>
      <c r="AI583" t="str">
        <f t="shared" si="208"/>
        <v/>
      </c>
      <c r="AJ583">
        <f t="shared" si="209"/>
        <v>0</v>
      </c>
    </row>
    <row r="584" spans="1:36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9"/>
        <v>0</v>
      </c>
      <c r="P584" s="6" t="e">
        <f t="shared" si="190"/>
        <v>#DIV/0!</v>
      </c>
      <c r="Q584" t="str">
        <f t="shared" si="191"/>
        <v>technology</v>
      </c>
      <c r="R584" t="str">
        <f t="shared" si="192"/>
        <v>web</v>
      </c>
      <c r="S584" s="8">
        <f t="shared" si="193"/>
        <v>42056</v>
      </c>
      <c r="T584" s="8">
        <f t="shared" si="194"/>
        <v>42078.75</v>
      </c>
      <c r="U584">
        <f t="shared" si="195"/>
        <v>2015</v>
      </c>
      <c r="V584" t="str">
        <f>VLOOKUP(MONTH(S584),REF!$C$4:$D$15,2,FALSE)</f>
        <v>FEB</v>
      </c>
      <c r="W584" t="str">
        <f t="shared" si="196"/>
        <v>NO</v>
      </c>
      <c r="X584" t="str">
        <f t="shared" si="197"/>
        <v>NO</v>
      </c>
      <c r="Y584" t="str">
        <f t="shared" si="198"/>
        <v>NO</v>
      </c>
      <c r="Z584" t="str">
        <f t="shared" si="199"/>
        <v>NO</v>
      </c>
      <c r="AA584" t="str">
        <f t="shared" si="200"/>
        <v>NO</v>
      </c>
      <c r="AB584" t="str">
        <f t="shared" si="201"/>
        <v>NO</v>
      </c>
      <c r="AC584" t="str">
        <f t="shared" si="202"/>
        <v>NO</v>
      </c>
      <c r="AD584" t="str">
        <f t="shared" si="203"/>
        <v>NO</v>
      </c>
      <c r="AE584" t="str">
        <f t="shared" si="204"/>
        <v>NO</v>
      </c>
      <c r="AF584" t="str">
        <f t="shared" si="205"/>
        <v>NO</v>
      </c>
      <c r="AG584" t="str">
        <f t="shared" si="206"/>
        <v>NO</v>
      </c>
      <c r="AH584" t="str">
        <f t="shared" si="207"/>
        <v>YES</v>
      </c>
      <c r="AI584" t="str">
        <f t="shared" si="208"/>
        <v/>
      </c>
      <c r="AJ584">
        <f t="shared" si="209"/>
        <v>0</v>
      </c>
    </row>
    <row r="585" spans="1:36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9"/>
        <v>1.1111111111111112E-4</v>
      </c>
      <c r="P585" s="6">
        <f t="shared" si="190"/>
        <v>1</v>
      </c>
      <c r="Q585" t="str">
        <f t="shared" si="191"/>
        <v>technology</v>
      </c>
      <c r="R585" t="str">
        <f t="shared" si="192"/>
        <v>web</v>
      </c>
      <c r="S585" s="8">
        <f t="shared" si="193"/>
        <v>42053</v>
      </c>
      <c r="T585" s="8">
        <f t="shared" si="194"/>
        <v>42082.896840277783</v>
      </c>
      <c r="U585">
        <f t="shared" si="195"/>
        <v>2015</v>
      </c>
      <c r="V585" t="str">
        <f>VLOOKUP(MONTH(S585),REF!$C$4:$D$15,2,FALSE)</f>
        <v>FEB</v>
      </c>
      <c r="W585" t="str">
        <f t="shared" si="196"/>
        <v>NO</v>
      </c>
      <c r="X585" t="str">
        <f t="shared" si="197"/>
        <v>NO</v>
      </c>
      <c r="Y585" t="str">
        <f t="shared" si="198"/>
        <v>YES</v>
      </c>
      <c r="Z585" t="str">
        <f t="shared" si="199"/>
        <v>NO</v>
      </c>
      <c r="AA585" t="str">
        <f t="shared" si="200"/>
        <v>NO</v>
      </c>
      <c r="AB585" t="str">
        <f t="shared" si="201"/>
        <v>NO</v>
      </c>
      <c r="AC585" t="str">
        <f t="shared" si="202"/>
        <v>NO</v>
      </c>
      <c r="AD585" t="str">
        <f t="shared" si="203"/>
        <v>NO</v>
      </c>
      <c r="AE585" t="str">
        <f t="shared" si="204"/>
        <v>NO</v>
      </c>
      <c r="AF585" t="str">
        <f t="shared" si="205"/>
        <v>NO</v>
      </c>
      <c r="AG585" t="str">
        <f t="shared" si="206"/>
        <v>NO</v>
      </c>
      <c r="AH585" t="str">
        <f t="shared" si="207"/>
        <v>NO</v>
      </c>
      <c r="AI585" t="str">
        <f t="shared" si="208"/>
        <v/>
      </c>
      <c r="AJ585">
        <f t="shared" si="209"/>
        <v>1</v>
      </c>
    </row>
    <row r="586" spans="1:36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9"/>
        <v>0.01</v>
      </c>
      <c r="P586" s="6">
        <f t="shared" si="190"/>
        <v>5</v>
      </c>
      <c r="Q586" t="str">
        <f t="shared" si="191"/>
        <v>technology</v>
      </c>
      <c r="R586" t="str">
        <f t="shared" si="192"/>
        <v>web</v>
      </c>
      <c r="S586" s="8">
        <f t="shared" si="193"/>
        <v>42050</v>
      </c>
      <c r="T586" s="8">
        <f t="shared" si="194"/>
        <v>42079.674953703703</v>
      </c>
      <c r="U586">
        <f t="shared" si="195"/>
        <v>2015</v>
      </c>
      <c r="V586" t="str">
        <f>VLOOKUP(MONTH(S586),REF!$C$4:$D$15,2,FALSE)</f>
        <v>FEB</v>
      </c>
      <c r="W586" t="str">
        <f t="shared" si="196"/>
        <v>NO</v>
      </c>
      <c r="X586" t="str">
        <f t="shared" si="197"/>
        <v>YES</v>
      </c>
      <c r="Y586" t="str">
        <f t="shared" si="198"/>
        <v>NO</v>
      </c>
      <c r="Z586" t="str">
        <f t="shared" si="199"/>
        <v>NO</v>
      </c>
      <c r="AA586" t="str">
        <f t="shared" si="200"/>
        <v>NO</v>
      </c>
      <c r="AB586" t="str">
        <f t="shared" si="201"/>
        <v>NO</v>
      </c>
      <c r="AC586" t="str">
        <f t="shared" si="202"/>
        <v>NO</v>
      </c>
      <c r="AD586" t="str">
        <f t="shared" si="203"/>
        <v>NO</v>
      </c>
      <c r="AE586" t="str">
        <f t="shared" si="204"/>
        <v>NO</v>
      </c>
      <c r="AF586" t="str">
        <f t="shared" si="205"/>
        <v>NO</v>
      </c>
      <c r="AG586" t="str">
        <f t="shared" si="206"/>
        <v>NO</v>
      </c>
      <c r="AH586" t="str">
        <f t="shared" si="207"/>
        <v>NO</v>
      </c>
      <c r="AI586" t="str">
        <f t="shared" si="208"/>
        <v/>
      </c>
      <c r="AJ586">
        <f t="shared" si="209"/>
        <v>2</v>
      </c>
    </row>
    <row r="587" spans="1:36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9"/>
        <v>0</v>
      </c>
      <c r="P587" s="6" t="e">
        <f t="shared" si="190"/>
        <v>#DIV/0!</v>
      </c>
      <c r="Q587" t="str">
        <f t="shared" si="191"/>
        <v>technology</v>
      </c>
      <c r="R587" t="str">
        <f t="shared" si="192"/>
        <v>web</v>
      </c>
      <c r="S587" s="8">
        <f t="shared" si="193"/>
        <v>42283</v>
      </c>
      <c r="T587" s="8">
        <f t="shared" si="194"/>
        <v>42339</v>
      </c>
      <c r="U587">
        <f t="shared" si="195"/>
        <v>2015</v>
      </c>
      <c r="V587" t="str">
        <f>VLOOKUP(MONTH(S587),REF!$C$4:$D$15,2,FALSE)</f>
        <v>OCT</v>
      </c>
      <c r="W587" t="str">
        <f t="shared" si="196"/>
        <v>NO</v>
      </c>
      <c r="X587" t="str">
        <f t="shared" si="197"/>
        <v>NO</v>
      </c>
      <c r="Y587" t="str">
        <f t="shared" si="198"/>
        <v>YES</v>
      </c>
      <c r="Z587" t="str">
        <f t="shared" si="199"/>
        <v>NO</v>
      </c>
      <c r="AA587" t="str">
        <f t="shared" si="200"/>
        <v>NO</v>
      </c>
      <c r="AB587" t="str">
        <f t="shared" si="201"/>
        <v>NO</v>
      </c>
      <c r="AC587" t="str">
        <f t="shared" si="202"/>
        <v>NO</v>
      </c>
      <c r="AD587" t="str">
        <f t="shared" si="203"/>
        <v>NO</v>
      </c>
      <c r="AE587" t="str">
        <f t="shared" si="204"/>
        <v>NO</v>
      </c>
      <c r="AF587" t="str">
        <f t="shared" si="205"/>
        <v>NO</v>
      </c>
      <c r="AG587" t="str">
        <f t="shared" si="206"/>
        <v>NO</v>
      </c>
      <c r="AH587" t="str">
        <f t="shared" si="207"/>
        <v>NO</v>
      </c>
      <c r="AI587" t="str">
        <f t="shared" si="208"/>
        <v/>
      </c>
      <c r="AJ587">
        <f t="shared" si="209"/>
        <v>0</v>
      </c>
    </row>
    <row r="588" spans="1:36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9"/>
        <v>5.5999999999999999E-3</v>
      </c>
      <c r="P588" s="6">
        <f t="shared" si="190"/>
        <v>14</v>
      </c>
      <c r="Q588" t="str">
        <f t="shared" si="191"/>
        <v>technology</v>
      </c>
      <c r="R588" t="str">
        <f t="shared" si="192"/>
        <v>web</v>
      </c>
      <c r="S588" s="8">
        <f t="shared" si="193"/>
        <v>42021</v>
      </c>
      <c r="T588" s="8">
        <f t="shared" si="194"/>
        <v>42050.854247685187</v>
      </c>
      <c r="U588">
        <f t="shared" si="195"/>
        <v>2015</v>
      </c>
      <c r="V588" t="str">
        <f>VLOOKUP(MONTH(S588),REF!$C$4:$D$15,2,FALSE)</f>
        <v>JAN</v>
      </c>
      <c r="W588" t="str">
        <f t="shared" si="196"/>
        <v>NO</v>
      </c>
      <c r="X588" t="str">
        <f t="shared" si="197"/>
        <v>NO</v>
      </c>
      <c r="Y588" t="str">
        <f t="shared" si="198"/>
        <v>NO</v>
      </c>
      <c r="Z588" t="str">
        <f t="shared" si="199"/>
        <v>YES</v>
      </c>
      <c r="AA588" t="str">
        <f t="shared" si="200"/>
        <v>NO</v>
      </c>
      <c r="AB588" t="str">
        <f t="shared" si="201"/>
        <v>NO</v>
      </c>
      <c r="AC588" t="str">
        <f t="shared" si="202"/>
        <v>NO</v>
      </c>
      <c r="AD588" t="str">
        <f t="shared" si="203"/>
        <v>NO</v>
      </c>
      <c r="AE588" t="str">
        <f t="shared" si="204"/>
        <v>NO</v>
      </c>
      <c r="AF588" t="str">
        <f t="shared" si="205"/>
        <v>NO</v>
      </c>
      <c r="AG588" t="str">
        <f t="shared" si="206"/>
        <v>NO</v>
      </c>
      <c r="AH588" t="str">
        <f t="shared" si="207"/>
        <v>NO</v>
      </c>
      <c r="AI588" t="str">
        <f t="shared" si="208"/>
        <v/>
      </c>
      <c r="AJ588">
        <f t="shared" si="209"/>
        <v>4</v>
      </c>
    </row>
    <row r="589" spans="1:36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9"/>
        <v>9.0833333333333335E-2</v>
      </c>
      <c r="P589" s="6">
        <f t="shared" si="190"/>
        <v>389.28571428571428</v>
      </c>
      <c r="Q589" t="str">
        <f t="shared" si="191"/>
        <v>technology</v>
      </c>
      <c r="R589" t="str">
        <f t="shared" si="192"/>
        <v>web</v>
      </c>
      <c r="S589" s="8">
        <f t="shared" si="193"/>
        <v>42081</v>
      </c>
      <c r="T589" s="8">
        <f t="shared" si="194"/>
        <v>42110.757326388892</v>
      </c>
      <c r="U589">
        <f t="shared" si="195"/>
        <v>2015</v>
      </c>
      <c r="V589" t="str">
        <f>VLOOKUP(MONTH(S589),REF!$C$4:$D$15,2,FALSE)</f>
        <v>MAR</v>
      </c>
      <c r="W589" t="str">
        <f t="shared" si="196"/>
        <v>NO</v>
      </c>
      <c r="X589" t="str">
        <f t="shared" si="197"/>
        <v>NO</v>
      </c>
      <c r="Y589" t="str">
        <f t="shared" si="198"/>
        <v>NO</v>
      </c>
      <c r="Z589" t="str">
        <f t="shared" si="199"/>
        <v>NO</v>
      </c>
      <c r="AA589" t="str">
        <f t="shared" si="200"/>
        <v>NO</v>
      </c>
      <c r="AB589" t="str">
        <f t="shared" si="201"/>
        <v>NO</v>
      </c>
      <c r="AC589" t="str">
        <f t="shared" si="202"/>
        <v>NO</v>
      </c>
      <c r="AD589" t="str">
        <f t="shared" si="203"/>
        <v>YES</v>
      </c>
      <c r="AE589" t="str">
        <f t="shared" si="204"/>
        <v>NO</v>
      </c>
      <c r="AF589" t="str">
        <f t="shared" si="205"/>
        <v>NO</v>
      </c>
      <c r="AG589" t="str">
        <f t="shared" si="206"/>
        <v>NO</v>
      </c>
      <c r="AH589" t="str">
        <f t="shared" si="207"/>
        <v>NO</v>
      </c>
      <c r="AI589" t="str">
        <f t="shared" si="208"/>
        <v/>
      </c>
      <c r="AJ589">
        <f t="shared" si="209"/>
        <v>7</v>
      </c>
    </row>
    <row r="590" spans="1:36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9"/>
        <v>3.3444444444444443E-2</v>
      </c>
      <c r="P590" s="6">
        <f t="shared" si="190"/>
        <v>150.5</v>
      </c>
      <c r="Q590" t="str">
        <f t="shared" si="191"/>
        <v>technology</v>
      </c>
      <c r="R590" t="str">
        <f t="shared" si="192"/>
        <v>web</v>
      </c>
      <c r="S590" s="8">
        <f t="shared" si="193"/>
        <v>42632</v>
      </c>
      <c r="T590" s="8">
        <f t="shared" si="194"/>
        <v>42691.811180555553</v>
      </c>
      <c r="U590">
        <f t="shared" si="195"/>
        <v>2016</v>
      </c>
      <c r="V590" t="str">
        <f>VLOOKUP(MONTH(S590),REF!$C$4:$D$15,2,FALSE)</f>
        <v>SEP</v>
      </c>
      <c r="W590" t="str">
        <f t="shared" si="196"/>
        <v>NO</v>
      </c>
      <c r="X590" t="str">
        <f t="shared" si="197"/>
        <v>NO</v>
      </c>
      <c r="Y590" t="str">
        <f t="shared" si="198"/>
        <v>YES</v>
      </c>
      <c r="Z590" t="str">
        <f t="shared" si="199"/>
        <v>NO</v>
      </c>
      <c r="AA590" t="str">
        <f t="shared" si="200"/>
        <v>NO</v>
      </c>
      <c r="AB590" t="str">
        <f t="shared" si="201"/>
        <v>NO</v>
      </c>
      <c r="AC590" t="str">
        <f t="shared" si="202"/>
        <v>NO</v>
      </c>
      <c r="AD590" t="str">
        <f t="shared" si="203"/>
        <v>NO</v>
      </c>
      <c r="AE590" t="str">
        <f t="shared" si="204"/>
        <v>NO</v>
      </c>
      <c r="AF590" t="str">
        <f t="shared" si="205"/>
        <v>NO</v>
      </c>
      <c r="AG590" t="str">
        <f t="shared" si="206"/>
        <v>NO</v>
      </c>
      <c r="AH590" t="str">
        <f t="shared" si="207"/>
        <v>NO</v>
      </c>
      <c r="AI590" t="str">
        <f t="shared" si="208"/>
        <v/>
      </c>
      <c r="AJ590">
        <f t="shared" si="209"/>
        <v>2</v>
      </c>
    </row>
    <row r="591" spans="1:36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9"/>
        <v>1.3333333333333334E-4</v>
      </c>
      <c r="P591" s="6">
        <f t="shared" si="190"/>
        <v>1</v>
      </c>
      <c r="Q591" t="str">
        <f t="shared" si="191"/>
        <v>technology</v>
      </c>
      <c r="R591" t="str">
        <f t="shared" si="192"/>
        <v>web</v>
      </c>
      <c r="S591" s="8">
        <f t="shared" si="193"/>
        <v>42179</v>
      </c>
      <c r="T591" s="8">
        <f t="shared" si="194"/>
        <v>42193.614571759259</v>
      </c>
      <c r="U591">
        <f t="shared" si="195"/>
        <v>2015</v>
      </c>
      <c r="V591" t="str">
        <f>VLOOKUP(MONTH(S591),REF!$C$4:$D$15,2,FALSE)</f>
        <v>JUN</v>
      </c>
      <c r="W591" t="str">
        <f t="shared" si="196"/>
        <v>NO</v>
      </c>
      <c r="X591" t="str">
        <f t="shared" si="197"/>
        <v>NO</v>
      </c>
      <c r="Y591" t="str">
        <f t="shared" si="198"/>
        <v>YES</v>
      </c>
      <c r="Z591" t="str">
        <f t="shared" si="199"/>
        <v>NO</v>
      </c>
      <c r="AA591" t="str">
        <f t="shared" si="200"/>
        <v>NO</v>
      </c>
      <c r="AB591" t="str">
        <f t="shared" si="201"/>
        <v>NO</v>
      </c>
      <c r="AC591" t="str">
        <f t="shared" si="202"/>
        <v>NO</v>
      </c>
      <c r="AD591" t="str">
        <f t="shared" si="203"/>
        <v>NO</v>
      </c>
      <c r="AE591" t="str">
        <f t="shared" si="204"/>
        <v>NO</v>
      </c>
      <c r="AF591" t="str">
        <f t="shared" si="205"/>
        <v>NO</v>
      </c>
      <c r="AG591" t="str">
        <f t="shared" si="206"/>
        <v>NO</v>
      </c>
      <c r="AH591" t="str">
        <f t="shared" si="207"/>
        <v>NO</v>
      </c>
      <c r="AI591" t="str">
        <f t="shared" si="208"/>
        <v/>
      </c>
      <c r="AJ591">
        <f t="shared" si="209"/>
        <v>1</v>
      </c>
    </row>
    <row r="592" spans="1:36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9"/>
        <v>4.4600000000000001E-2</v>
      </c>
      <c r="P592" s="6">
        <f t="shared" si="190"/>
        <v>24.777777777777779</v>
      </c>
      <c r="Q592" t="str">
        <f t="shared" si="191"/>
        <v>technology</v>
      </c>
      <c r="R592" t="str">
        <f t="shared" si="192"/>
        <v>web</v>
      </c>
      <c r="S592" s="8">
        <f t="shared" si="193"/>
        <v>42378</v>
      </c>
      <c r="T592" s="8">
        <f t="shared" si="194"/>
        <v>42408.542361111111</v>
      </c>
      <c r="U592">
        <f t="shared" si="195"/>
        <v>2016</v>
      </c>
      <c r="V592" t="str">
        <f>VLOOKUP(MONTH(S592),REF!$C$4:$D$15,2,FALSE)</f>
        <v>JAN</v>
      </c>
      <c r="W592" t="str">
        <f t="shared" si="196"/>
        <v>NO</v>
      </c>
      <c r="X592" t="str">
        <f t="shared" si="197"/>
        <v>NO</v>
      </c>
      <c r="Y592" t="str">
        <f t="shared" si="198"/>
        <v>YES</v>
      </c>
      <c r="Z592" t="str">
        <f t="shared" si="199"/>
        <v>NO</v>
      </c>
      <c r="AA592" t="str">
        <f t="shared" si="200"/>
        <v>NO</v>
      </c>
      <c r="AB592" t="str">
        <f t="shared" si="201"/>
        <v>NO</v>
      </c>
      <c r="AC592" t="str">
        <f t="shared" si="202"/>
        <v>NO</v>
      </c>
      <c r="AD592" t="str">
        <f t="shared" si="203"/>
        <v>NO</v>
      </c>
      <c r="AE592" t="str">
        <f t="shared" si="204"/>
        <v>NO</v>
      </c>
      <c r="AF592" t="str">
        <f t="shared" si="205"/>
        <v>NO</v>
      </c>
      <c r="AG592" t="str">
        <f t="shared" si="206"/>
        <v>NO</v>
      </c>
      <c r="AH592" t="str">
        <f t="shared" si="207"/>
        <v>NO</v>
      </c>
      <c r="AI592" t="str">
        <f t="shared" si="208"/>
        <v/>
      </c>
      <c r="AJ592">
        <f t="shared" si="209"/>
        <v>9</v>
      </c>
    </row>
    <row r="593" spans="1:36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9"/>
        <v>6.0999999999999997E-4</v>
      </c>
      <c r="P593" s="6">
        <f t="shared" si="190"/>
        <v>30.5</v>
      </c>
      <c r="Q593" t="str">
        <f t="shared" si="191"/>
        <v>technology</v>
      </c>
      <c r="R593" t="str">
        <f t="shared" si="192"/>
        <v>web</v>
      </c>
      <c r="S593" s="8">
        <f t="shared" si="193"/>
        <v>42178</v>
      </c>
      <c r="T593" s="8">
        <f t="shared" si="194"/>
        <v>42207.543171296296</v>
      </c>
      <c r="U593">
        <f t="shared" si="195"/>
        <v>2015</v>
      </c>
      <c r="V593" t="str">
        <f>VLOOKUP(MONTH(S593),REF!$C$4:$D$15,2,FALSE)</f>
        <v>JUN</v>
      </c>
      <c r="W593" t="str">
        <f t="shared" si="196"/>
        <v>NO</v>
      </c>
      <c r="X593" t="str">
        <f t="shared" si="197"/>
        <v>NO</v>
      </c>
      <c r="Y593" t="str">
        <f t="shared" si="198"/>
        <v>NO</v>
      </c>
      <c r="Z593" t="str">
        <f t="shared" si="199"/>
        <v>NO</v>
      </c>
      <c r="AA593" t="str">
        <f t="shared" si="200"/>
        <v>NO</v>
      </c>
      <c r="AB593" t="str">
        <f t="shared" si="201"/>
        <v>NO</v>
      </c>
      <c r="AC593" t="str">
        <f t="shared" si="202"/>
        <v>NO</v>
      </c>
      <c r="AD593" t="str">
        <f t="shared" si="203"/>
        <v>NO</v>
      </c>
      <c r="AE593" t="str">
        <f t="shared" si="204"/>
        <v>NO</v>
      </c>
      <c r="AF593" t="str">
        <f t="shared" si="205"/>
        <v>NO</v>
      </c>
      <c r="AG593" t="str">
        <f t="shared" si="206"/>
        <v>NO</v>
      </c>
      <c r="AH593" t="str">
        <f t="shared" si="207"/>
        <v>YES</v>
      </c>
      <c r="AI593" t="str">
        <f t="shared" si="208"/>
        <v/>
      </c>
      <c r="AJ593">
        <f t="shared" si="209"/>
        <v>2</v>
      </c>
    </row>
    <row r="594" spans="1:36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9"/>
        <v>3.3333333333333333E-2</v>
      </c>
      <c r="P594" s="6">
        <f t="shared" si="190"/>
        <v>250</v>
      </c>
      <c r="Q594" t="str">
        <f t="shared" si="191"/>
        <v>technology</v>
      </c>
      <c r="R594" t="str">
        <f t="shared" si="192"/>
        <v>web</v>
      </c>
      <c r="S594" s="8">
        <f t="shared" si="193"/>
        <v>41946</v>
      </c>
      <c r="T594" s="8">
        <f t="shared" si="194"/>
        <v>41976.232175925921</v>
      </c>
      <c r="U594">
        <f t="shared" si="195"/>
        <v>2014</v>
      </c>
      <c r="V594" t="str">
        <f>VLOOKUP(MONTH(S594),REF!$C$4:$D$15,2,FALSE)</f>
        <v>NOV</v>
      </c>
      <c r="W594" t="str">
        <f t="shared" si="196"/>
        <v>NO</v>
      </c>
      <c r="X594" t="str">
        <f t="shared" si="197"/>
        <v>NO</v>
      </c>
      <c r="Y594" t="str">
        <f t="shared" si="198"/>
        <v>YES</v>
      </c>
      <c r="Z594" t="str">
        <f t="shared" si="199"/>
        <v>NO</v>
      </c>
      <c r="AA594" t="str">
        <f t="shared" si="200"/>
        <v>NO</v>
      </c>
      <c r="AB594" t="str">
        <f t="shared" si="201"/>
        <v>NO</v>
      </c>
      <c r="AC594" t="str">
        <f t="shared" si="202"/>
        <v>NO</v>
      </c>
      <c r="AD594" t="str">
        <f t="shared" si="203"/>
        <v>NO</v>
      </c>
      <c r="AE594" t="str">
        <f t="shared" si="204"/>
        <v>NO</v>
      </c>
      <c r="AF594" t="str">
        <f t="shared" si="205"/>
        <v>NO</v>
      </c>
      <c r="AG594" t="str">
        <f t="shared" si="206"/>
        <v>NO</v>
      </c>
      <c r="AH594" t="str">
        <f t="shared" si="207"/>
        <v>NO</v>
      </c>
      <c r="AI594" t="str">
        <f t="shared" si="208"/>
        <v/>
      </c>
      <c r="AJ594">
        <f t="shared" si="209"/>
        <v>1</v>
      </c>
    </row>
    <row r="595" spans="1:36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9"/>
        <v>0.23</v>
      </c>
      <c r="P595" s="6">
        <f t="shared" si="190"/>
        <v>16.428571428571427</v>
      </c>
      <c r="Q595" t="str">
        <f t="shared" si="191"/>
        <v>technology</v>
      </c>
      <c r="R595" t="str">
        <f t="shared" si="192"/>
        <v>web</v>
      </c>
      <c r="S595" s="8">
        <f t="shared" si="193"/>
        <v>42071</v>
      </c>
      <c r="T595" s="8">
        <f t="shared" si="194"/>
        <v>42100.635937500003</v>
      </c>
      <c r="U595">
        <f t="shared" si="195"/>
        <v>2015</v>
      </c>
      <c r="V595" t="str">
        <f>VLOOKUP(MONTH(S595),REF!$C$4:$D$15,2,FALSE)</f>
        <v>MAR</v>
      </c>
      <c r="W595" t="str">
        <f t="shared" si="196"/>
        <v>YES</v>
      </c>
      <c r="X595" t="str">
        <f t="shared" si="197"/>
        <v>NO</v>
      </c>
      <c r="Y595" t="str">
        <f t="shared" si="198"/>
        <v>NO</v>
      </c>
      <c r="Z595" t="str">
        <f t="shared" si="199"/>
        <v>NO</v>
      </c>
      <c r="AA595" t="str">
        <f t="shared" si="200"/>
        <v>NO</v>
      </c>
      <c r="AB595" t="str">
        <f t="shared" si="201"/>
        <v>NO</v>
      </c>
      <c r="AC595" t="str">
        <f t="shared" si="202"/>
        <v>NO</v>
      </c>
      <c r="AD595" t="str">
        <f t="shared" si="203"/>
        <v>NO</v>
      </c>
      <c r="AE595" t="str">
        <f t="shared" si="204"/>
        <v>NO</v>
      </c>
      <c r="AF595" t="str">
        <f t="shared" si="205"/>
        <v>NO</v>
      </c>
      <c r="AG595" t="str">
        <f t="shared" si="206"/>
        <v>NO</v>
      </c>
      <c r="AH595" t="str">
        <f t="shared" si="207"/>
        <v>NO</v>
      </c>
      <c r="AI595" t="str">
        <f t="shared" si="208"/>
        <v/>
      </c>
      <c r="AJ595">
        <f t="shared" si="209"/>
        <v>7</v>
      </c>
    </row>
    <row r="596" spans="1:36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9"/>
        <v>1.0399999999999999E-3</v>
      </c>
      <c r="P596" s="6">
        <f t="shared" si="190"/>
        <v>13</v>
      </c>
      <c r="Q596" t="str">
        <f t="shared" si="191"/>
        <v>technology</v>
      </c>
      <c r="R596" t="str">
        <f t="shared" si="192"/>
        <v>web</v>
      </c>
      <c r="S596" s="8">
        <f t="shared" si="193"/>
        <v>42447</v>
      </c>
      <c r="T596" s="8">
        <f t="shared" si="194"/>
        <v>42476.780162037037</v>
      </c>
      <c r="U596">
        <f t="shared" si="195"/>
        <v>2016</v>
      </c>
      <c r="V596" t="str">
        <f>VLOOKUP(MONTH(S596),REF!$C$4:$D$15,2,FALSE)</f>
        <v>MAR</v>
      </c>
      <c r="W596" t="str">
        <f t="shared" si="196"/>
        <v>NO</v>
      </c>
      <c r="X596" t="str">
        <f t="shared" si="197"/>
        <v>NO</v>
      </c>
      <c r="Y596" t="str">
        <f t="shared" si="198"/>
        <v>NO</v>
      </c>
      <c r="Z596" t="str">
        <f t="shared" si="199"/>
        <v>NO</v>
      </c>
      <c r="AA596" t="str">
        <f t="shared" si="200"/>
        <v>NO</v>
      </c>
      <c r="AB596" t="str">
        <f t="shared" si="201"/>
        <v>NO</v>
      </c>
      <c r="AC596" t="str">
        <f t="shared" si="202"/>
        <v>YES</v>
      </c>
      <c r="AD596" t="str">
        <f t="shared" si="203"/>
        <v>NO</v>
      </c>
      <c r="AE596" t="str">
        <f t="shared" si="204"/>
        <v>NO</v>
      </c>
      <c r="AF596" t="str">
        <f t="shared" si="205"/>
        <v>NO</v>
      </c>
      <c r="AG596" t="str">
        <f t="shared" si="206"/>
        <v>NO</v>
      </c>
      <c r="AH596" t="str">
        <f t="shared" si="207"/>
        <v>NO</v>
      </c>
      <c r="AI596" t="str">
        <f t="shared" si="208"/>
        <v/>
      </c>
      <c r="AJ596">
        <f t="shared" si="209"/>
        <v>2</v>
      </c>
    </row>
    <row r="597" spans="1:36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9"/>
        <v>4.2599999999999999E-3</v>
      </c>
      <c r="P597" s="6">
        <f t="shared" si="190"/>
        <v>53.25</v>
      </c>
      <c r="Q597" t="str">
        <f t="shared" si="191"/>
        <v>technology</v>
      </c>
      <c r="R597" t="str">
        <f t="shared" si="192"/>
        <v>web</v>
      </c>
      <c r="S597" s="8">
        <f t="shared" si="193"/>
        <v>42083</v>
      </c>
      <c r="T597" s="8">
        <f t="shared" si="194"/>
        <v>42128.069884259261</v>
      </c>
      <c r="U597">
        <f t="shared" si="195"/>
        <v>2015</v>
      </c>
      <c r="V597" t="str">
        <f>VLOOKUP(MONTH(S597),REF!$C$4:$D$15,2,FALSE)</f>
        <v>MAR</v>
      </c>
      <c r="W597" t="str">
        <f t="shared" si="196"/>
        <v>NO</v>
      </c>
      <c r="X597" t="str">
        <f t="shared" si="197"/>
        <v>NO</v>
      </c>
      <c r="Y597" t="str">
        <f t="shared" si="198"/>
        <v>NO</v>
      </c>
      <c r="Z597" t="str">
        <f t="shared" si="199"/>
        <v>NO</v>
      </c>
      <c r="AA597" t="str">
        <f t="shared" si="200"/>
        <v>NO</v>
      </c>
      <c r="AB597" t="str">
        <f t="shared" si="201"/>
        <v>NO</v>
      </c>
      <c r="AC597" t="str">
        <f t="shared" si="202"/>
        <v>NO</v>
      </c>
      <c r="AD597" t="str">
        <f t="shared" si="203"/>
        <v>NO</v>
      </c>
      <c r="AE597" t="str">
        <f t="shared" si="204"/>
        <v>NO</v>
      </c>
      <c r="AF597" t="str">
        <f t="shared" si="205"/>
        <v>NO</v>
      </c>
      <c r="AG597" t="str">
        <f t="shared" si="206"/>
        <v>NO</v>
      </c>
      <c r="AH597" t="str">
        <f t="shared" si="207"/>
        <v>YES</v>
      </c>
      <c r="AI597" t="str">
        <f t="shared" si="208"/>
        <v/>
      </c>
      <c r="AJ597">
        <f t="shared" si="209"/>
        <v>8</v>
      </c>
    </row>
    <row r="598" spans="1:36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9"/>
        <v>2.9999999999999997E-4</v>
      </c>
      <c r="P598" s="6">
        <f t="shared" si="190"/>
        <v>3</v>
      </c>
      <c r="Q598" t="str">
        <f t="shared" si="191"/>
        <v>technology</v>
      </c>
      <c r="R598" t="str">
        <f t="shared" si="192"/>
        <v>web</v>
      </c>
      <c r="S598" s="8">
        <f t="shared" si="193"/>
        <v>42647</v>
      </c>
      <c r="T598" s="8">
        <f t="shared" si="194"/>
        <v>42676.896898148145</v>
      </c>
      <c r="U598">
        <f t="shared" si="195"/>
        <v>2016</v>
      </c>
      <c r="V598" t="str">
        <f>VLOOKUP(MONTH(S598),REF!$C$4:$D$15,2,FALSE)</f>
        <v>OCT</v>
      </c>
      <c r="W598" t="str">
        <f t="shared" si="196"/>
        <v>NO</v>
      </c>
      <c r="X598" t="str">
        <f t="shared" si="197"/>
        <v>NO</v>
      </c>
      <c r="Y598" t="str">
        <f t="shared" si="198"/>
        <v>NO</v>
      </c>
      <c r="Z598" t="str">
        <f t="shared" si="199"/>
        <v>NO</v>
      </c>
      <c r="AA598" t="str">
        <f t="shared" si="200"/>
        <v>NO</v>
      </c>
      <c r="AB598" t="str">
        <f t="shared" si="201"/>
        <v>YES</v>
      </c>
      <c r="AC598" t="str">
        <f t="shared" si="202"/>
        <v>NO</v>
      </c>
      <c r="AD598" t="str">
        <f t="shared" si="203"/>
        <v>NO</v>
      </c>
      <c r="AE598" t="str">
        <f t="shared" si="204"/>
        <v>NO</v>
      </c>
      <c r="AF598" t="str">
        <f t="shared" si="205"/>
        <v>NO</v>
      </c>
      <c r="AG598" t="str">
        <f t="shared" si="206"/>
        <v>NO</v>
      </c>
      <c r="AH598" t="str">
        <f t="shared" si="207"/>
        <v>NO</v>
      </c>
      <c r="AI598" t="str">
        <f t="shared" si="208"/>
        <v/>
      </c>
      <c r="AJ598">
        <f t="shared" si="209"/>
        <v>2</v>
      </c>
    </row>
    <row r="599" spans="1:36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9"/>
        <v>2.6666666666666666E-3</v>
      </c>
      <c r="P599" s="6">
        <f t="shared" si="190"/>
        <v>10</v>
      </c>
      <c r="Q599" t="str">
        <f t="shared" si="191"/>
        <v>technology</v>
      </c>
      <c r="R599" t="str">
        <f t="shared" si="192"/>
        <v>web</v>
      </c>
      <c r="S599" s="8">
        <f t="shared" si="193"/>
        <v>42546</v>
      </c>
      <c r="T599" s="8">
        <f t="shared" si="194"/>
        <v>42582.666666666672</v>
      </c>
      <c r="U599">
        <f t="shared" si="195"/>
        <v>2016</v>
      </c>
      <c r="V599" t="str">
        <f>VLOOKUP(MONTH(S599),REF!$C$4:$D$15,2,FALSE)</f>
        <v>JUN</v>
      </c>
      <c r="W599" t="str">
        <f t="shared" si="196"/>
        <v>NO</v>
      </c>
      <c r="X599" t="str">
        <f t="shared" si="197"/>
        <v>NO</v>
      </c>
      <c r="Y599" t="str">
        <f t="shared" si="198"/>
        <v>YES</v>
      </c>
      <c r="Z599" t="str">
        <f t="shared" si="199"/>
        <v>NO</v>
      </c>
      <c r="AA599" t="str">
        <f t="shared" si="200"/>
        <v>NO</v>
      </c>
      <c r="AB599" t="str">
        <f t="shared" si="201"/>
        <v>NO</v>
      </c>
      <c r="AC599" t="str">
        <f t="shared" si="202"/>
        <v>NO</v>
      </c>
      <c r="AD599" t="str">
        <f t="shared" si="203"/>
        <v>NO</v>
      </c>
      <c r="AE599" t="str">
        <f t="shared" si="204"/>
        <v>NO</v>
      </c>
      <c r="AF599" t="str">
        <f t="shared" si="205"/>
        <v>NO</v>
      </c>
      <c r="AG599" t="str">
        <f t="shared" si="206"/>
        <v>NO</v>
      </c>
      <c r="AH599" t="str">
        <f t="shared" si="207"/>
        <v>NO</v>
      </c>
      <c r="AI599" t="str">
        <f t="shared" si="208"/>
        <v/>
      </c>
      <c r="AJ599">
        <f t="shared" si="209"/>
        <v>2</v>
      </c>
    </row>
    <row r="600" spans="1:36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9"/>
        <v>0.34</v>
      </c>
      <c r="P600" s="6">
        <f t="shared" si="190"/>
        <v>121.42857142857143</v>
      </c>
      <c r="Q600" t="str">
        <f t="shared" si="191"/>
        <v>technology</v>
      </c>
      <c r="R600" t="str">
        <f t="shared" si="192"/>
        <v>web</v>
      </c>
      <c r="S600" s="8">
        <f t="shared" si="193"/>
        <v>41948</v>
      </c>
      <c r="T600" s="8">
        <f t="shared" si="194"/>
        <v>41978.00209490741</v>
      </c>
      <c r="U600">
        <f t="shared" si="195"/>
        <v>2014</v>
      </c>
      <c r="V600" t="str">
        <f>VLOOKUP(MONTH(S600),REF!$C$4:$D$15,2,FALSE)</f>
        <v>NOV</v>
      </c>
      <c r="W600" t="str">
        <f t="shared" si="196"/>
        <v>NO</v>
      </c>
      <c r="X600" t="str">
        <f t="shared" si="197"/>
        <v>YES</v>
      </c>
      <c r="Y600" t="str">
        <f t="shared" si="198"/>
        <v>NO</v>
      </c>
      <c r="Z600" t="str">
        <f t="shared" si="199"/>
        <v>NO</v>
      </c>
      <c r="AA600" t="str">
        <f t="shared" si="200"/>
        <v>NO</v>
      </c>
      <c r="AB600" t="str">
        <f t="shared" si="201"/>
        <v>NO</v>
      </c>
      <c r="AC600" t="str">
        <f t="shared" si="202"/>
        <v>NO</v>
      </c>
      <c r="AD600" t="str">
        <f t="shared" si="203"/>
        <v>NO</v>
      </c>
      <c r="AE600" t="str">
        <f t="shared" si="204"/>
        <v>NO</v>
      </c>
      <c r="AF600" t="str">
        <f t="shared" si="205"/>
        <v>NO</v>
      </c>
      <c r="AG600" t="str">
        <f t="shared" si="206"/>
        <v>NO</v>
      </c>
      <c r="AH600" t="str">
        <f t="shared" si="207"/>
        <v>NO</v>
      </c>
      <c r="AI600" t="str">
        <f t="shared" si="208"/>
        <v/>
      </c>
      <c r="AJ600">
        <f t="shared" si="209"/>
        <v>7</v>
      </c>
    </row>
    <row r="601" spans="1:36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9"/>
        <v>6.2E-4</v>
      </c>
      <c r="P601" s="6">
        <f t="shared" si="190"/>
        <v>15.5</v>
      </c>
      <c r="Q601" t="str">
        <f t="shared" si="191"/>
        <v>technology</v>
      </c>
      <c r="R601" t="str">
        <f t="shared" si="192"/>
        <v>web</v>
      </c>
      <c r="S601" s="8">
        <f t="shared" si="193"/>
        <v>42048</v>
      </c>
      <c r="T601" s="8">
        <f t="shared" si="194"/>
        <v>42071.636111111111</v>
      </c>
      <c r="U601">
        <f t="shared" si="195"/>
        <v>2015</v>
      </c>
      <c r="V601" t="str">
        <f>VLOOKUP(MONTH(S601),REF!$C$4:$D$15,2,FALSE)</f>
        <v>FEB</v>
      </c>
      <c r="W601" t="str">
        <f t="shared" si="196"/>
        <v>NO</v>
      </c>
      <c r="X601" t="str">
        <f t="shared" si="197"/>
        <v>NO</v>
      </c>
      <c r="Y601" t="str">
        <f t="shared" si="198"/>
        <v>NO</v>
      </c>
      <c r="Z601" t="str">
        <f t="shared" si="199"/>
        <v>NO</v>
      </c>
      <c r="AA601" t="str">
        <f t="shared" si="200"/>
        <v>NO</v>
      </c>
      <c r="AB601" t="str">
        <f t="shared" si="201"/>
        <v>NO</v>
      </c>
      <c r="AC601" t="str">
        <f t="shared" si="202"/>
        <v>NO</v>
      </c>
      <c r="AD601" t="str">
        <f t="shared" si="203"/>
        <v>NO</v>
      </c>
      <c r="AE601" t="str">
        <f t="shared" si="204"/>
        <v>NO</v>
      </c>
      <c r="AF601" t="str">
        <f t="shared" si="205"/>
        <v>NO</v>
      </c>
      <c r="AG601" t="str">
        <f t="shared" si="206"/>
        <v>NO</v>
      </c>
      <c r="AH601" t="str">
        <f t="shared" si="207"/>
        <v>YES</v>
      </c>
      <c r="AI601" t="str">
        <f t="shared" si="208"/>
        <v/>
      </c>
      <c r="AJ601">
        <f t="shared" si="209"/>
        <v>2</v>
      </c>
    </row>
    <row r="602" spans="1:36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9"/>
        <v>0.02</v>
      </c>
      <c r="P602" s="6">
        <f t="shared" si="190"/>
        <v>100</v>
      </c>
      <c r="Q602" t="str">
        <f t="shared" si="191"/>
        <v>technology</v>
      </c>
      <c r="R602" t="str">
        <f t="shared" si="192"/>
        <v>web</v>
      </c>
      <c r="S602" s="8">
        <f t="shared" si="193"/>
        <v>42074</v>
      </c>
      <c r="T602" s="8">
        <f t="shared" si="194"/>
        <v>42133.798171296294</v>
      </c>
      <c r="U602">
        <f t="shared" si="195"/>
        <v>2015</v>
      </c>
      <c r="V602" t="str">
        <f>VLOOKUP(MONTH(S602),REF!$C$4:$D$15,2,FALSE)</f>
        <v>MAR</v>
      </c>
      <c r="W602" t="str">
        <f t="shared" si="196"/>
        <v>NO</v>
      </c>
      <c r="X602" t="str">
        <f t="shared" si="197"/>
        <v>NO</v>
      </c>
      <c r="Y602" t="str">
        <f t="shared" si="198"/>
        <v>YES</v>
      </c>
      <c r="Z602" t="str">
        <f t="shared" si="199"/>
        <v>NO</v>
      </c>
      <c r="AA602" t="str">
        <f t="shared" si="200"/>
        <v>NO</v>
      </c>
      <c r="AB602" t="str">
        <f t="shared" si="201"/>
        <v>NO</v>
      </c>
      <c r="AC602" t="str">
        <f t="shared" si="202"/>
        <v>NO</v>
      </c>
      <c r="AD602" t="str">
        <f t="shared" si="203"/>
        <v>NO</v>
      </c>
      <c r="AE602" t="str">
        <f t="shared" si="204"/>
        <v>NO</v>
      </c>
      <c r="AF602" t="str">
        <f t="shared" si="205"/>
        <v>NO</v>
      </c>
      <c r="AG602" t="str">
        <f t="shared" si="206"/>
        <v>NO</v>
      </c>
      <c r="AH602" t="str">
        <f t="shared" si="207"/>
        <v>NO</v>
      </c>
      <c r="AI602" t="str">
        <f t="shared" si="208"/>
        <v/>
      </c>
      <c r="AJ602" t="str">
        <f t="shared" si="209"/>
        <v/>
      </c>
    </row>
    <row r="603" spans="1:36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9"/>
        <v>1.4E-2</v>
      </c>
      <c r="P603" s="6">
        <f t="shared" si="190"/>
        <v>23.333333333333332</v>
      </c>
      <c r="Q603" t="str">
        <f t="shared" si="191"/>
        <v>technology</v>
      </c>
      <c r="R603" t="str">
        <f t="shared" si="192"/>
        <v>web</v>
      </c>
      <c r="S603" s="8">
        <f t="shared" si="193"/>
        <v>41970</v>
      </c>
      <c r="T603" s="8">
        <f t="shared" si="194"/>
        <v>41999.858090277776</v>
      </c>
      <c r="U603">
        <f t="shared" si="195"/>
        <v>2014</v>
      </c>
      <c r="V603" t="str">
        <f>VLOOKUP(MONTH(S603),REF!$C$4:$D$15,2,FALSE)</f>
        <v>NOV</v>
      </c>
      <c r="W603" t="str">
        <f t="shared" si="196"/>
        <v>NO</v>
      </c>
      <c r="X603" t="str">
        <f t="shared" si="197"/>
        <v>NO</v>
      </c>
      <c r="Y603" t="str">
        <f t="shared" si="198"/>
        <v>NO</v>
      </c>
      <c r="Z603" t="str">
        <f t="shared" si="199"/>
        <v>YES</v>
      </c>
      <c r="AA603" t="str">
        <f t="shared" si="200"/>
        <v>NO</v>
      </c>
      <c r="AB603" t="str">
        <f t="shared" si="201"/>
        <v>NO</v>
      </c>
      <c r="AC603" t="str">
        <f t="shared" si="202"/>
        <v>NO</v>
      </c>
      <c r="AD603" t="str">
        <f t="shared" si="203"/>
        <v>NO</v>
      </c>
      <c r="AE603" t="str">
        <f t="shared" si="204"/>
        <v>NO</v>
      </c>
      <c r="AF603" t="str">
        <f t="shared" si="205"/>
        <v>NO</v>
      </c>
      <c r="AG603" t="str">
        <f t="shared" si="206"/>
        <v>NO</v>
      </c>
      <c r="AH603" t="str">
        <f t="shared" si="207"/>
        <v>NO</v>
      </c>
      <c r="AI603" t="str">
        <f t="shared" si="208"/>
        <v/>
      </c>
      <c r="AJ603" t="str">
        <f t="shared" si="209"/>
        <v/>
      </c>
    </row>
    <row r="604" spans="1:36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9"/>
        <v>0</v>
      </c>
      <c r="P604" s="6" t="e">
        <f t="shared" si="190"/>
        <v>#DIV/0!</v>
      </c>
      <c r="Q604" t="str">
        <f t="shared" si="191"/>
        <v>technology</v>
      </c>
      <c r="R604" t="str">
        <f t="shared" si="192"/>
        <v>web</v>
      </c>
      <c r="S604" s="8">
        <f t="shared" si="193"/>
        <v>42144</v>
      </c>
      <c r="T604" s="8">
        <f t="shared" si="194"/>
        <v>42173.79415509259</v>
      </c>
      <c r="U604">
        <f t="shared" si="195"/>
        <v>2015</v>
      </c>
      <c r="V604" t="str">
        <f>VLOOKUP(MONTH(S604),REF!$C$4:$D$15,2,FALSE)</f>
        <v>MAY</v>
      </c>
      <c r="W604" t="str">
        <f t="shared" si="196"/>
        <v>NO</v>
      </c>
      <c r="X604" t="str">
        <f t="shared" si="197"/>
        <v>NO</v>
      </c>
      <c r="Y604" t="str">
        <f t="shared" si="198"/>
        <v>NO</v>
      </c>
      <c r="Z604" t="str">
        <f t="shared" si="199"/>
        <v>NO</v>
      </c>
      <c r="AA604" t="str">
        <f t="shared" si="200"/>
        <v>NO</v>
      </c>
      <c r="AB604" t="str">
        <f t="shared" si="201"/>
        <v>NO</v>
      </c>
      <c r="AC604" t="str">
        <f t="shared" si="202"/>
        <v>NO</v>
      </c>
      <c r="AD604" t="str">
        <f t="shared" si="203"/>
        <v>NO</v>
      </c>
      <c r="AE604" t="str">
        <f t="shared" si="204"/>
        <v>NO</v>
      </c>
      <c r="AF604" t="str">
        <f t="shared" si="205"/>
        <v>NO</v>
      </c>
      <c r="AG604" t="str">
        <f t="shared" si="206"/>
        <v>NO</v>
      </c>
      <c r="AH604" t="str">
        <f t="shared" si="207"/>
        <v>YES</v>
      </c>
      <c r="AI604" t="str">
        <f t="shared" si="208"/>
        <v/>
      </c>
      <c r="AJ604" t="str">
        <f t="shared" si="209"/>
        <v/>
      </c>
    </row>
    <row r="605" spans="1:36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9"/>
        <v>3.9334666666666664E-2</v>
      </c>
      <c r="P605" s="6">
        <f t="shared" si="190"/>
        <v>45.386153846153846</v>
      </c>
      <c r="Q605" t="str">
        <f t="shared" si="191"/>
        <v>technology</v>
      </c>
      <c r="R605" t="str">
        <f t="shared" si="192"/>
        <v>web</v>
      </c>
      <c r="S605" s="8">
        <f t="shared" si="193"/>
        <v>41836</v>
      </c>
      <c r="T605" s="8">
        <f t="shared" si="194"/>
        <v>41865.639155092591</v>
      </c>
      <c r="U605">
        <f t="shared" si="195"/>
        <v>2014</v>
      </c>
      <c r="V605" t="str">
        <f>VLOOKUP(MONTH(S605),REF!$C$4:$D$15,2,FALSE)</f>
        <v>JUL</v>
      </c>
      <c r="W605" t="str">
        <f t="shared" si="196"/>
        <v>NO</v>
      </c>
      <c r="X605" t="str">
        <f t="shared" si="197"/>
        <v>NO</v>
      </c>
      <c r="Y605" t="str">
        <f t="shared" si="198"/>
        <v>NO</v>
      </c>
      <c r="Z605" t="str">
        <f t="shared" si="199"/>
        <v>NO</v>
      </c>
      <c r="AA605" t="str">
        <f t="shared" si="200"/>
        <v>YES</v>
      </c>
      <c r="AB605" t="str">
        <f t="shared" si="201"/>
        <v>NO</v>
      </c>
      <c r="AC605" t="str">
        <f t="shared" si="202"/>
        <v>NO</v>
      </c>
      <c r="AD605" t="str">
        <f t="shared" si="203"/>
        <v>NO</v>
      </c>
      <c r="AE605" t="str">
        <f t="shared" si="204"/>
        <v>NO</v>
      </c>
      <c r="AF605" t="str">
        <f t="shared" si="205"/>
        <v>NO</v>
      </c>
      <c r="AG605" t="str">
        <f t="shared" si="206"/>
        <v>NO</v>
      </c>
      <c r="AH605" t="str">
        <f t="shared" si="207"/>
        <v>NO</v>
      </c>
      <c r="AI605" t="str">
        <f t="shared" si="208"/>
        <v/>
      </c>
      <c r="AJ605" t="str">
        <f t="shared" si="209"/>
        <v/>
      </c>
    </row>
    <row r="606" spans="1:36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9"/>
        <v>0</v>
      </c>
      <c r="P606" s="6" t="e">
        <f t="shared" si="190"/>
        <v>#DIV/0!</v>
      </c>
      <c r="Q606" t="str">
        <f t="shared" si="191"/>
        <v>technology</v>
      </c>
      <c r="R606" t="str">
        <f t="shared" si="192"/>
        <v>web</v>
      </c>
      <c r="S606" s="8">
        <f t="shared" si="193"/>
        <v>41849</v>
      </c>
      <c r="T606" s="8">
        <f t="shared" si="194"/>
        <v>41879.035370370373</v>
      </c>
      <c r="U606">
        <f t="shared" si="195"/>
        <v>2014</v>
      </c>
      <c r="V606" t="str">
        <f>VLOOKUP(MONTH(S606),REF!$C$4:$D$15,2,FALSE)</f>
        <v>JUL</v>
      </c>
      <c r="W606" t="str">
        <f t="shared" si="196"/>
        <v>NO</v>
      </c>
      <c r="X606" t="str">
        <f t="shared" si="197"/>
        <v>YES</v>
      </c>
      <c r="Y606" t="str">
        <f t="shared" si="198"/>
        <v>NO</v>
      </c>
      <c r="Z606" t="str">
        <f t="shared" si="199"/>
        <v>NO</v>
      </c>
      <c r="AA606" t="str">
        <f t="shared" si="200"/>
        <v>NO</v>
      </c>
      <c r="AB606" t="str">
        <f t="shared" si="201"/>
        <v>NO</v>
      </c>
      <c r="AC606" t="str">
        <f t="shared" si="202"/>
        <v>NO</v>
      </c>
      <c r="AD606" t="str">
        <f t="shared" si="203"/>
        <v>NO</v>
      </c>
      <c r="AE606" t="str">
        <f t="shared" si="204"/>
        <v>NO</v>
      </c>
      <c r="AF606" t="str">
        <f t="shared" si="205"/>
        <v>NO</v>
      </c>
      <c r="AG606" t="str">
        <f t="shared" si="206"/>
        <v>NO</v>
      </c>
      <c r="AH606" t="str">
        <f t="shared" si="207"/>
        <v>NO</v>
      </c>
      <c r="AI606" t="str">
        <f t="shared" si="208"/>
        <v/>
      </c>
      <c r="AJ606" t="str">
        <f t="shared" si="209"/>
        <v/>
      </c>
    </row>
    <row r="607" spans="1:36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9"/>
        <v>2.6200000000000001E-2</v>
      </c>
      <c r="P607" s="6">
        <f t="shared" si="190"/>
        <v>16.375</v>
      </c>
      <c r="Q607" t="str">
        <f t="shared" si="191"/>
        <v>technology</v>
      </c>
      <c r="R607" t="str">
        <f t="shared" si="192"/>
        <v>web</v>
      </c>
      <c r="S607" s="8">
        <f t="shared" si="193"/>
        <v>42194</v>
      </c>
      <c r="T607" s="8">
        <f t="shared" si="194"/>
        <v>42239.357731481483</v>
      </c>
      <c r="U607">
        <f t="shared" si="195"/>
        <v>2015</v>
      </c>
      <c r="V607" t="str">
        <f>VLOOKUP(MONTH(S607),REF!$C$4:$D$15,2,FALSE)</f>
        <v>JUL</v>
      </c>
      <c r="W607" t="str">
        <f t="shared" si="196"/>
        <v>NO</v>
      </c>
      <c r="X607" t="str">
        <f t="shared" si="197"/>
        <v>NO</v>
      </c>
      <c r="Y607" t="str">
        <f t="shared" si="198"/>
        <v>YES</v>
      </c>
      <c r="Z607" t="str">
        <f t="shared" si="199"/>
        <v>NO</v>
      </c>
      <c r="AA607" t="str">
        <f t="shared" si="200"/>
        <v>NO</v>
      </c>
      <c r="AB607" t="str">
        <f t="shared" si="201"/>
        <v>NO</v>
      </c>
      <c r="AC607" t="str">
        <f t="shared" si="202"/>
        <v>NO</v>
      </c>
      <c r="AD607" t="str">
        <f t="shared" si="203"/>
        <v>NO</v>
      </c>
      <c r="AE607" t="str">
        <f t="shared" si="204"/>
        <v>NO</v>
      </c>
      <c r="AF607" t="str">
        <f t="shared" si="205"/>
        <v>NO</v>
      </c>
      <c r="AG607" t="str">
        <f t="shared" si="206"/>
        <v>NO</v>
      </c>
      <c r="AH607" t="str">
        <f t="shared" si="207"/>
        <v>NO</v>
      </c>
      <c r="AI607" t="str">
        <f t="shared" si="208"/>
        <v/>
      </c>
      <c r="AJ607" t="str">
        <f t="shared" si="209"/>
        <v/>
      </c>
    </row>
    <row r="608" spans="1:36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9"/>
        <v>2E-3</v>
      </c>
      <c r="P608" s="6">
        <f t="shared" si="190"/>
        <v>10</v>
      </c>
      <c r="Q608" t="str">
        <f t="shared" si="191"/>
        <v>technology</v>
      </c>
      <c r="R608" t="str">
        <f t="shared" si="192"/>
        <v>web</v>
      </c>
      <c r="S608" s="8">
        <f t="shared" si="193"/>
        <v>42103</v>
      </c>
      <c r="T608" s="8">
        <f t="shared" si="194"/>
        <v>42148.625</v>
      </c>
      <c r="U608">
        <f t="shared" si="195"/>
        <v>2015</v>
      </c>
      <c r="V608" t="str">
        <f>VLOOKUP(MONTH(S608),REF!$C$4:$D$15,2,FALSE)</f>
        <v>APR</v>
      </c>
      <c r="W608" t="str">
        <f t="shared" si="196"/>
        <v>NO</v>
      </c>
      <c r="X608" t="str">
        <f t="shared" si="197"/>
        <v>NO</v>
      </c>
      <c r="Y608" t="str">
        <f t="shared" si="198"/>
        <v>YES</v>
      </c>
      <c r="Z608" t="str">
        <f t="shared" si="199"/>
        <v>NO</v>
      </c>
      <c r="AA608" t="str">
        <f t="shared" si="200"/>
        <v>NO</v>
      </c>
      <c r="AB608" t="str">
        <f t="shared" si="201"/>
        <v>NO</v>
      </c>
      <c r="AC608" t="str">
        <f t="shared" si="202"/>
        <v>NO</v>
      </c>
      <c r="AD608" t="str">
        <f t="shared" si="203"/>
        <v>NO</v>
      </c>
      <c r="AE608" t="str">
        <f t="shared" si="204"/>
        <v>NO</v>
      </c>
      <c r="AF608" t="str">
        <f t="shared" si="205"/>
        <v>NO</v>
      </c>
      <c r="AG608" t="str">
        <f t="shared" si="206"/>
        <v>NO</v>
      </c>
      <c r="AH608" t="str">
        <f t="shared" si="207"/>
        <v>NO</v>
      </c>
      <c r="AI608" t="str">
        <f t="shared" si="208"/>
        <v/>
      </c>
      <c r="AJ608" t="str">
        <f t="shared" si="209"/>
        <v/>
      </c>
    </row>
    <row r="609" spans="1:36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9"/>
        <v>0</v>
      </c>
      <c r="P609" s="6" t="e">
        <f t="shared" si="190"/>
        <v>#DIV/0!</v>
      </c>
      <c r="Q609" t="str">
        <f t="shared" si="191"/>
        <v>technology</v>
      </c>
      <c r="R609" t="str">
        <f t="shared" si="192"/>
        <v>web</v>
      </c>
      <c r="S609" s="8">
        <f t="shared" si="193"/>
        <v>42301</v>
      </c>
      <c r="T609" s="8">
        <f t="shared" si="194"/>
        <v>42330.867314814815</v>
      </c>
      <c r="U609">
        <f t="shared" si="195"/>
        <v>2015</v>
      </c>
      <c r="V609" t="str">
        <f>VLOOKUP(MONTH(S609),REF!$C$4:$D$15,2,FALSE)</f>
        <v>OCT</v>
      </c>
      <c r="W609" t="str">
        <f t="shared" si="196"/>
        <v>YES</v>
      </c>
      <c r="X609" t="str">
        <f t="shared" si="197"/>
        <v>NO</v>
      </c>
      <c r="Y609" t="str">
        <f t="shared" si="198"/>
        <v>NO</v>
      </c>
      <c r="Z609" t="str">
        <f t="shared" si="199"/>
        <v>NO</v>
      </c>
      <c r="AA609" t="str">
        <f t="shared" si="200"/>
        <v>NO</v>
      </c>
      <c r="AB609" t="str">
        <f t="shared" si="201"/>
        <v>NO</v>
      </c>
      <c r="AC609" t="str">
        <f t="shared" si="202"/>
        <v>NO</v>
      </c>
      <c r="AD609" t="str">
        <f t="shared" si="203"/>
        <v>NO</v>
      </c>
      <c r="AE609" t="str">
        <f t="shared" si="204"/>
        <v>NO</v>
      </c>
      <c r="AF609" t="str">
        <f t="shared" si="205"/>
        <v>NO</v>
      </c>
      <c r="AG609" t="str">
        <f t="shared" si="206"/>
        <v>NO</v>
      </c>
      <c r="AH609" t="str">
        <f t="shared" si="207"/>
        <v>NO</v>
      </c>
      <c r="AI609" t="str">
        <f t="shared" si="208"/>
        <v/>
      </c>
      <c r="AJ609" t="str">
        <f t="shared" si="209"/>
        <v/>
      </c>
    </row>
    <row r="610" spans="1:36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9"/>
        <v>9.7400000000000004E-3</v>
      </c>
      <c r="P610" s="6">
        <f t="shared" si="190"/>
        <v>292.2</v>
      </c>
      <c r="Q610" t="str">
        <f t="shared" si="191"/>
        <v>technology</v>
      </c>
      <c r="R610" t="str">
        <f t="shared" si="192"/>
        <v>web</v>
      </c>
      <c r="S610" s="8">
        <f t="shared" si="193"/>
        <v>42141</v>
      </c>
      <c r="T610" s="8">
        <f t="shared" si="194"/>
        <v>42170.921064814815</v>
      </c>
      <c r="U610">
        <f t="shared" si="195"/>
        <v>2015</v>
      </c>
      <c r="V610" t="str">
        <f>VLOOKUP(MONTH(S610),REF!$C$4:$D$15,2,FALSE)</f>
        <v>MAY</v>
      </c>
      <c r="W610" t="str">
        <f t="shared" si="196"/>
        <v>NO</v>
      </c>
      <c r="X610" t="str">
        <f t="shared" si="197"/>
        <v>NO</v>
      </c>
      <c r="Y610" t="str">
        <f t="shared" si="198"/>
        <v>NO</v>
      </c>
      <c r="Z610" t="str">
        <f t="shared" si="199"/>
        <v>NO</v>
      </c>
      <c r="AA610" t="str">
        <f t="shared" si="200"/>
        <v>NO</v>
      </c>
      <c r="AB610" t="str">
        <f t="shared" si="201"/>
        <v>NO</v>
      </c>
      <c r="AC610" t="str">
        <f t="shared" si="202"/>
        <v>NO</v>
      </c>
      <c r="AD610" t="str">
        <f t="shared" si="203"/>
        <v>NO</v>
      </c>
      <c r="AE610" t="str">
        <f t="shared" si="204"/>
        <v>NO</v>
      </c>
      <c r="AF610" t="str">
        <f t="shared" si="205"/>
        <v>NO</v>
      </c>
      <c r="AG610" t="str">
        <f t="shared" si="206"/>
        <v>NO</v>
      </c>
      <c r="AH610" t="str">
        <f t="shared" si="207"/>
        <v>YES</v>
      </c>
      <c r="AI610" t="str">
        <f t="shared" si="208"/>
        <v/>
      </c>
      <c r="AJ610" t="str">
        <f t="shared" si="209"/>
        <v/>
      </c>
    </row>
    <row r="611" spans="1:36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9"/>
        <v>6.41025641025641E-3</v>
      </c>
      <c r="P611" s="6">
        <f t="shared" si="190"/>
        <v>5</v>
      </c>
      <c r="Q611" t="str">
        <f t="shared" si="191"/>
        <v>technology</v>
      </c>
      <c r="R611" t="str">
        <f t="shared" si="192"/>
        <v>web</v>
      </c>
      <c r="S611" s="8">
        <f t="shared" si="193"/>
        <v>42307</v>
      </c>
      <c r="T611" s="8">
        <f t="shared" si="194"/>
        <v>42337.075740740736</v>
      </c>
      <c r="U611">
        <f t="shared" si="195"/>
        <v>2015</v>
      </c>
      <c r="V611" t="str">
        <f>VLOOKUP(MONTH(S611),REF!$C$4:$D$15,2,FALSE)</f>
        <v>OCT</v>
      </c>
      <c r="W611" t="str">
        <f t="shared" si="196"/>
        <v>YES</v>
      </c>
      <c r="X611" t="str">
        <f t="shared" si="197"/>
        <v>NO</v>
      </c>
      <c r="Y611" t="str">
        <f t="shared" si="198"/>
        <v>NO</v>
      </c>
      <c r="Z611" t="str">
        <f t="shared" si="199"/>
        <v>NO</v>
      </c>
      <c r="AA611" t="str">
        <f t="shared" si="200"/>
        <v>NO</v>
      </c>
      <c r="AB611" t="str">
        <f t="shared" si="201"/>
        <v>NO</v>
      </c>
      <c r="AC611" t="str">
        <f t="shared" si="202"/>
        <v>NO</v>
      </c>
      <c r="AD611" t="str">
        <f t="shared" si="203"/>
        <v>NO</v>
      </c>
      <c r="AE611" t="str">
        <f t="shared" si="204"/>
        <v>NO</v>
      </c>
      <c r="AF611" t="str">
        <f t="shared" si="205"/>
        <v>NO</v>
      </c>
      <c r="AG611" t="str">
        <f t="shared" si="206"/>
        <v>NO</v>
      </c>
      <c r="AH611" t="str">
        <f t="shared" si="207"/>
        <v>NO</v>
      </c>
      <c r="AI611" t="str">
        <f t="shared" si="208"/>
        <v/>
      </c>
      <c r="AJ611" t="str">
        <f t="shared" si="209"/>
        <v/>
      </c>
    </row>
    <row r="612" spans="1:36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9"/>
        <v>0</v>
      </c>
      <c r="P612" s="6" t="e">
        <f t="shared" si="190"/>
        <v>#DIV/0!</v>
      </c>
      <c r="Q612" t="str">
        <f t="shared" si="191"/>
        <v>technology</v>
      </c>
      <c r="R612" t="str">
        <f t="shared" si="192"/>
        <v>web</v>
      </c>
      <c r="S612" s="8">
        <f t="shared" si="193"/>
        <v>42087</v>
      </c>
      <c r="T612" s="8">
        <f t="shared" si="194"/>
        <v>42116.83085648148</v>
      </c>
      <c r="U612">
        <f t="shared" si="195"/>
        <v>2015</v>
      </c>
      <c r="V612" t="str">
        <f>VLOOKUP(MONTH(S612),REF!$C$4:$D$15,2,FALSE)</f>
        <v>MAR</v>
      </c>
      <c r="W612" t="str">
        <f t="shared" si="196"/>
        <v>NO</v>
      </c>
      <c r="X612" t="str">
        <f t="shared" si="197"/>
        <v>NO</v>
      </c>
      <c r="Y612" t="str">
        <f t="shared" si="198"/>
        <v>NO</v>
      </c>
      <c r="Z612" t="str">
        <f t="shared" si="199"/>
        <v>YES</v>
      </c>
      <c r="AA612" t="str">
        <f t="shared" si="200"/>
        <v>NO</v>
      </c>
      <c r="AB612" t="str">
        <f t="shared" si="201"/>
        <v>NO</v>
      </c>
      <c r="AC612" t="str">
        <f t="shared" si="202"/>
        <v>NO</v>
      </c>
      <c r="AD612" t="str">
        <f t="shared" si="203"/>
        <v>NO</v>
      </c>
      <c r="AE612" t="str">
        <f t="shared" si="204"/>
        <v>NO</v>
      </c>
      <c r="AF612" t="str">
        <f t="shared" si="205"/>
        <v>NO</v>
      </c>
      <c r="AG612" t="str">
        <f t="shared" si="206"/>
        <v>NO</v>
      </c>
      <c r="AH612" t="str">
        <f t="shared" si="207"/>
        <v>NO</v>
      </c>
      <c r="AI612" t="str">
        <f t="shared" si="208"/>
        <v/>
      </c>
      <c r="AJ612" t="str">
        <f t="shared" si="209"/>
        <v/>
      </c>
    </row>
    <row r="613" spans="1:36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9"/>
        <v>0</v>
      </c>
      <c r="P613" s="6" t="e">
        <f t="shared" si="190"/>
        <v>#DIV/0!</v>
      </c>
      <c r="Q613" t="str">
        <f t="shared" si="191"/>
        <v>technology</v>
      </c>
      <c r="R613" t="str">
        <f t="shared" si="192"/>
        <v>web</v>
      </c>
      <c r="S613" s="8">
        <f t="shared" si="193"/>
        <v>42329</v>
      </c>
      <c r="T613" s="8">
        <f t="shared" si="194"/>
        <v>42388.560613425929</v>
      </c>
      <c r="U613">
        <f t="shared" si="195"/>
        <v>2015</v>
      </c>
      <c r="V613" t="str">
        <f>VLOOKUP(MONTH(S613),REF!$C$4:$D$15,2,FALSE)</f>
        <v>NOV</v>
      </c>
      <c r="W613" t="str">
        <f t="shared" si="196"/>
        <v>NO</v>
      </c>
      <c r="X613" t="str">
        <f t="shared" si="197"/>
        <v>NO</v>
      </c>
      <c r="Y613" t="str">
        <f t="shared" si="198"/>
        <v>NO</v>
      </c>
      <c r="Z613" t="str">
        <f t="shared" si="199"/>
        <v>NO</v>
      </c>
      <c r="AA613" t="str">
        <f t="shared" si="200"/>
        <v>NO</v>
      </c>
      <c r="AB613" t="str">
        <f t="shared" si="201"/>
        <v>NO</v>
      </c>
      <c r="AC613" t="str">
        <f t="shared" si="202"/>
        <v>NO</v>
      </c>
      <c r="AD613" t="str">
        <f t="shared" si="203"/>
        <v>NO</v>
      </c>
      <c r="AE613" t="str">
        <f t="shared" si="204"/>
        <v>NO</v>
      </c>
      <c r="AF613" t="str">
        <f t="shared" si="205"/>
        <v>NO</v>
      </c>
      <c r="AG613" t="str">
        <f t="shared" si="206"/>
        <v>NO</v>
      </c>
      <c r="AH613" t="str">
        <f t="shared" si="207"/>
        <v>YES</v>
      </c>
      <c r="AI613" t="str">
        <f t="shared" si="208"/>
        <v/>
      </c>
      <c r="AJ613" t="str">
        <f t="shared" si="209"/>
        <v/>
      </c>
    </row>
    <row r="614" spans="1:36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9"/>
        <v>0</v>
      </c>
      <c r="P614" s="6" t="e">
        <f t="shared" si="190"/>
        <v>#DIV/0!</v>
      </c>
      <c r="Q614" t="str">
        <f t="shared" si="191"/>
        <v>technology</v>
      </c>
      <c r="R614" t="str">
        <f t="shared" si="192"/>
        <v>web</v>
      </c>
      <c r="S614" s="8">
        <f t="shared" si="193"/>
        <v>42585</v>
      </c>
      <c r="T614" s="8">
        <f t="shared" si="194"/>
        <v>42615.031782407408</v>
      </c>
      <c r="U614">
        <f t="shared" si="195"/>
        <v>2016</v>
      </c>
      <c r="V614" t="str">
        <f>VLOOKUP(MONTH(S614),REF!$C$4:$D$15,2,FALSE)</f>
        <v>AUG</v>
      </c>
      <c r="W614" t="str">
        <f t="shared" si="196"/>
        <v>NO</v>
      </c>
      <c r="X614" t="str">
        <f t="shared" si="197"/>
        <v>NO</v>
      </c>
      <c r="Y614" t="str">
        <f t="shared" si="198"/>
        <v>NO</v>
      </c>
      <c r="Z614" t="str">
        <f t="shared" si="199"/>
        <v>YES</v>
      </c>
      <c r="AA614" t="str">
        <f t="shared" si="200"/>
        <v>NO</v>
      </c>
      <c r="AB614" t="str">
        <f t="shared" si="201"/>
        <v>NO</v>
      </c>
      <c r="AC614" t="str">
        <f t="shared" si="202"/>
        <v>NO</v>
      </c>
      <c r="AD614" t="str">
        <f t="shared" si="203"/>
        <v>NO</v>
      </c>
      <c r="AE614" t="str">
        <f t="shared" si="204"/>
        <v>NO</v>
      </c>
      <c r="AF614" t="str">
        <f t="shared" si="205"/>
        <v>NO</v>
      </c>
      <c r="AG614" t="str">
        <f t="shared" si="206"/>
        <v>NO</v>
      </c>
      <c r="AH614" t="str">
        <f t="shared" si="207"/>
        <v>NO</v>
      </c>
      <c r="AI614" t="str">
        <f t="shared" si="208"/>
        <v/>
      </c>
      <c r="AJ614" t="str">
        <f t="shared" si="209"/>
        <v/>
      </c>
    </row>
    <row r="615" spans="1:36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9"/>
        <v>0.21363333333333334</v>
      </c>
      <c r="P615" s="6">
        <f t="shared" si="190"/>
        <v>105.93388429752066</v>
      </c>
      <c r="Q615" t="str">
        <f t="shared" si="191"/>
        <v>technology</v>
      </c>
      <c r="R615" t="str">
        <f t="shared" si="192"/>
        <v>web</v>
      </c>
      <c r="S615" s="8">
        <f t="shared" si="193"/>
        <v>42247</v>
      </c>
      <c r="T615" s="8">
        <f t="shared" si="194"/>
        <v>42278.207638888889</v>
      </c>
      <c r="U615">
        <f t="shared" si="195"/>
        <v>2015</v>
      </c>
      <c r="V615" t="str">
        <f>VLOOKUP(MONTH(S615),REF!$C$4:$D$15,2,FALSE)</f>
        <v>AUG</v>
      </c>
      <c r="W615" t="str">
        <f t="shared" si="196"/>
        <v>NO</v>
      </c>
      <c r="X615" t="str">
        <f t="shared" si="197"/>
        <v>NO</v>
      </c>
      <c r="Y615" t="str">
        <f t="shared" si="198"/>
        <v>NO</v>
      </c>
      <c r="Z615" t="str">
        <f t="shared" si="199"/>
        <v>NO</v>
      </c>
      <c r="AA615" t="str">
        <f t="shared" si="200"/>
        <v>NO</v>
      </c>
      <c r="AB615" t="str">
        <f t="shared" si="201"/>
        <v>NO</v>
      </c>
      <c r="AC615" t="str">
        <f t="shared" si="202"/>
        <v>NO</v>
      </c>
      <c r="AD615" t="str">
        <f t="shared" si="203"/>
        <v>NO</v>
      </c>
      <c r="AE615" t="str">
        <f t="shared" si="204"/>
        <v>NO</v>
      </c>
      <c r="AF615" t="str">
        <f t="shared" si="205"/>
        <v>NO</v>
      </c>
      <c r="AG615" t="str">
        <f t="shared" si="206"/>
        <v>NO</v>
      </c>
      <c r="AH615" t="str">
        <f t="shared" si="207"/>
        <v>YES</v>
      </c>
      <c r="AI615" t="str">
        <f t="shared" si="208"/>
        <v/>
      </c>
      <c r="AJ615" t="str">
        <f t="shared" si="209"/>
        <v/>
      </c>
    </row>
    <row r="616" spans="1:36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9"/>
        <v>0</v>
      </c>
      <c r="P616" s="6" t="e">
        <f t="shared" si="190"/>
        <v>#DIV/0!</v>
      </c>
      <c r="Q616" t="str">
        <f t="shared" si="191"/>
        <v>technology</v>
      </c>
      <c r="R616" t="str">
        <f t="shared" si="192"/>
        <v>web</v>
      </c>
      <c r="S616" s="8">
        <f t="shared" si="193"/>
        <v>42515</v>
      </c>
      <c r="T616" s="8">
        <f t="shared" si="194"/>
        <v>42545.061805555553</v>
      </c>
      <c r="U616">
        <f t="shared" si="195"/>
        <v>2016</v>
      </c>
      <c r="V616" t="str">
        <f>VLOOKUP(MONTH(S616),REF!$C$4:$D$15,2,FALSE)</f>
        <v>MAY</v>
      </c>
      <c r="W616" t="str">
        <f t="shared" si="196"/>
        <v>NO</v>
      </c>
      <c r="X616" t="str">
        <f t="shared" si="197"/>
        <v>NO</v>
      </c>
      <c r="Y616" t="str">
        <f t="shared" si="198"/>
        <v>NO</v>
      </c>
      <c r="Z616" t="str">
        <f t="shared" si="199"/>
        <v>YES</v>
      </c>
      <c r="AA616" t="str">
        <f t="shared" si="200"/>
        <v>NO</v>
      </c>
      <c r="AB616" t="str">
        <f t="shared" si="201"/>
        <v>NO</v>
      </c>
      <c r="AC616" t="str">
        <f t="shared" si="202"/>
        <v>NO</v>
      </c>
      <c r="AD616" t="str">
        <f t="shared" si="203"/>
        <v>NO</v>
      </c>
      <c r="AE616" t="str">
        <f t="shared" si="204"/>
        <v>NO</v>
      </c>
      <c r="AF616" t="str">
        <f t="shared" si="205"/>
        <v>NO</v>
      </c>
      <c r="AG616" t="str">
        <f t="shared" si="206"/>
        <v>NO</v>
      </c>
      <c r="AH616" t="str">
        <f t="shared" si="207"/>
        <v>NO</v>
      </c>
      <c r="AI616" t="str">
        <f t="shared" si="208"/>
        <v/>
      </c>
      <c r="AJ616" t="str">
        <f t="shared" si="209"/>
        <v/>
      </c>
    </row>
    <row r="617" spans="1:36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9"/>
        <v>0</v>
      </c>
      <c r="P617" s="6" t="e">
        <f t="shared" si="190"/>
        <v>#DIV/0!</v>
      </c>
      <c r="Q617" t="str">
        <f t="shared" si="191"/>
        <v>technology</v>
      </c>
      <c r="R617" t="str">
        <f t="shared" si="192"/>
        <v>web</v>
      </c>
      <c r="S617" s="8">
        <f t="shared" si="193"/>
        <v>42242</v>
      </c>
      <c r="T617" s="8">
        <f t="shared" si="194"/>
        <v>42272.122210648144</v>
      </c>
      <c r="U617">
        <f t="shared" si="195"/>
        <v>2015</v>
      </c>
      <c r="V617" t="str">
        <f>VLOOKUP(MONTH(S617),REF!$C$4:$D$15,2,FALSE)</f>
        <v>AUG</v>
      </c>
      <c r="W617" t="str">
        <f t="shared" si="196"/>
        <v>YES</v>
      </c>
      <c r="X617" t="str">
        <f t="shared" si="197"/>
        <v>NO</v>
      </c>
      <c r="Y617" t="str">
        <f t="shared" si="198"/>
        <v>NO</v>
      </c>
      <c r="Z617" t="str">
        <f t="shared" si="199"/>
        <v>NO</v>
      </c>
      <c r="AA617" t="str">
        <f t="shared" si="200"/>
        <v>NO</v>
      </c>
      <c r="AB617" t="str">
        <f t="shared" si="201"/>
        <v>NO</v>
      </c>
      <c r="AC617" t="str">
        <f t="shared" si="202"/>
        <v>NO</v>
      </c>
      <c r="AD617" t="str">
        <f t="shared" si="203"/>
        <v>NO</v>
      </c>
      <c r="AE617" t="str">
        <f t="shared" si="204"/>
        <v>NO</v>
      </c>
      <c r="AF617" t="str">
        <f t="shared" si="205"/>
        <v>NO</v>
      </c>
      <c r="AG617" t="str">
        <f t="shared" si="206"/>
        <v>NO</v>
      </c>
      <c r="AH617" t="str">
        <f t="shared" si="207"/>
        <v>NO</v>
      </c>
      <c r="AI617" t="str">
        <f t="shared" si="208"/>
        <v/>
      </c>
      <c r="AJ617" t="str">
        <f t="shared" si="209"/>
        <v/>
      </c>
    </row>
    <row r="618" spans="1:36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9"/>
        <v>0</v>
      </c>
      <c r="P618" s="6" t="e">
        <f t="shared" si="190"/>
        <v>#DIV/0!</v>
      </c>
      <c r="Q618" t="str">
        <f t="shared" si="191"/>
        <v>technology</v>
      </c>
      <c r="R618" t="str">
        <f t="shared" si="192"/>
        <v>web</v>
      </c>
      <c r="S618" s="8">
        <f t="shared" si="193"/>
        <v>42761</v>
      </c>
      <c r="T618" s="8">
        <f t="shared" si="194"/>
        <v>42791.376238425924</v>
      </c>
      <c r="U618">
        <f t="shared" si="195"/>
        <v>2017</v>
      </c>
      <c r="V618" t="str">
        <f>VLOOKUP(MONTH(S618),REF!$C$4:$D$15,2,FALSE)</f>
        <v>JAN</v>
      </c>
      <c r="W618" t="str">
        <f t="shared" si="196"/>
        <v>NO</v>
      </c>
      <c r="X618" t="str">
        <f t="shared" si="197"/>
        <v>NO</v>
      </c>
      <c r="Y618" t="str">
        <f t="shared" si="198"/>
        <v>YES</v>
      </c>
      <c r="Z618" t="str">
        <f t="shared" si="199"/>
        <v>NO</v>
      </c>
      <c r="AA618" t="str">
        <f t="shared" si="200"/>
        <v>NO</v>
      </c>
      <c r="AB618" t="str">
        <f t="shared" si="201"/>
        <v>NO</v>
      </c>
      <c r="AC618" t="str">
        <f t="shared" si="202"/>
        <v>NO</v>
      </c>
      <c r="AD618" t="str">
        <f t="shared" si="203"/>
        <v>NO</v>
      </c>
      <c r="AE618" t="str">
        <f t="shared" si="204"/>
        <v>NO</v>
      </c>
      <c r="AF618" t="str">
        <f t="shared" si="205"/>
        <v>NO</v>
      </c>
      <c r="AG618" t="str">
        <f t="shared" si="206"/>
        <v>NO</v>
      </c>
      <c r="AH618" t="str">
        <f t="shared" si="207"/>
        <v>NO</v>
      </c>
      <c r="AI618" t="str">
        <f t="shared" si="208"/>
        <v/>
      </c>
      <c r="AJ618" t="str">
        <f t="shared" si="209"/>
        <v/>
      </c>
    </row>
    <row r="619" spans="1:36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9"/>
        <v>0.03</v>
      </c>
      <c r="P619" s="6">
        <f t="shared" si="190"/>
        <v>20</v>
      </c>
      <c r="Q619" t="str">
        <f t="shared" si="191"/>
        <v>technology</v>
      </c>
      <c r="R619" t="str">
        <f t="shared" si="192"/>
        <v>web</v>
      </c>
      <c r="S619" s="8">
        <f t="shared" si="193"/>
        <v>42087</v>
      </c>
      <c r="T619" s="8">
        <f t="shared" si="194"/>
        <v>42132.343090277776</v>
      </c>
      <c r="U619">
        <f t="shared" si="195"/>
        <v>2015</v>
      </c>
      <c r="V619" t="str">
        <f>VLOOKUP(MONTH(S619),REF!$C$4:$D$15,2,FALSE)</f>
        <v>MAR</v>
      </c>
      <c r="W619" t="str">
        <f t="shared" si="196"/>
        <v>NO</v>
      </c>
      <c r="X619" t="str">
        <f t="shared" si="197"/>
        <v>YES</v>
      </c>
      <c r="Y619" t="str">
        <f t="shared" si="198"/>
        <v>NO</v>
      </c>
      <c r="Z619" t="str">
        <f t="shared" si="199"/>
        <v>NO</v>
      </c>
      <c r="AA619" t="str">
        <f t="shared" si="200"/>
        <v>NO</v>
      </c>
      <c r="AB619" t="str">
        <f t="shared" si="201"/>
        <v>NO</v>
      </c>
      <c r="AC619" t="str">
        <f t="shared" si="202"/>
        <v>NO</v>
      </c>
      <c r="AD619" t="str">
        <f t="shared" si="203"/>
        <v>NO</v>
      </c>
      <c r="AE619" t="str">
        <f t="shared" si="204"/>
        <v>NO</v>
      </c>
      <c r="AF619" t="str">
        <f t="shared" si="205"/>
        <v>NO</v>
      </c>
      <c r="AG619" t="str">
        <f t="shared" si="206"/>
        <v>NO</v>
      </c>
      <c r="AH619" t="str">
        <f t="shared" si="207"/>
        <v>NO</v>
      </c>
      <c r="AI619" t="str">
        <f t="shared" si="208"/>
        <v/>
      </c>
      <c r="AJ619" t="str">
        <f t="shared" si="209"/>
        <v/>
      </c>
    </row>
    <row r="620" spans="1:36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9"/>
        <v>0</v>
      </c>
      <c r="P620" s="6" t="e">
        <f t="shared" si="190"/>
        <v>#DIV/0!</v>
      </c>
      <c r="Q620" t="str">
        <f t="shared" si="191"/>
        <v>technology</v>
      </c>
      <c r="R620" t="str">
        <f t="shared" si="192"/>
        <v>web</v>
      </c>
      <c r="S620" s="8">
        <f t="shared" si="193"/>
        <v>42318</v>
      </c>
      <c r="T620" s="8">
        <f t="shared" si="194"/>
        <v>42347.810219907406</v>
      </c>
      <c r="U620">
        <f t="shared" si="195"/>
        <v>2015</v>
      </c>
      <c r="V620" t="str">
        <f>VLOOKUP(MONTH(S620),REF!$C$4:$D$15,2,FALSE)</f>
        <v>NOV</v>
      </c>
      <c r="W620" t="str">
        <f t="shared" si="196"/>
        <v>YES</v>
      </c>
      <c r="X620" t="str">
        <f t="shared" si="197"/>
        <v>NO</v>
      </c>
      <c r="Y620" t="str">
        <f t="shared" si="198"/>
        <v>NO</v>
      </c>
      <c r="Z620" t="str">
        <f t="shared" si="199"/>
        <v>NO</v>
      </c>
      <c r="AA620" t="str">
        <f t="shared" si="200"/>
        <v>NO</v>
      </c>
      <c r="AB620" t="str">
        <f t="shared" si="201"/>
        <v>NO</v>
      </c>
      <c r="AC620" t="str">
        <f t="shared" si="202"/>
        <v>NO</v>
      </c>
      <c r="AD620" t="str">
        <f t="shared" si="203"/>
        <v>NO</v>
      </c>
      <c r="AE620" t="str">
        <f t="shared" si="204"/>
        <v>NO</v>
      </c>
      <c r="AF620" t="str">
        <f t="shared" si="205"/>
        <v>NO</v>
      </c>
      <c r="AG620" t="str">
        <f t="shared" si="206"/>
        <v>NO</v>
      </c>
      <c r="AH620" t="str">
        <f t="shared" si="207"/>
        <v>NO</v>
      </c>
      <c r="AI620" t="str">
        <f t="shared" si="208"/>
        <v/>
      </c>
      <c r="AJ620" t="str">
        <f t="shared" si="209"/>
        <v/>
      </c>
    </row>
    <row r="621" spans="1:36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9"/>
        <v>3.9999999999999998E-7</v>
      </c>
      <c r="P621" s="6">
        <f t="shared" si="190"/>
        <v>1</v>
      </c>
      <c r="Q621" t="str">
        <f t="shared" si="191"/>
        <v>technology</v>
      </c>
      <c r="R621" t="str">
        <f t="shared" si="192"/>
        <v>web</v>
      </c>
      <c r="S621" s="8">
        <f t="shared" si="193"/>
        <v>41909</v>
      </c>
      <c r="T621" s="8">
        <f t="shared" si="194"/>
        <v>41968.692013888889</v>
      </c>
      <c r="U621">
        <f t="shared" si="195"/>
        <v>2014</v>
      </c>
      <c r="V621" t="str">
        <f>VLOOKUP(MONTH(S621),REF!$C$4:$D$15,2,FALSE)</f>
        <v>SEP</v>
      </c>
      <c r="W621" t="str">
        <f t="shared" si="196"/>
        <v>NO</v>
      </c>
      <c r="X621" t="str">
        <f t="shared" si="197"/>
        <v>NO</v>
      </c>
      <c r="Y621" t="str">
        <f t="shared" si="198"/>
        <v>NO</v>
      </c>
      <c r="Z621" t="str">
        <f t="shared" si="199"/>
        <v>NO</v>
      </c>
      <c r="AA621" t="str">
        <f t="shared" si="200"/>
        <v>NO</v>
      </c>
      <c r="AB621" t="str">
        <f t="shared" si="201"/>
        <v>NO</v>
      </c>
      <c r="AC621" t="str">
        <f t="shared" si="202"/>
        <v>NO</v>
      </c>
      <c r="AD621" t="str">
        <f t="shared" si="203"/>
        <v>NO</v>
      </c>
      <c r="AE621" t="str">
        <f t="shared" si="204"/>
        <v>NO</v>
      </c>
      <c r="AF621" t="str">
        <f t="shared" si="205"/>
        <v>NO</v>
      </c>
      <c r="AG621" t="str">
        <f t="shared" si="206"/>
        <v>NO</v>
      </c>
      <c r="AH621" t="str">
        <f t="shared" si="207"/>
        <v>YES</v>
      </c>
      <c r="AI621" t="str">
        <f t="shared" si="208"/>
        <v/>
      </c>
      <c r="AJ621" t="str">
        <f t="shared" si="209"/>
        <v/>
      </c>
    </row>
    <row r="622" spans="1:36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9"/>
        <v>0.01</v>
      </c>
      <c r="P622" s="6">
        <f t="shared" si="190"/>
        <v>300</v>
      </c>
      <c r="Q622" t="str">
        <f t="shared" si="191"/>
        <v>technology</v>
      </c>
      <c r="R622" t="str">
        <f t="shared" si="192"/>
        <v>web</v>
      </c>
      <c r="S622" s="8">
        <f t="shared" si="193"/>
        <v>41832</v>
      </c>
      <c r="T622" s="8">
        <f t="shared" si="194"/>
        <v>41876.716874999998</v>
      </c>
      <c r="U622">
        <f t="shared" si="195"/>
        <v>2014</v>
      </c>
      <c r="V622" t="str">
        <f>VLOOKUP(MONTH(S622),REF!$C$4:$D$15,2,FALSE)</f>
        <v>JUL</v>
      </c>
      <c r="W622" t="str">
        <f t="shared" si="196"/>
        <v>NO</v>
      </c>
      <c r="X622" t="str">
        <f t="shared" si="197"/>
        <v>NO</v>
      </c>
      <c r="Y622" t="str">
        <f t="shared" si="198"/>
        <v>NO</v>
      </c>
      <c r="Z622" t="str">
        <f t="shared" si="199"/>
        <v>NO</v>
      </c>
      <c r="AA622" t="str">
        <f t="shared" si="200"/>
        <v>NO</v>
      </c>
      <c r="AB622" t="str">
        <f t="shared" si="201"/>
        <v>NO</v>
      </c>
      <c r="AC622" t="str">
        <f t="shared" si="202"/>
        <v>NO</v>
      </c>
      <c r="AD622" t="str">
        <f t="shared" si="203"/>
        <v>YES</v>
      </c>
      <c r="AE622" t="str">
        <f t="shared" si="204"/>
        <v>NO</v>
      </c>
      <c r="AF622" t="str">
        <f t="shared" si="205"/>
        <v>NO</v>
      </c>
      <c r="AG622" t="str">
        <f t="shared" si="206"/>
        <v>NO</v>
      </c>
      <c r="AH622" t="str">
        <f t="shared" si="207"/>
        <v>NO</v>
      </c>
      <c r="AI622" t="str">
        <f t="shared" si="208"/>
        <v/>
      </c>
      <c r="AJ622" t="str">
        <f t="shared" si="209"/>
        <v/>
      </c>
    </row>
    <row r="623" spans="1:36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9"/>
        <v>1.044E-2</v>
      </c>
      <c r="P623" s="6">
        <f t="shared" si="190"/>
        <v>87</v>
      </c>
      <c r="Q623" t="str">
        <f t="shared" si="191"/>
        <v>technology</v>
      </c>
      <c r="R623" t="str">
        <f t="shared" si="192"/>
        <v>web</v>
      </c>
      <c r="S623" s="8">
        <f t="shared" si="193"/>
        <v>42529</v>
      </c>
      <c r="T623" s="8">
        <f t="shared" si="194"/>
        <v>42558.987696759257</v>
      </c>
      <c r="U623">
        <f t="shared" si="195"/>
        <v>2016</v>
      </c>
      <c r="V623" t="str">
        <f>VLOOKUP(MONTH(S623),REF!$C$4:$D$15,2,FALSE)</f>
        <v>JUN</v>
      </c>
      <c r="W623" t="str">
        <f t="shared" si="196"/>
        <v>NO</v>
      </c>
      <c r="X623" t="str">
        <f t="shared" si="197"/>
        <v>NO</v>
      </c>
      <c r="Y623" t="str">
        <f t="shared" si="198"/>
        <v>NO</v>
      </c>
      <c r="Z623" t="str">
        <f t="shared" si="199"/>
        <v>NO</v>
      </c>
      <c r="AA623" t="str">
        <f t="shared" si="200"/>
        <v>NO</v>
      </c>
      <c r="AB623" t="str">
        <f t="shared" si="201"/>
        <v>NO</v>
      </c>
      <c r="AC623" t="str">
        <f t="shared" si="202"/>
        <v>YES</v>
      </c>
      <c r="AD623" t="str">
        <f t="shared" si="203"/>
        <v>NO</v>
      </c>
      <c r="AE623" t="str">
        <f t="shared" si="204"/>
        <v>NO</v>
      </c>
      <c r="AF623" t="str">
        <f t="shared" si="205"/>
        <v>NO</v>
      </c>
      <c r="AG623" t="str">
        <f t="shared" si="206"/>
        <v>NO</v>
      </c>
      <c r="AH623" t="str">
        <f t="shared" si="207"/>
        <v>NO</v>
      </c>
      <c r="AI623" t="str">
        <f t="shared" si="208"/>
        <v/>
      </c>
      <c r="AJ623" t="str">
        <f t="shared" si="209"/>
        <v/>
      </c>
    </row>
    <row r="624" spans="1:36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9"/>
        <v>5.6833333333333333E-2</v>
      </c>
      <c r="P624" s="6">
        <f t="shared" si="190"/>
        <v>37.888888888888886</v>
      </c>
      <c r="Q624" t="str">
        <f t="shared" si="191"/>
        <v>technology</v>
      </c>
      <c r="R624" t="str">
        <f t="shared" si="192"/>
        <v>web</v>
      </c>
      <c r="S624" s="8">
        <f t="shared" si="193"/>
        <v>42533</v>
      </c>
      <c r="T624" s="8">
        <f t="shared" si="194"/>
        <v>42552.774745370371</v>
      </c>
      <c r="U624">
        <f t="shared" si="195"/>
        <v>2016</v>
      </c>
      <c r="V624" t="str">
        <f>VLOOKUP(MONTH(S624),REF!$C$4:$D$15,2,FALSE)</f>
        <v>JUN</v>
      </c>
      <c r="W624" t="str">
        <f t="shared" si="196"/>
        <v>NO</v>
      </c>
      <c r="X624" t="str">
        <f t="shared" si="197"/>
        <v>NO</v>
      </c>
      <c r="Y624" t="str">
        <f t="shared" si="198"/>
        <v>YES</v>
      </c>
      <c r="Z624" t="str">
        <f t="shared" si="199"/>
        <v>NO</v>
      </c>
      <c r="AA624" t="str">
        <f t="shared" si="200"/>
        <v>NO</v>
      </c>
      <c r="AB624" t="str">
        <f t="shared" si="201"/>
        <v>NO</v>
      </c>
      <c r="AC624" t="str">
        <f t="shared" si="202"/>
        <v>NO</v>
      </c>
      <c r="AD624" t="str">
        <f t="shared" si="203"/>
        <v>NO</v>
      </c>
      <c r="AE624" t="str">
        <f t="shared" si="204"/>
        <v>NO</v>
      </c>
      <c r="AF624" t="str">
        <f t="shared" si="205"/>
        <v>NO</v>
      </c>
      <c r="AG624" t="str">
        <f t="shared" si="206"/>
        <v>NO</v>
      </c>
      <c r="AH624" t="str">
        <f t="shared" si="207"/>
        <v>NO</v>
      </c>
      <c r="AI624" t="str">
        <f t="shared" si="208"/>
        <v/>
      </c>
      <c r="AJ624" t="str">
        <f t="shared" si="209"/>
        <v/>
      </c>
    </row>
    <row r="625" spans="1:36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9"/>
        <v>0</v>
      </c>
      <c r="P625" s="6" t="e">
        <f t="shared" si="190"/>
        <v>#DIV/0!</v>
      </c>
      <c r="Q625" t="str">
        <f t="shared" si="191"/>
        <v>technology</v>
      </c>
      <c r="R625" t="str">
        <f t="shared" si="192"/>
        <v>web</v>
      </c>
      <c r="S625" s="8">
        <f t="shared" si="193"/>
        <v>42122</v>
      </c>
      <c r="T625" s="8">
        <f t="shared" si="194"/>
        <v>42152.009224537032</v>
      </c>
      <c r="U625">
        <f t="shared" si="195"/>
        <v>2015</v>
      </c>
      <c r="V625" t="str">
        <f>VLOOKUP(MONTH(S625),REF!$C$4:$D$15,2,FALSE)</f>
        <v>APR</v>
      </c>
      <c r="W625" t="str">
        <f t="shared" si="196"/>
        <v>NO</v>
      </c>
      <c r="X625" t="str">
        <f t="shared" si="197"/>
        <v>NO</v>
      </c>
      <c r="Y625" t="str">
        <f t="shared" si="198"/>
        <v>NO</v>
      </c>
      <c r="Z625" t="str">
        <f t="shared" si="199"/>
        <v>NO</v>
      </c>
      <c r="AA625" t="str">
        <f t="shared" si="200"/>
        <v>NO</v>
      </c>
      <c r="AB625" t="str">
        <f t="shared" si="201"/>
        <v>NO</v>
      </c>
      <c r="AC625" t="str">
        <f t="shared" si="202"/>
        <v>NO</v>
      </c>
      <c r="AD625" t="str">
        <f t="shared" si="203"/>
        <v>NO</v>
      </c>
      <c r="AE625" t="str">
        <f t="shared" si="204"/>
        <v>NO</v>
      </c>
      <c r="AF625" t="str">
        <f t="shared" si="205"/>
        <v>NO</v>
      </c>
      <c r="AG625" t="str">
        <f t="shared" si="206"/>
        <v>NO</v>
      </c>
      <c r="AH625" t="str">
        <f t="shared" si="207"/>
        <v>YES</v>
      </c>
      <c r="AI625" t="str">
        <f t="shared" si="208"/>
        <v/>
      </c>
      <c r="AJ625" t="str">
        <f t="shared" si="209"/>
        <v/>
      </c>
    </row>
    <row r="626" spans="1:36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9"/>
        <v>0</v>
      </c>
      <c r="P626" s="6" t="e">
        <f t="shared" si="190"/>
        <v>#DIV/0!</v>
      </c>
      <c r="Q626" t="str">
        <f t="shared" si="191"/>
        <v>technology</v>
      </c>
      <c r="R626" t="str">
        <f t="shared" si="192"/>
        <v>web</v>
      </c>
      <c r="S626" s="8">
        <f t="shared" si="193"/>
        <v>42109</v>
      </c>
      <c r="T626" s="8">
        <f t="shared" si="194"/>
        <v>42138.988900462966</v>
      </c>
      <c r="U626">
        <f t="shared" si="195"/>
        <v>2015</v>
      </c>
      <c r="V626" t="str">
        <f>VLOOKUP(MONTH(S626),REF!$C$4:$D$15,2,FALSE)</f>
        <v>APR</v>
      </c>
      <c r="W626" t="str">
        <f t="shared" si="196"/>
        <v>NO</v>
      </c>
      <c r="X626" t="str">
        <f t="shared" si="197"/>
        <v>NO</v>
      </c>
      <c r="Y626" t="str">
        <f t="shared" si="198"/>
        <v>YES</v>
      </c>
      <c r="Z626" t="str">
        <f t="shared" si="199"/>
        <v>NO</v>
      </c>
      <c r="AA626" t="str">
        <f t="shared" si="200"/>
        <v>NO</v>
      </c>
      <c r="AB626" t="str">
        <f t="shared" si="201"/>
        <v>NO</v>
      </c>
      <c r="AC626" t="str">
        <f t="shared" si="202"/>
        <v>NO</v>
      </c>
      <c r="AD626" t="str">
        <f t="shared" si="203"/>
        <v>NO</v>
      </c>
      <c r="AE626" t="str">
        <f t="shared" si="204"/>
        <v>NO</v>
      </c>
      <c r="AF626" t="str">
        <f t="shared" si="205"/>
        <v>NO</v>
      </c>
      <c r="AG626" t="str">
        <f t="shared" si="206"/>
        <v>NO</v>
      </c>
      <c r="AH626" t="str">
        <f t="shared" si="207"/>
        <v>NO</v>
      </c>
      <c r="AI626" t="str">
        <f t="shared" si="208"/>
        <v/>
      </c>
      <c r="AJ626" t="str">
        <f t="shared" si="209"/>
        <v/>
      </c>
    </row>
    <row r="627" spans="1:36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9"/>
        <v>0</v>
      </c>
      <c r="P627" s="6" t="e">
        <f t="shared" si="190"/>
        <v>#DIV/0!</v>
      </c>
      <c r="Q627" t="str">
        <f t="shared" si="191"/>
        <v>technology</v>
      </c>
      <c r="R627" t="str">
        <f t="shared" si="192"/>
        <v>web</v>
      </c>
      <c r="S627" s="8">
        <f t="shared" si="193"/>
        <v>42791</v>
      </c>
      <c r="T627" s="8">
        <f t="shared" si="194"/>
        <v>42820.853900462964</v>
      </c>
      <c r="U627">
        <f t="shared" si="195"/>
        <v>2017</v>
      </c>
      <c r="V627" t="str">
        <f>VLOOKUP(MONTH(S627),REF!$C$4:$D$15,2,FALSE)</f>
        <v>FEB</v>
      </c>
      <c r="W627" t="str">
        <f t="shared" si="196"/>
        <v>NO</v>
      </c>
      <c r="X627" t="str">
        <f t="shared" si="197"/>
        <v>NO</v>
      </c>
      <c r="Y627" t="str">
        <f t="shared" si="198"/>
        <v>NO</v>
      </c>
      <c r="Z627" t="str">
        <f t="shared" si="199"/>
        <v>NO</v>
      </c>
      <c r="AA627" t="str">
        <f t="shared" si="200"/>
        <v>NO</v>
      </c>
      <c r="AB627" t="str">
        <f t="shared" si="201"/>
        <v>NO</v>
      </c>
      <c r="AC627" t="str">
        <f t="shared" si="202"/>
        <v>YES</v>
      </c>
      <c r="AD627" t="str">
        <f t="shared" si="203"/>
        <v>NO</v>
      </c>
      <c r="AE627" t="str">
        <f t="shared" si="204"/>
        <v>NO</v>
      </c>
      <c r="AF627" t="str">
        <f t="shared" si="205"/>
        <v>NO</v>
      </c>
      <c r="AG627" t="str">
        <f t="shared" si="206"/>
        <v>NO</v>
      </c>
      <c r="AH627" t="str">
        <f t="shared" si="207"/>
        <v>NO</v>
      </c>
      <c r="AI627" t="str">
        <f t="shared" si="208"/>
        <v/>
      </c>
      <c r="AJ627" t="str">
        <f t="shared" si="209"/>
        <v/>
      </c>
    </row>
    <row r="628" spans="1:36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9"/>
        <v>0.17380000000000001</v>
      </c>
      <c r="P628" s="6">
        <f t="shared" si="190"/>
        <v>111.41025641025641</v>
      </c>
      <c r="Q628" t="str">
        <f t="shared" si="191"/>
        <v>technology</v>
      </c>
      <c r="R628" t="str">
        <f t="shared" si="192"/>
        <v>web</v>
      </c>
      <c r="S628" s="8">
        <f t="shared" si="193"/>
        <v>42199</v>
      </c>
      <c r="T628" s="8">
        <f t="shared" si="194"/>
        <v>42231.556944444441</v>
      </c>
      <c r="U628">
        <f t="shared" si="195"/>
        <v>2015</v>
      </c>
      <c r="V628" t="str">
        <f>VLOOKUP(MONTH(S628),REF!$C$4:$D$15,2,FALSE)</f>
        <v>JUL</v>
      </c>
      <c r="W628" t="str">
        <f t="shared" si="196"/>
        <v>NO</v>
      </c>
      <c r="X628" t="str">
        <f t="shared" si="197"/>
        <v>NO</v>
      </c>
      <c r="Y628" t="str">
        <f t="shared" si="198"/>
        <v>NO</v>
      </c>
      <c r="Z628" t="str">
        <f t="shared" si="199"/>
        <v>NO</v>
      </c>
      <c r="AA628" t="str">
        <f t="shared" si="200"/>
        <v>NO</v>
      </c>
      <c r="AB628" t="str">
        <f t="shared" si="201"/>
        <v>NO</v>
      </c>
      <c r="AC628" t="str">
        <f t="shared" si="202"/>
        <v>YES</v>
      </c>
      <c r="AD628" t="str">
        <f t="shared" si="203"/>
        <v>NO</v>
      </c>
      <c r="AE628" t="str">
        <f t="shared" si="204"/>
        <v>NO</v>
      </c>
      <c r="AF628" t="str">
        <f t="shared" si="205"/>
        <v>NO</v>
      </c>
      <c r="AG628" t="str">
        <f t="shared" si="206"/>
        <v>NO</v>
      </c>
      <c r="AH628" t="str">
        <f t="shared" si="207"/>
        <v>NO</v>
      </c>
      <c r="AI628" t="str">
        <f t="shared" si="208"/>
        <v/>
      </c>
      <c r="AJ628" t="str">
        <f t="shared" si="209"/>
        <v/>
      </c>
    </row>
    <row r="629" spans="1:36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9"/>
        <v>2.0000000000000001E-4</v>
      </c>
      <c r="P629" s="6">
        <f t="shared" si="190"/>
        <v>90</v>
      </c>
      <c r="Q629" t="str">
        <f t="shared" si="191"/>
        <v>technology</v>
      </c>
      <c r="R629" t="str">
        <f t="shared" si="192"/>
        <v>web</v>
      </c>
      <c r="S629" s="8">
        <f t="shared" si="193"/>
        <v>42384</v>
      </c>
      <c r="T629" s="8">
        <f t="shared" si="194"/>
        <v>42443.958333333328</v>
      </c>
      <c r="U629">
        <f t="shared" si="195"/>
        <v>2016</v>
      </c>
      <c r="V629" t="str">
        <f>VLOOKUP(MONTH(S629),REF!$C$4:$D$15,2,FALSE)</f>
        <v>JAN</v>
      </c>
      <c r="W629" t="str">
        <f t="shared" si="196"/>
        <v>NO</v>
      </c>
      <c r="X629" t="str">
        <f t="shared" si="197"/>
        <v>NO</v>
      </c>
      <c r="Y629" t="str">
        <f t="shared" si="198"/>
        <v>NO</v>
      </c>
      <c r="Z629" t="str">
        <f t="shared" si="199"/>
        <v>NO</v>
      </c>
      <c r="AA629" t="str">
        <f t="shared" si="200"/>
        <v>NO</v>
      </c>
      <c r="AB629" t="str">
        <f t="shared" si="201"/>
        <v>NO</v>
      </c>
      <c r="AC629" t="str">
        <f t="shared" si="202"/>
        <v>NO</v>
      </c>
      <c r="AD629" t="str">
        <f t="shared" si="203"/>
        <v>NO</v>
      </c>
      <c r="AE629" t="str">
        <f t="shared" si="204"/>
        <v>NO</v>
      </c>
      <c r="AF629" t="str">
        <f t="shared" si="205"/>
        <v>NO</v>
      </c>
      <c r="AG629" t="str">
        <f t="shared" si="206"/>
        <v>NO</v>
      </c>
      <c r="AH629" t="str">
        <f t="shared" si="207"/>
        <v>YES</v>
      </c>
      <c r="AI629" t="str">
        <f t="shared" si="208"/>
        <v/>
      </c>
      <c r="AJ629" t="str">
        <f t="shared" si="209"/>
        <v/>
      </c>
    </row>
    <row r="630" spans="1:36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9"/>
        <v>0</v>
      </c>
      <c r="P630" s="6" t="e">
        <f t="shared" si="190"/>
        <v>#DIV/0!</v>
      </c>
      <c r="Q630" t="str">
        <f t="shared" si="191"/>
        <v>technology</v>
      </c>
      <c r="R630" t="str">
        <f t="shared" si="192"/>
        <v>web</v>
      </c>
      <c r="S630" s="8">
        <f t="shared" si="193"/>
        <v>41804</v>
      </c>
      <c r="T630" s="8">
        <f t="shared" si="194"/>
        <v>41833.692789351851</v>
      </c>
      <c r="U630">
        <f t="shared" si="195"/>
        <v>2014</v>
      </c>
      <c r="V630" t="str">
        <f>VLOOKUP(MONTH(S630),REF!$C$4:$D$15,2,FALSE)</f>
        <v>JUN</v>
      </c>
      <c r="W630" t="str">
        <f t="shared" si="196"/>
        <v>NO</v>
      </c>
      <c r="X630" t="str">
        <f t="shared" si="197"/>
        <v>NO</v>
      </c>
      <c r="Y630" t="str">
        <f t="shared" si="198"/>
        <v>YES</v>
      </c>
      <c r="Z630" t="str">
        <f t="shared" si="199"/>
        <v>NO</v>
      </c>
      <c r="AA630" t="str">
        <f t="shared" si="200"/>
        <v>NO</v>
      </c>
      <c r="AB630" t="str">
        <f t="shared" si="201"/>
        <v>NO</v>
      </c>
      <c r="AC630" t="str">
        <f t="shared" si="202"/>
        <v>NO</v>
      </c>
      <c r="AD630" t="str">
        <f t="shared" si="203"/>
        <v>NO</v>
      </c>
      <c r="AE630" t="str">
        <f t="shared" si="204"/>
        <v>NO</v>
      </c>
      <c r="AF630" t="str">
        <f t="shared" si="205"/>
        <v>NO</v>
      </c>
      <c r="AG630" t="str">
        <f t="shared" si="206"/>
        <v>NO</v>
      </c>
      <c r="AH630" t="str">
        <f t="shared" si="207"/>
        <v>NO</v>
      </c>
      <c r="AI630" t="str">
        <f t="shared" si="208"/>
        <v/>
      </c>
      <c r="AJ630" t="str">
        <f t="shared" si="209"/>
        <v/>
      </c>
    </row>
    <row r="631" spans="1:36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9"/>
        <v>1.75E-3</v>
      </c>
      <c r="P631" s="6">
        <f t="shared" si="190"/>
        <v>116.66666666666667</v>
      </c>
      <c r="Q631" t="str">
        <f t="shared" si="191"/>
        <v>technology</v>
      </c>
      <c r="R631" t="str">
        <f t="shared" si="192"/>
        <v>web</v>
      </c>
      <c r="S631" s="8">
        <f t="shared" si="193"/>
        <v>42475</v>
      </c>
      <c r="T631" s="8">
        <f t="shared" si="194"/>
        <v>42504.637824074074</v>
      </c>
      <c r="U631">
        <f t="shared" si="195"/>
        <v>2016</v>
      </c>
      <c r="V631" t="str">
        <f>VLOOKUP(MONTH(S631),REF!$C$4:$D$15,2,FALSE)</f>
        <v>APR</v>
      </c>
      <c r="W631" t="str">
        <f t="shared" si="196"/>
        <v>NO</v>
      </c>
      <c r="X631" t="str">
        <f t="shared" si="197"/>
        <v>NO</v>
      </c>
      <c r="Y631" t="str">
        <f t="shared" si="198"/>
        <v>NO</v>
      </c>
      <c r="Z631" t="str">
        <f t="shared" si="199"/>
        <v>NO</v>
      </c>
      <c r="AA631" t="str">
        <f t="shared" si="200"/>
        <v>NO</v>
      </c>
      <c r="AB631" t="str">
        <f t="shared" si="201"/>
        <v>NO</v>
      </c>
      <c r="AC631" t="str">
        <f t="shared" si="202"/>
        <v>NO</v>
      </c>
      <c r="AD631" t="str">
        <f t="shared" si="203"/>
        <v>NO</v>
      </c>
      <c r="AE631" t="str">
        <f t="shared" si="204"/>
        <v>NO</v>
      </c>
      <c r="AF631" t="str">
        <f t="shared" si="205"/>
        <v>NO</v>
      </c>
      <c r="AG631" t="str">
        <f t="shared" si="206"/>
        <v>NO</v>
      </c>
      <c r="AH631" t="str">
        <f t="shared" si="207"/>
        <v>YES</v>
      </c>
      <c r="AI631" t="str">
        <f t="shared" si="208"/>
        <v/>
      </c>
      <c r="AJ631" t="str">
        <f t="shared" si="209"/>
        <v/>
      </c>
    </row>
    <row r="632" spans="1:36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9"/>
        <v>8.3340278356529708E-4</v>
      </c>
      <c r="P632" s="6">
        <f t="shared" si="190"/>
        <v>10</v>
      </c>
      <c r="Q632" t="str">
        <f t="shared" si="191"/>
        <v>technology</v>
      </c>
      <c r="R632" t="str">
        <f t="shared" si="192"/>
        <v>web</v>
      </c>
      <c r="S632" s="8">
        <f t="shared" si="193"/>
        <v>42224</v>
      </c>
      <c r="T632" s="8">
        <f t="shared" si="194"/>
        <v>42253.215277777781</v>
      </c>
      <c r="U632">
        <f t="shared" si="195"/>
        <v>2015</v>
      </c>
      <c r="V632" t="str">
        <f>VLOOKUP(MONTH(S632),REF!$C$4:$D$15,2,FALSE)</f>
        <v>AUG</v>
      </c>
      <c r="W632" t="str">
        <f t="shared" si="196"/>
        <v>NO</v>
      </c>
      <c r="X632" t="str">
        <f t="shared" si="197"/>
        <v>NO</v>
      </c>
      <c r="Y632" t="str">
        <f t="shared" si="198"/>
        <v>NO</v>
      </c>
      <c r="Z632" t="str">
        <f t="shared" si="199"/>
        <v>YES</v>
      </c>
      <c r="AA632" t="str">
        <f t="shared" si="200"/>
        <v>NO</v>
      </c>
      <c r="AB632" t="str">
        <f t="shared" si="201"/>
        <v>NO</v>
      </c>
      <c r="AC632" t="str">
        <f t="shared" si="202"/>
        <v>NO</v>
      </c>
      <c r="AD632" t="str">
        <f t="shared" si="203"/>
        <v>NO</v>
      </c>
      <c r="AE632" t="str">
        <f t="shared" si="204"/>
        <v>NO</v>
      </c>
      <c r="AF632" t="str">
        <f t="shared" si="205"/>
        <v>NO</v>
      </c>
      <c r="AG632" t="str">
        <f t="shared" si="206"/>
        <v>NO</v>
      </c>
      <c r="AH632" t="str">
        <f t="shared" si="207"/>
        <v>NO</v>
      </c>
      <c r="AI632" t="str">
        <f t="shared" si="208"/>
        <v/>
      </c>
      <c r="AJ632" t="str">
        <f t="shared" si="209"/>
        <v/>
      </c>
    </row>
    <row r="633" spans="1:36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9"/>
        <v>1.38E-2</v>
      </c>
      <c r="P633" s="6">
        <f t="shared" si="190"/>
        <v>76.666666666666671</v>
      </c>
      <c r="Q633" t="str">
        <f t="shared" si="191"/>
        <v>technology</v>
      </c>
      <c r="R633" t="str">
        <f t="shared" si="192"/>
        <v>web</v>
      </c>
      <c r="S633" s="8">
        <f t="shared" si="193"/>
        <v>42490</v>
      </c>
      <c r="T633" s="8">
        <f t="shared" si="194"/>
        <v>42518.772326388891</v>
      </c>
      <c r="U633">
        <f t="shared" si="195"/>
        <v>2016</v>
      </c>
      <c r="V633" t="str">
        <f>VLOOKUP(MONTH(S633),REF!$C$4:$D$15,2,FALSE)</f>
        <v>APR</v>
      </c>
      <c r="W633" t="str">
        <f t="shared" si="196"/>
        <v>NO</v>
      </c>
      <c r="X633" t="str">
        <f t="shared" si="197"/>
        <v>NO</v>
      </c>
      <c r="Y633" t="str">
        <f t="shared" si="198"/>
        <v>NO</v>
      </c>
      <c r="Z633" t="str">
        <f t="shared" si="199"/>
        <v>NO</v>
      </c>
      <c r="AA633" t="str">
        <f t="shared" si="200"/>
        <v>NO</v>
      </c>
      <c r="AB633" t="str">
        <f t="shared" si="201"/>
        <v>NO</v>
      </c>
      <c r="AC633" t="str">
        <f t="shared" si="202"/>
        <v>NO</v>
      </c>
      <c r="AD633" t="str">
        <f t="shared" si="203"/>
        <v>NO</v>
      </c>
      <c r="AE633" t="str">
        <f t="shared" si="204"/>
        <v>NO</v>
      </c>
      <c r="AF633" t="str">
        <f t="shared" si="205"/>
        <v>NO</v>
      </c>
      <c r="AG633" t="str">
        <f t="shared" si="206"/>
        <v>NO</v>
      </c>
      <c r="AH633" t="str">
        <f t="shared" si="207"/>
        <v>YES</v>
      </c>
      <c r="AI633" t="str">
        <f t="shared" si="208"/>
        <v/>
      </c>
      <c r="AJ633" t="str">
        <f t="shared" si="209"/>
        <v/>
      </c>
    </row>
    <row r="634" spans="1:36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9"/>
        <v>0</v>
      </c>
      <c r="P634" s="6" t="e">
        <f t="shared" si="190"/>
        <v>#DIV/0!</v>
      </c>
      <c r="Q634" t="str">
        <f t="shared" si="191"/>
        <v>technology</v>
      </c>
      <c r="R634" t="str">
        <f t="shared" si="192"/>
        <v>web</v>
      </c>
      <c r="S634" s="8">
        <f t="shared" si="193"/>
        <v>42304</v>
      </c>
      <c r="T634" s="8">
        <f t="shared" si="194"/>
        <v>42333.700983796298</v>
      </c>
      <c r="U634">
        <f t="shared" si="195"/>
        <v>2015</v>
      </c>
      <c r="V634" t="str">
        <f>VLOOKUP(MONTH(S634),REF!$C$4:$D$15,2,FALSE)</f>
        <v>OCT</v>
      </c>
      <c r="W634" t="str">
        <f t="shared" si="196"/>
        <v>NO</v>
      </c>
      <c r="X634" t="str">
        <f t="shared" si="197"/>
        <v>NO</v>
      </c>
      <c r="Y634" t="str">
        <f t="shared" si="198"/>
        <v>NO</v>
      </c>
      <c r="Z634" t="str">
        <f t="shared" si="199"/>
        <v>NO</v>
      </c>
      <c r="AA634" t="str">
        <f t="shared" si="200"/>
        <v>NO</v>
      </c>
      <c r="AB634" t="str">
        <f t="shared" si="201"/>
        <v>YES</v>
      </c>
      <c r="AC634" t="str">
        <f t="shared" si="202"/>
        <v>NO</v>
      </c>
      <c r="AD634" t="str">
        <f t="shared" si="203"/>
        <v>NO</v>
      </c>
      <c r="AE634" t="str">
        <f t="shared" si="204"/>
        <v>NO</v>
      </c>
      <c r="AF634" t="str">
        <f t="shared" si="205"/>
        <v>NO</v>
      </c>
      <c r="AG634" t="str">
        <f t="shared" si="206"/>
        <v>NO</v>
      </c>
      <c r="AH634" t="str">
        <f t="shared" si="207"/>
        <v>NO</v>
      </c>
      <c r="AI634" t="str">
        <f t="shared" si="208"/>
        <v/>
      </c>
      <c r="AJ634" t="str">
        <f t="shared" si="209"/>
        <v/>
      </c>
    </row>
    <row r="635" spans="1:36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9"/>
        <v>0.1245</v>
      </c>
      <c r="P635" s="6">
        <f t="shared" si="190"/>
        <v>49.8</v>
      </c>
      <c r="Q635" t="str">
        <f t="shared" si="191"/>
        <v>technology</v>
      </c>
      <c r="R635" t="str">
        <f t="shared" si="192"/>
        <v>web</v>
      </c>
      <c r="S635" s="8">
        <f t="shared" si="193"/>
        <v>42507</v>
      </c>
      <c r="T635" s="8">
        <f t="shared" si="194"/>
        <v>42538.958333333328</v>
      </c>
      <c r="U635">
        <f t="shared" si="195"/>
        <v>2016</v>
      </c>
      <c r="V635" t="str">
        <f>VLOOKUP(MONTH(S635),REF!$C$4:$D$15,2,FALSE)</f>
        <v>MAY</v>
      </c>
      <c r="W635" t="str">
        <f t="shared" si="196"/>
        <v>NO</v>
      </c>
      <c r="X635" t="str">
        <f t="shared" si="197"/>
        <v>NO</v>
      </c>
      <c r="Y635" t="str">
        <f t="shared" si="198"/>
        <v>NO</v>
      </c>
      <c r="Z635" t="str">
        <f t="shared" si="199"/>
        <v>YES</v>
      </c>
      <c r="AA635" t="str">
        <f t="shared" si="200"/>
        <v>NO</v>
      </c>
      <c r="AB635" t="str">
        <f t="shared" si="201"/>
        <v>NO</v>
      </c>
      <c r="AC635" t="str">
        <f t="shared" si="202"/>
        <v>NO</v>
      </c>
      <c r="AD635" t="str">
        <f t="shared" si="203"/>
        <v>NO</v>
      </c>
      <c r="AE635" t="str">
        <f t="shared" si="204"/>
        <v>NO</v>
      </c>
      <c r="AF635" t="str">
        <f t="shared" si="205"/>
        <v>NO</v>
      </c>
      <c r="AG635" t="str">
        <f t="shared" si="206"/>
        <v>NO</v>
      </c>
      <c r="AH635" t="str">
        <f t="shared" si="207"/>
        <v>NO</v>
      </c>
      <c r="AI635" t="str">
        <f t="shared" si="208"/>
        <v/>
      </c>
      <c r="AJ635" t="str">
        <f t="shared" si="209"/>
        <v/>
      </c>
    </row>
    <row r="636" spans="1:36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9"/>
        <v>2.0000000000000001E-4</v>
      </c>
      <c r="P636" s="6">
        <f t="shared" si="190"/>
        <v>1</v>
      </c>
      <c r="Q636" t="str">
        <f t="shared" si="191"/>
        <v>technology</v>
      </c>
      <c r="R636" t="str">
        <f t="shared" si="192"/>
        <v>web</v>
      </c>
      <c r="S636" s="8">
        <f t="shared" si="193"/>
        <v>42032</v>
      </c>
      <c r="T636" s="8">
        <f t="shared" si="194"/>
        <v>42061.928576388891</v>
      </c>
      <c r="U636">
        <f t="shared" si="195"/>
        <v>2015</v>
      </c>
      <c r="V636" t="str">
        <f>VLOOKUP(MONTH(S636),REF!$C$4:$D$15,2,FALSE)</f>
        <v>JAN</v>
      </c>
      <c r="W636" t="str">
        <f t="shared" si="196"/>
        <v>NO</v>
      </c>
      <c r="X636" t="str">
        <f t="shared" si="197"/>
        <v>NO</v>
      </c>
      <c r="Y636" t="str">
        <f t="shared" si="198"/>
        <v>YES</v>
      </c>
      <c r="Z636" t="str">
        <f t="shared" si="199"/>
        <v>NO</v>
      </c>
      <c r="AA636" t="str">
        <f t="shared" si="200"/>
        <v>NO</v>
      </c>
      <c r="AB636" t="str">
        <f t="shared" si="201"/>
        <v>NO</v>
      </c>
      <c r="AC636" t="str">
        <f t="shared" si="202"/>
        <v>NO</v>
      </c>
      <c r="AD636" t="str">
        <f t="shared" si="203"/>
        <v>NO</v>
      </c>
      <c r="AE636" t="str">
        <f t="shared" si="204"/>
        <v>NO</v>
      </c>
      <c r="AF636" t="str">
        <f t="shared" si="205"/>
        <v>NO</v>
      </c>
      <c r="AG636" t="str">
        <f t="shared" si="206"/>
        <v>NO</v>
      </c>
      <c r="AH636" t="str">
        <f t="shared" si="207"/>
        <v>NO</v>
      </c>
      <c r="AI636" t="str">
        <f t="shared" si="208"/>
        <v/>
      </c>
      <c r="AJ636" t="str">
        <f t="shared" si="209"/>
        <v/>
      </c>
    </row>
    <row r="637" spans="1:36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9"/>
        <v>8.0000000000000007E-5</v>
      </c>
      <c r="P637" s="6">
        <f t="shared" si="190"/>
        <v>2</v>
      </c>
      <c r="Q637" t="str">
        <f t="shared" si="191"/>
        <v>technology</v>
      </c>
      <c r="R637" t="str">
        <f t="shared" si="192"/>
        <v>web</v>
      </c>
      <c r="S637" s="8">
        <f t="shared" si="193"/>
        <v>42076</v>
      </c>
      <c r="T637" s="8">
        <f t="shared" si="194"/>
        <v>42106.092152777783</v>
      </c>
      <c r="U637">
        <f t="shared" si="195"/>
        <v>2015</v>
      </c>
      <c r="V637" t="str">
        <f>VLOOKUP(MONTH(S637),REF!$C$4:$D$15,2,FALSE)</f>
        <v>MAR</v>
      </c>
      <c r="W637" t="str">
        <f t="shared" si="196"/>
        <v>NO</v>
      </c>
      <c r="X637" t="str">
        <f t="shared" si="197"/>
        <v>NO</v>
      </c>
      <c r="Y637" t="str">
        <f t="shared" si="198"/>
        <v>NO</v>
      </c>
      <c r="Z637" t="str">
        <f t="shared" si="199"/>
        <v>NO</v>
      </c>
      <c r="AA637" t="str">
        <f t="shared" si="200"/>
        <v>NO</v>
      </c>
      <c r="AB637" t="str">
        <f t="shared" si="201"/>
        <v>NO</v>
      </c>
      <c r="AC637" t="str">
        <f t="shared" si="202"/>
        <v>YES</v>
      </c>
      <c r="AD637" t="str">
        <f t="shared" si="203"/>
        <v>NO</v>
      </c>
      <c r="AE637" t="str">
        <f t="shared" si="204"/>
        <v>NO</v>
      </c>
      <c r="AF637" t="str">
        <f t="shared" si="205"/>
        <v>NO</v>
      </c>
      <c r="AG637" t="str">
        <f t="shared" si="206"/>
        <v>NO</v>
      </c>
      <c r="AH637" t="str">
        <f t="shared" si="207"/>
        <v>NO</v>
      </c>
      <c r="AI637" t="str">
        <f t="shared" si="208"/>
        <v/>
      </c>
      <c r="AJ637" t="str">
        <f t="shared" si="209"/>
        <v/>
      </c>
    </row>
    <row r="638" spans="1:36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9"/>
        <v>2E-3</v>
      </c>
      <c r="P638" s="6">
        <f t="shared" si="190"/>
        <v>4</v>
      </c>
      <c r="Q638" t="str">
        <f t="shared" si="191"/>
        <v>technology</v>
      </c>
      <c r="R638" t="str">
        <f t="shared" si="192"/>
        <v>web</v>
      </c>
      <c r="S638" s="8">
        <f t="shared" si="193"/>
        <v>42131</v>
      </c>
      <c r="T638" s="8">
        <f t="shared" si="194"/>
        <v>42161.44930555555</v>
      </c>
      <c r="U638">
        <f t="shared" si="195"/>
        <v>2015</v>
      </c>
      <c r="V638" t="str">
        <f>VLOOKUP(MONTH(S638),REF!$C$4:$D$15,2,FALSE)</f>
        <v>MAY</v>
      </c>
      <c r="W638" t="str">
        <f t="shared" si="196"/>
        <v>NO</v>
      </c>
      <c r="X638" t="str">
        <f t="shared" si="197"/>
        <v>YES</v>
      </c>
      <c r="Y638" t="str">
        <f t="shared" si="198"/>
        <v>NO</v>
      </c>
      <c r="Z638" t="str">
        <f t="shared" si="199"/>
        <v>NO</v>
      </c>
      <c r="AA638" t="str">
        <f t="shared" si="200"/>
        <v>NO</v>
      </c>
      <c r="AB638" t="str">
        <f t="shared" si="201"/>
        <v>NO</v>
      </c>
      <c r="AC638" t="str">
        <f t="shared" si="202"/>
        <v>NO</v>
      </c>
      <c r="AD638" t="str">
        <f t="shared" si="203"/>
        <v>NO</v>
      </c>
      <c r="AE638" t="str">
        <f t="shared" si="204"/>
        <v>NO</v>
      </c>
      <c r="AF638" t="str">
        <f t="shared" si="205"/>
        <v>NO</v>
      </c>
      <c r="AG638" t="str">
        <f t="shared" si="206"/>
        <v>NO</v>
      </c>
      <c r="AH638" t="str">
        <f t="shared" si="207"/>
        <v>NO</v>
      </c>
      <c r="AI638" t="str">
        <f t="shared" si="208"/>
        <v/>
      </c>
      <c r="AJ638" t="str">
        <f t="shared" si="209"/>
        <v/>
      </c>
    </row>
    <row r="639" spans="1:36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9"/>
        <v>0</v>
      </c>
      <c r="P639" s="6" t="e">
        <f t="shared" si="190"/>
        <v>#DIV/0!</v>
      </c>
      <c r="Q639" t="str">
        <f t="shared" si="191"/>
        <v>technology</v>
      </c>
      <c r="R639" t="str">
        <f t="shared" si="192"/>
        <v>web</v>
      </c>
      <c r="S639" s="8">
        <f t="shared" si="193"/>
        <v>42763</v>
      </c>
      <c r="T639" s="8">
        <f t="shared" si="194"/>
        <v>42791.961111111115</v>
      </c>
      <c r="U639">
        <f t="shared" si="195"/>
        <v>2017</v>
      </c>
      <c r="V639" t="str">
        <f>VLOOKUP(MONTH(S639),REF!$C$4:$D$15,2,FALSE)</f>
        <v>JAN</v>
      </c>
      <c r="W639" t="str">
        <f t="shared" si="196"/>
        <v>NO</v>
      </c>
      <c r="X639" t="str">
        <f t="shared" si="197"/>
        <v>NO</v>
      </c>
      <c r="Y639" t="str">
        <f t="shared" si="198"/>
        <v>NO</v>
      </c>
      <c r="Z639" t="str">
        <f t="shared" si="199"/>
        <v>NO</v>
      </c>
      <c r="AA639" t="str">
        <f t="shared" si="200"/>
        <v>NO</v>
      </c>
      <c r="AB639" t="str">
        <f t="shared" si="201"/>
        <v>NO</v>
      </c>
      <c r="AC639" t="str">
        <f t="shared" si="202"/>
        <v>NO</v>
      </c>
      <c r="AD639" t="str">
        <f t="shared" si="203"/>
        <v>NO</v>
      </c>
      <c r="AE639" t="str">
        <f t="shared" si="204"/>
        <v>NO</v>
      </c>
      <c r="AF639" t="str">
        <f t="shared" si="205"/>
        <v>NO</v>
      </c>
      <c r="AG639" t="str">
        <f t="shared" si="206"/>
        <v>NO</v>
      </c>
      <c r="AH639" t="str">
        <f t="shared" si="207"/>
        <v>YES</v>
      </c>
      <c r="AI639" t="str">
        <f t="shared" si="208"/>
        <v/>
      </c>
      <c r="AJ639" t="str">
        <f t="shared" si="209"/>
        <v/>
      </c>
    </row>
    <row r="640" spans="1:36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9"/>
        <v>9.0000000000000006E-5</v>
      </c>
      <c r="P640" s="6">
        <f t="shared" si="190"/>
        <v>3</v>
      </c>
      <c r="Q640" t="str">
        <f t="shared" si="191"/>
        <v>technology</v>
      </c>
      <c r="R640" t="str">
        <f t="shared" si="192"/>
        <v>web</v>
      </c>
      <c r="S640" s="8">
        <f t="shared" si="193"/>
        <v>42760</v>
      </c>
      <c r="T640" s="8">
        <f t="shared" si="194"/>
        <v>42819.55164351852</v>
      </c>
      <c r="U640">
        <f t="shared" si="195"/>
        <v>2017</v>
      </c>
      <c r="V640" t="str">
        <f>VLOOKUP(MONTH(S640),REF!$C$4:$D$15,2,FALSE)</f>
        <v>JAN</v>
      </c>
      <c r="W640" t="str">
        <f t="shared" si="196"/>
        <v>NO</v>
      </c>
      <c r="X640" t="str">
        <f t="shared" si="197"/>
        <v>NO</v>
      </c>
      <c r="Y640" t="str">
        <f t="shared" si="198"/>
        <v>NO</v>
      </c>
      <c r="Z640" t="str">
        <f t="shared" si="199"/>
        <v>NO</v>
      </c>
      <c r="AA640" t="str">
        <f t="shared" si="200"/>
        <v>NO</v>
      </c>
      <c r="AB640" t="str">
        <f t="shared" si="201"/>
        <v>NO</v>
      </c>
      <c r="AC640" t="str">
        <f t="shared" si="202"/>
        <v>NO</v>
      </c>
      <c r="AD640" t="str">
        <f t="shared" si="203"/>
        <v>NO</v>
      </c>
      <c r="AE640" t="str">
        <f t="shared" si="204"/>
        <v>NO</v>
      </c>
      <c r="AF640" t="str">
        <f t="shared" si="205"/>
        <v>NO</v>
      </c>
      <c r="AG640" t="str">
        <f t="shared" si="206"/>
        <v>NO</v>
      </c>
      <c r="AH640" t="str">
        <f t="shared" si="207"/>
        <v>YES</v>
      </c>
      <c r="AI640" t="str">
        <f t="shared" si="208"/>
        <v/>
      </c>
      <c r="AJ640" t="str">
        <f t="shared" si="209"/>
        <v/>
      </c>
    </row>
    <row r="641" spans="1:36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9"/>
        <v>9.9999999999999995E-7</v>
      </c>
      <c r="P641" s="6">
        <f t="shared" si="190"/>
        <v>1</v>
      </c>
      <c r="Q641" t="str">
        <f t="shared" si="191"/>
        <v>technology</v>
      </c>
      <c r="R641" t="str">
        <f t="shared" si="192"/>
        <v>web</v>
      </c>
      <c r="S641" s="8">
        <f t="shared" si="193"/>
        <v>41866</v>
      </c>
      <c r="T641" s="8">
        <f t="shared" si="194"/>
        <v>41925.583275462966</v>
      </c>
      <c r="U641">
        <f t="shared" si="195"/>
        <v>2014</v>
      </c>
      <c r="V641" t="str">
        <f>VLOOKUP(MONTH(S641),REF!$C$4:$D$15,2,FALSE)</f>
        <v>AUG</v>
      </c>
      <c r="W641" t="str">
        <f t="shared" si="196"/>
        <v>NO</v>
      </c>
      <c r="X641" t="str">
        <f t="shared" si="197"/>
        <v>NO</v>
      </c>
      <c r="Y641" t="str">
        <f t="shared" si="198"/>
        <v>NO</v>
      </c>
      <c r="Z641" t="str">
        <f t="shared" si="199"/>
        <v>NO</v>
      </c>
      <c r="AA641" t="str">
        <f t="shared" si="200"/>
        <v>NO</v>
      </c>
      <c r="AB641" t="str">
        <f t="shared" si="201"/>
        <v>NO</v>
      </c>
      <c r="AC641" t="str">
        <f t="shared" si="202"/>
        <v>NO</v>
      </c>
      <c r="AD641" t="str">
        <f t="shared" si="203"/>
        <v>NO</v>
      </c>
      <c r="AE641" t="str">
        <f t="shared" si="204"/>
        <v>NO</v>
      </c>
      <c r="AF641" t="str">
        <f t="shared" si="205"/>
        <v>NO</v>
      </c>
      <c r="AG641" t="str">
        <f t="shared" si="206"/>
        <v>NO</v>
      </c>
      <c r="AH641" t="str">
        <f t="shared" si="207"/>
        <v>YES</v>
      </c>
      <c r="AI641" t="str">
        <f t="shared" si="208"/>
        <v/>
      </c>
      <c r="AJ641" t="str">
        <f t="shared" si="209"/>
        <v/>
      </c>
    </row>
    <row r="642" spans="1:36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9"/>
        <v>1.4428571428571428</v>
      </c>
      <c r="P642" s="6">
        <f t="shared" si="190"/>
        <v>50.5</v>
      </c>
      <c r="Q642" t="str">
        <f t="shared" si="191"/>
        <v>technology</v>
      </c>
      <c r="R642" t="str">
        <f t="shared" si="192"/>
        <v>wearables</v>
      </c>
      <c r="S642" s="8">
        <f t="shared" si="193"/>
        <v>42683</v>
      </c>
      <c r="T642" s="8">
        <f t="shared" si="194"/>
        <v>42698.958333333328</v>
      </c>
      <c r="U642">
        <f t="shared" si="195"/>
        <v>2016</v>
      </c>
      <c r="V642" t="str">
        <f>VLOOKUP(MONTH(S642),REF!$C$4:$D$15,2,FALSE)</f>
        <v>NOV</v>
      </c>
      <c r="W642" t="str">
        <f t="shared" si="196"/>
        <v>YES</v>
      </c>
      <c r="X642" t="str">
        <f t="shared" si="197"/>
        <v>NO</v>
      </c>
      <c r="Y642" t="str">
        <f t="shared" si="198"/>
        <v>NO</v>
      </c>
      <c r="Z642" t="str">
        <f t="shared" si="199"/>
        <v>NO</v>
      </c>
      <c r="AA642" t="str">
        <f t="shared" si="200"/>
        <v>NO</v>
      </c>
      <c r="AB642" t="str">
        <f t="shared" si="201"/>
        <v>NO</v>
      </c>
      <c r="AC642" t="str">
        <f t="shared" si="202"/>
        <v>NO</v>
      </c>
      <c r="AD642" t="str">
        <f t="shared" si="203"/>
        <v>NO</v>
      </c>
      <c r="AE642" t="str">
        <f t="shared" si="204"/>
        <v>NO</v>
      </c>
      <c r="AF642" t="str">
        <f t="shared" si="205"/>
        <v>NO</v>
      </c>
      <c r="AG642" t="str">
        <f t="shared" si="206"/>
        <v>NO</v>
      </c>
      <c r="AH642" t="str">
        <f t="shared" si="207"/>
        <v>NO</v>
      </c>
      <c r="AI642">
        <f t="shared" si="208"/>
        <v>2</v>
      </c>
      <c r="AJ642" t="str">
        <f t="shared" si="209"/>
        <v/>
      </c>
    </row>
    <row r="643" spans="1:36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10">E643/D643</f>
        <v>1.1916249999999999</v>
      </c>
      <c r="P643" s="6">
        <f t="shared" ref="P643:P706" si="211">E643/L643</f>
        <v>151.31746031746033</v>
      </c>
      <c r="Q643" t="str">
        <f t="shared" ref="Q643:Q706" si="212">LEFT(N643,FIND("/",N643)-1)</f>
        <v>technology</v>
      </c>
      <c r="R643" t="str">
        <f t="shared" ref="R643:R706" si="213">RIGHT(N643,LEN(N643)-FIND("/",N643))</f>
        <v>wearables</v>
      </c>
      <c r="S643" s="8">
        <f t="shared" ref="S643:S706" si="214">ROUND((J643/86400)+DATE(1970,1,1),0)</f>
        <v>42200</v>
      </c>
      <c r="T643" s="8">
        <f t="shared" ref="T643:T706" si="215">(I643/86400)+DATE(1970,1,1)</f>
        <v>42229.57</v>
      </c>
      <c r="U643">
        <f t="shared" ref="U643:U706" si="216">YEAR(S643)</f>
        <v>2015</v>
      </c>
      <c r="V643" t="str">
        <f>VLOOKUP(MONTH(S643),REF!$C$4:$D$15,2,FALSE)</f>
        <v>JUL</v>
      </c>
      <c r="W643" t="str">
        <f t="shared" ref="W643:W706" si="217">IF(D643&lt;1000,"YES","NO")</f>
        <v>NO</v>
      </c>
      <c r="X643" t="str">
        <f t="shared" ref="X643:X706" si="218">IF(AND($D643&gt;=1000,$D643&lt;=4999),"YES","NO")</f>
        <v>NO</v>
      </c>
      <c r="Y643" t="str">
        <f t="shared" ref="Y643:Y706" si="219">IF(AND($D643&gt;=5000,$D643&lt;=9999),"YES","NO")</f>
        <v>NO</v>
      </c>
      <c r="Z643" t="str">
        <f t="shared" ref="Z643:Z706" si="220">IF(AND($D643&gt;=10000,$D643&lt;=14999),"YES","NO")</f>
        <v>NO</v>
      </c>
      <c r="AA643" t="str">
        <f t="shared" ref="AA643:AA706" si="221">IF(AND($D643&gt;=15000,$D643&lt;=19999),"YES","NO")</f>
        <v>NO</v>
      </c>
      <c r="AB643" t="str">
        <f t="shared" ref="AB643:AB706" si="222">IF(AND($D643&gt;=20000,$D643&lt;=24999),"YES","NO")</f>
        <v>NO</v>
      </c>
      <c r="AC643" t="str">
        <f t="shared" ref="AC643:AC706" si="223">IF(AND($D643&gt;=25000,$D643&lt;=29999),"YES","NO")</f>
        <v>NO</v>
      </c>
      <c r="AD643" t="str">
        <f t="shared" ref="AD643:AD706" si="224">IF(AND($D643&gt;=30000,$D643&lt;=34999),"YES","NO")</f>
        <v>NO</v>
      </c>
      <c r="AE643" t="str">
        <f t="shared" ref="AE643:AE706" si="225">IF(AND($D643&gt;=35000,$D643&lt;=39999),"YES","NO")</f>
        <v>NO</v>
      </c>
      <c r="AF643" t="str">
        <f t="shared" ref="AF643:AF706" si="226">IF(AND($D643&gt;=40000,$D643&lt;=44999),"YES","NO")</f>
        <v>YES</v>
      </c>
      <c r="AG643" t="str">
        <f t="shared" ref="AG643:AG706" si="227">IF(AND($D643&gt;=45000,$D643&lt;=49999),"YES","NO")</f>
        <v>NO</v>
      </c>
      <c r="AH643" t="str">
        <f t="shared" ref="AH643:AH706" si="228">IF($D643&gt;=50000,"YES","NO")</f>
        <v>NO</v>
      </c>
      <c r="AI643">
        <f t="shared" ref="AI643:AI706" si="229">IF(F643="successful",L643,"")</f>
        <v>315</v>
      </c>
      <c r="AJ643" t="str">
        <f t="shared" ref="AJ643:AJ706" si="230">IF(F643="failed",L643,"")</f>
        <v/>
      </c>
    </row>
    <row r="644" spans="1:36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10"/>
        <v>14.604850000000001</v>
      </c>
      <c r="P644" s="6">
        <f t="shared" si="211"/>
        <v>134.3592456301748</v>
      </c>
      <c r="Q644" t="str">
        <f t="shared" si="212"/>
        <v>technology</v>
      </c>
      <c r="R644" t="str">
        <f t="shared" si="213"/>
        <v>wearables</v>
      </c>
      <c r="S644" s="8">
        <f t="shared" si="214"/>
        <v>42200</v>
      </c>
      <c r="T644" s="8">
        <f t="shared" si="215"/>
        <v>42235.651319444441</v>
      </c>
      <c r="U644">
        <f t="shared" si="216"/>
        <v>2015</v>
      </c>
      <c r="V644" t="str">
        <f>VLOOKUP(MONTH(S644),REF!$C$4:$D$15,2,FALSE)</f>
        <v>JUL</v>
      </c>
      <c r="W644" t="str">
        <f t="shared" si="217"/>
        <v>NO</v>
      </c>
      <c r="X644" t="str">
        <f t="shared" si="218"/>
        <v>NO</v>
      </c>
      <c r="Y644" t="str">
        <f t="shared" si="219"/>
        <v>NO</v>
      </c>
      <c r="Z644" t="str">
        <f t="shared" si="220"/>
        <v>NO</v>
      </c>
      <c r="AA644" t="str">
        <f t="shared" si="221"/>
        <v>NO</v>
      </c>
      <c r="AB644" t="str">
        <f t="shared" si="222"/>
        <v>YES</v>
      </c>
      <c r="AC644" t="str">
        <f t="shared" si="223"/>
        <v>NO</v>
      </c>
      <c r="AD644" t="str">
        <f t="shared" si="224"/>
        <v>NO</v>
      </c>
      <c r="AE644" t="str">
        <f t="shared" si="225"/>
        <v>NO</v>
      </c>
      <c r="AF644" t="str">
        <f t="shared" si="226"/>
        <v>NO</v>
      </c>
      <c r="AG644" t="str">
        <f t="shared" si="227"/>
        <v>NO</v>
      </c>
      <c r="AH644" t="str">
        <f t="shared" si="228"/>
        <v>NO</v>
      </c>
      <c r="AI644">
        <f t="shared" si="229"/>
        <v>2174</v>
      </c>
      <c r="AJ644" t="str">
        <f t="shared" si="230"/>
        <v/>
      </c>
    </row>
    <row r="645" spans="1:36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10"/>
        <v>1.0580799999999999</v>
      </c>
      <c r="P645" s="6">
        <f t="shared" si="211"/>
        <v>174.02631578947367</v>
      </c>
      <c r="Q645" t="str">
        <f t="shared" si="212"/>
        <v>technology</v>
      </c>
      <c r="R645" t="str">
        <f t="shared" si="213"/>
        <v>wearables</v>
      </c>
      <c r="S645" s="8">
        <f t="shared" si="214"/>
        <v>42101</v>
      </c>
      <c r="T645" s="8">
        <f t="shared" si="215"/>
        <v>42155.642071759255</v>
      </c>
      <c r="U645">
        <f t="shared" si="216"/>
        <v>2015</v>
      </c>
      <c r="V645" t="str">
        <f>VLOOKUP(MONTH(S645),REF!$C$4:$D$15,2,FALSE)</f>
        <v>APR</v>
      </c>
      <c r="W645" t="str">
        <f t="shared" si="217"/>
        <v>NO</v>
      </c>
      <c r="X645" t="str">
        <f t="shared" si="218"/>
        <v>NO</v>
      </c>
      <c r="Y645" t="str">
        <f t="shared" si="219"/>
        <v>NO</v>
      </c>
      <c r="Z645" t="str">
        <f t="shared" si="220"/>
        <v>NO</v>
      </c>
      <c r="AA645" t="str">
        <f t="shared" si="221"/>
        <v>NO</v>
      </c>
      <c r="AB645" t="str">
        <f t="shared" si="222"/>
        <v>NO</v>
      </c>
      <c r="AC645" t="str">
        <f t="shared" si="223"/>
        <v>YES</v>
      </c>
      <c r="AD645" t="str">
        <f t="shared" si="224"/>
        <v>NO</v>
      </c>
      <c r="AE645" t="str">
        <f t="shared" si="225"/>
        <v>NO</v>
      </c>
      <c r="AF645" t="str">
        <f t="shared" si="226"/>
        <v>NO</v>
      </c>
      <c r="AG645" t="str">
        <f t="shared" si="227"/>
        <v>NO</v>
      </c>
      <c r="AH645" t="str">
        <f t="shared" si="228"/>
        <v>NO</v>
      </c>
      <c r="AI645">
        <f t="shared" si="229"/>
        <v>152</v>
      </c>
      <c r="AJ645" t="str">
        <f t="shared" si="230"/>
        <v/>
      </c>
    </row>
    <row r="646" spans="1:36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10"/>
        <v>3.0011791999999997</v>
      </c>
      <c r="P646" s="6">
        <f t="shared" si="211"/>
        <v>73.486268364348675</v>
      </c>
      <c r="Q646" t="str">
        <f t="shared" si="212"/>
        <v>technology</v>
      </c>
      <c r="R646" t="str">
        <f t="shared" si="213"/>
        <v>wearables</v>
      </c>
      <c r="S646" s="8">
        <f t="shared" si="214"/>
        <v>41899</v>
      </c>
      <c r="T646" s="8">
        <f t="shared" si="215"/>
        <v>41941.041666666664</v>
      </c>
      <c r="U646">
        <f t="shared" si="216"/>
        <v>2014</v>
      </c>
      <c r="V646" t="str">
        <f>VLOOKUP(MONTH(S646),REF!$C$4:$D$15,2,FALSE)</f>
        <v>SEP</v>
      </c>
      <c r="W646" t="str">
        <f t="shared" si="217"/>
        <v>NO</v>
      </c>
      <c r="X646" t="str">
        <f t="shared" si="218"/>
        <v>NO</v>
      </c>
      <c r="Y646" t="str">
        <f t="shared" si="219"/>
        <v>NO</v>
      </c>
      <c r="Z646" t="str">
        <f t="shared" si="220"/>
        <v>NO</v>
      </c>
      <c r="AA646" t="str">
        <f t="shared" si="221"/>
        <v>NO</v>
      </c>
      <c r="AB646" t="str">
        <f t="shared" si="222"/>
        <v>NO</v>
      </c>
      <c r="AC646" t="str">
        <f t="shared" si="223"/>
        <v>YES</v>
      </c>
      <c r="AD646" t="str">
        <f t="shared" si="224"/>
        <v>NO</v>
      </c>
      <c r="AE646" t="str">
        <f t="shared" si="225"/>
        <v>NO</v>
      </c>
      <c r="AF646" t="str">
        <f t="shared" si="226"/>
        <v>NO</v>
      </c>
      <c r="AG646" t="str">
        <f t="shared" si="227"/>
        <v>NO</v>
      </c>
      <c r="AH646" t="str">
        <f t="shared" si="228"/>
        <v>NO</v>
      </c>
      <c r="AI646">
        <f t="shared" si="229"/>
        <v>1021</v>
      </c>
      <c r="AJ646" t="str">
        <f t="shared" si="230"/>
        <v/>
      </c>
    </row>
    <row r="647" spans="1:36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10"/>
        <v>2.7869999999999999</v>
      </c>
      <c r="P647" s="6">
        <f t="shared" si="211"/>
        <v>23.518987341772153</v>
      </c>
      <c r="Q647" t="str">
        <f t="shared" si="212"/>
        <v>technology</v>
      </c>
      <c r="R647" t="str">
        <f t="shared" si="213"/>
        <v>wearables</v>
      </c>
      <c r="S647" s="8">
        <f t="shared" si="214"/>
        <v>42564</v>
      </c>
      <c r="T647" s="8">
        <f t="shared" si="215"/>
        <v>42594.026319444441</v>
      </c>
      <c r="U647">
        <f t="shared" si="216"/>
        <v>2016</v>
      </c>
      <c r="V647" t="str">
        <f>VLOOKUP(MONTH(S647),REF!$C$4:$D$15,2,FALSE)</f>
        <v>JUL</v>
      </c>
      <c r="W647" t="str">
        <f t="shared" si="217"/>
        <v>NO</v>
      </c>
      <c r="X647" t="str">
        <f t="shared" si="218"/>
        <v>YES</v>
      </c>
      <c r="Y647" t="str">
        <f t="shared" si="219"/>
        <v>NO</v>
      </c>
      <c r="Z647" t="str">
        <f t="shared" si="220"/>
        <v>NO</v>
      </c>
      <c r="AA647" t="str">
        <f t="shared" si="221"/>
        <v>NO</v>
      </c>
      <c r="AB647" t="str">
        <f t="shared" si="222"/>
        <v>NO</v>
      </c>
      <c r="AC647" t="str">
        <f t="shared" si="223"/>
        <v>NO</v>
      </c>
      <c r="AD647" t="str">
        <f t="shared" si="224"/>
        <v>NO</v>
      </c>
      <c r="AE647" t="str">
        <f t="shared" si="225"/>
        <v>NO</v>
      </c>
      <c r="AF647" t="str">
        <f t="shared" si="226"/>
        <v>NO</v>
      </c>
      <c r="AG647" t="str">
        <f t="shared" si="227"/>
        <v>NO</v>
      </c>
      <c r="AH647" t="str">
        <f t="shared" si="228"/>
        <v>NO</v>
      </c>
      <c r="AI647">
        <f t="shared" si="229"/>
        <v>237</v>
      </c>
      <c r="AJ647" t="str">
        <f t="shared" si="230"/>
        <v/>
      </c>
    </row>
    <row r="648" spans="1:36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10"/>
        <v>1.3187625000000001</v>
      </c>
      <c r="P648" s="6">
        <f t="shared" si="211"/>
        <v>39.074444444444445</v>
      </c>
      <c r="Q648" t="str">
        <f t="shared" si="212"/>
        <v>technology</v>
      </c>
      <c r="R648" t="str">
        <f t="shared" si="213"/>
        <v>wearables</v>
      </c>
      <c r="S648" s="8">
        <f t="shared" si="214"/>
        <v>41833</v>
      </c>
      <c r="T648" s="8">
        <f t="shared" si="215"/>
        <v>41862.852627314816</v>
      </c>
      <c r="U648">
        <f t="shared" si="216"/>
        <v>2014</v>
      </c>
      <c r="V648" t="str">
        <f>VLOOKUP(MONTH(S648),REF!$C$4:$D$15,2,FALSE)</f>
        <v>JUL</v>
      </c>
      <c r="W648" t="str">
        <f t="shared" si="217"/>
        <v>YES</v>
      </c>
      <c r="X648" t="str">
        <f t="shared" si="218"/>
        <v>NO</v>
      </c>
      <c r="Y648" t="str">
        <f t="shared" si="219"/>
        <v>NO</v>
      </c>
      <c r="Z648" t="str">
        <f t="shared" si="220"/>
        <v>NO</v>
      </c>
      <c r="AA648" t="str">
        <f t="shared" si="221"/>
        <v>NO</v>
      </c>
      <c r="AB648" t="str">
        <f t="shared" si="222"/>
        <v>NO</v>
      </c>
      <c r="AC648" t="str">
        <f t="shared" si="223"/>
        <v>NO</v>
      </c>
      <c r="AD648" t="str">
        <f t="shared" si="224"/>
        <v>NO</v>
      </c>
      <c r="AE648" t="str">
        <f t="shared" si="225"/>
        <v>NO</v>
      </c>
      <c r="AF648" t="str">
        <f t="shared" si="226"/>
        <v>NO</v>
      </c>
      <c r="AG648" t="str">
        <f t="shared" si="227"/>
        <v>NO</v>
      </c>
      <c r="AH648" t="str">
        <f t="shared" si="228"/>
        <v>NO</v>
      </c>
      <c r="AI648">
        <f t="shared" si="229"/>
        <v>27</v>
      </c>
      <c r="AJ648" t="str">
        <f t="shared" si="230"/>
        <v/>
      </c>
    </row>
    <row r="649" spans="1:36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10"/>
        <v>1.0705</v>
      </c>
      <c r="P649" s="6">
        <f t="shared" si="211"/>
        <v>125.94117647058823</v>
      </c>
      <c r="Q649" t="str">
        <f t="shared" si="212"/>
        <v>technology</v>
      </c>
      <c r="R649" t="str">
        <f t="shared" si="213"/>
        <v>wearables</v>
      </c>
      <c r="S649" s="8">
        <f t="shared" si="214"/>
        <v>42417</v>
      </c>
      <c r="T649" s="8">
        <f t="shared" si="215"/>
        <v>42446.726261574076</v>
      </c>
      <c r="U649">
        <f t="shared" si="216"/>
        <v>2016</v>
      </c>
      <c r="V649" t="str">
        <f>VLOOKUP(MONTH(S649),REF!$C$4:$D$15,2,FALSE)</f>
        <v>FEB</v>
      </c>
      <c r="W649" t="str">
        <f t="shared" si="217"/>
        <v>NO</v>
      </c>
      <c r="X649" t="str">
        <f t="shared" si="218"/>
        <v>YES</v>
      </c>
      <c r="Y649" t="str">
        <f t="shared" si="219"/>
        <v>NO</v>
      </c>
      <c r="Z649" t="str">
        <f t="shared" si="220"/>
        <v>NO</v>
      </c>
      <c r="AA649" t="str">
        <f t="shared" si="221"/>
        <v>NO</v>
      </c>
      <c r="AB649" t="str">
        <f t="shared" si="222"/>
        <v>NO</v>
      </c>
      <c r="AC649" t="str">
        <f t="shared" si="223"/>
        <v>NO</v>
      </c>
      <c r="AD649" t="str">
        <f t="shared" si="224"/>
        <v>NO</v>
      </c>
      <c r="AE649" t="str">
        <f t="shared" si="225"/>
        <v>NO</v>
      </c>
      <c r="AF649" t="str">
        <f t="shared" si="226"/>
        <v>NO</v>
      </c>
      <c r="AG649" t="str">
        <f t="shared" si="227"/>
        <v>NO</v>
      </c>
      <c r="AH649" t="str">
        <f t="shared" si="228"/>
        <v>NO</v>
      </c>
      <c r="AI649">
        <f t="shared" si="229"/>
        <v>17</v>
      </c>
      <c r="AJ649" t="str">
        <f t="shared" si="230"/>
        <v/>
      </c>
    </row>
    <row r="650" spans="1:36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10"/>
        <v>1.2682285714285715</v>
      </c>
      <c r="P650" s="6">
        <f t="shared" si="211"/>
        <v>1644</v>
      </c>
      <c r="Q650" t="str">
        <f t="shared" si="212"/>
        <v>technology</v>
      </c>
      <c r="R650" t="str">
        <f t="shared" si="213"/>
        <v>wearables</v>
      </c>
      <c r="S650" s="8">
        <f t="shared" si="214"/>
        <v>41892</v>
      </c>
      <c r="T650" s="8">
        <f t="shared" si="215"/>
        <v>41926.693379629629</v>
      </c>
      <c r="U650">
        <f t="shared" si="216"/>
        <v>2014</v>
      </c>
      <c r="V650" t="str">
        <f>VLOOKUP(MONTH(S650),REF!$C$4:$D$15,2,FALSE)</f>
        <v>SEP</v>
      </c>
      <c r="W650" t="str">
        <f t="shared" si="217"/>
        <v>NO</v>
      </c>
      <c r="X650" t="str">
        <f t="shared" si="218"/>
        <v>NO</v>
      </c>
      <c r="Y650" t="str">
        <f t="shared" si="219"/>
        <v>NO</v>
      </c>
      <c r="Z650" t="str">
        <f t="shared" si="220"/>
        <v>NO</v>
      </c>
      <c r="AA650" t="str">
        <f t="shared" si="221"/>
        <v>NO</v>
      </c>
      <c r="AB650" t="str">
        <f t="shared" si="222"/>
        <v>NO</v>
      </c>
      <c r="AC650" t="str">
        <f t="shared" si="223"/>
        <v>NO</v>
      </c>
      <c r="AD650" t="str">
        <f t="shared" si="224"/>
        <v>NO</v>
      </c>
      <c r="AE650" t="str">
        <f t="shared" si="225"/>
        <v>YES</v>
      </c>
      <c r="AF650" t="str">
        <f t="shared" si="226"/>
        <v>NO</v>
      </c>
      <c r="AG650" t="str">
        <f t="shared" si="227"/>
        <v>NO</v>
      </c>
      <c r="AH650" t="str">
        <f t="shared" si="228"/>
        <v>NO</v>
      </c>
      <c r="AI650">
        <f t="shared" si="229"/>
        <v>27</v>
      </c>
      <c r="AJ650" t="str">
        <f t="shared" si="230"/>
        <v/>
      </c>
    </row>
    <row r="651" spans="1:36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10"/>
        <v>1.3996</v>
      </c>
      <c r="P651" s="6">
        <f t="shared" si="211"/>
        <v>42.670731707317074</v>
      </c>
      <c r="Q651" t="str">
        <f t="shared" si="212"/>
        <v>technology</v>
      </c>
      <c r="R651" t="str">
        <f t="shared" si="213"/>
        <v>wearables</v>
      </c>
      <c r="S651" s="8">
        <f t="shared" si="214"/>
        <v>41878</v>
      </c>
      <c r="T651" s="8">
        <f t="shared" si="215"/>
        <v>41898.912187499998</v>
      </c>
      <c r="U651">
        <f t="shared" si="216"/>
        <v>2014</v>
      </c>
      <c r="V651" t="str">
        <f>VLOOKUP(MONTH(S651),REF!$C$4:$D$15,2,FALSE)</f>
        <v>AUG</v>
      </c>
      <c r="W651" t="str">
        <f t="shared" si="217"/>
        <v>NO</v>
      </c>
      <c r="X651" t="str">
        <f t="shared" si="218"/>
        <v>YES</v>
      </c>
      <c r="Y651" t="str">
        <f t="shared" si="219"/>
        <v>NO</v>
      </c>
      <c r="Z651" t="str">
        <f t="shared" si="220"/>
        <v>NO</v>
      </c>
      <c r="AA651" t="str">
        <f t="shared" si="221"/>
        <v>NO</v>
      </c>
      <c r="AB651" t="str">
        <f t="shared" si="222"/>
        <v>NO</v>
      </c>
      <c r="AC651" t="str">
        <f t="shared" si="223"/>
        <v>NO</v>
      </c>
      <c r="AD651" t="str">
        <f t="shared" si="224"/>
        <v>NO</v>
      </c>
      <c r="AE651" t="str">
        <f t="shared" si="225"/>
        <v>NO</v>
      </c>
      <c r="AF651" t="str">
        <f t="shared" si="226"/>
        <v>NO</v>
      </c>
      <c r="AG651" t="str">
        <f t="shared" si="227"/>
        <v>NO</v>
      </c>
      <c r="AH651" t="str">
        <f t="shared" si="228"/>
        <v>NO</v>
      </c>
      <c r="AI651">
        <f t="shared" si="229"/>
        <v>82</v>
      </c>
      <c r="AJ651" t="str">
        <f t="shared" si="230"/>
        <v/>
      </c>
    </row>
    <row r="652" spans="1:36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10"/>
        <v>1.1240000000000001</v>
      </c>
      <c r="P652" s="6">
        <f t="shared" si="211"/>
        <v>35.125</v>
      </c>
      <c r="Q652" t="str">
        <f t="shared" si="212"/>
        <v>technology</v>
      </c>
      <c r="R652" t="str">
        <f t="shared" si="213"/>
        <v>wearables</v>
      </c>
      <c r="S652" s="8">
        <f t="shared" si="214"/>
        <v>41932</v>
      </c>
      <c r="T652" s="8">
        <f t="shared" si="215"/>
        <v>41992.078518518523</v>
      </c>
      <c r="U652">
        <f t="shared" si="216"/>
        <v>2014</v>
      </c>
      <c r="V652" t="str">
        <f>VLOOKUP(MONTH(S652),REF!$C$4:$D$15,2,FALSE)</f>
        <v>OCT</v>
      </c>
      <c r="W652" t="str">
        <f t="shared" si="217"/>
        <v>NO</v>
      </c>
      <c r="X652" t="str">
        <f t="shared" si="218"/>
        <v>YES</v>
      </c>
      <c r="Y652" t="str">
        <f t="shared" si="219"/>
        <v>NO</v>
      </c>
      <c r="Z652" t="str">
        <f t="shared" si="220"/>
        <v>NO</v>
      </c>
      <c r="AA652" t="str">
        <f t="shared" si="221"/>
        <v>NO</v>
      </c>
      <c r="AB652" t="str">
        <f t="shared" si="222"/>
        <v>NO</v>
      </c>
      <c r="AC652" t="str">
        <f t="shared" si="223"/>
        <v>NO</v>
      </c>
      <c r="AD652" t="str">
        <f t="shared" si="224"/>
        <v>NO</v>
      </c>
      <c r="AE652" t="str">
        <f t="shared" si="225"/>
        <v>NO</v>
      </c>
      <c r="AF652" t="str">
        <f t="shared" si="226"/>
        <v>NO</v>
      </c>
      <c r="AG652" t="str">
        <f t="shared" si="227"/>
        <v>NO</v>
      </c>
      <c r="AH652" t="str">
        <f t="shared" si="228"/>
        <v>NO</v>
      </c>
      <c r="AI652">
        <f t="shared" si="229"/>
        <v>48</v>
      </c>
      <c r="AJ652" t="str">
        <f t="shared" si="230"/>
        <v/>
      </c>
    </row>
    <row r="653" spans="1:36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10"/>
        <v>1.00528</v>
      </c>
      <c r="P653" s="6">
        <f t="shared" si="211"/>
        <v>239.35238095238094</v>
      </c>
      <c r="Q653" t="str">
        <f t="shared" si="212"/>
        <v>technology</v>
      </c>
      <c r="R653" t="str">
        <f t="shared" si="213"/>
        <v>wearables</v>
      </c>
      <c r="S653" s="8">
        <f t="shared" si="214"/>
        <v>41956</v>
      </c>
      <c r="T653" s="8">
        <f t="shared" si="215"/>
        <v>41986.017488425925</v>
      </c>
      <c r="U653">
        <f t="shared" si="216"/>
        <v>2014</v>
      </c>
      <c r="V653" t="str">
        <f>VLOOKUP(MONTH(S653),REF!$C$4:$D$15,2,FALSE)</f>
        <v>NOV</v>
      </c>
      <c r="W653" t="str">
        <f t="shared" si="217"/>
        <v>NO</v>
      </c>
      <c r="X653" t="str">
        <f t="shared" si="218"/>
        <v>NO</v>
      </c>
      <c r="Y653" t="str">
        <f t="shared" si="219"/>
        <v>NO</v>
      </c>
      <c r="Z653" t="str">
        <f t="shared" si="220"/>
        <v>NO</v>
      </c>
      <c r="AA653" t="str">
        <f t="shared" si="221"/>
        <v>NO</v>
      </c>
      <c r="AB653" t="str">
        <f t="shared" si="222"/>
        <v>NO</v>
      </c>
      <c r="AC653" t="str">
        <f t="shared" si="223"/>
        <v>YES</v>
      </c>
      <c r="AD653" t="str">
        <f t="shared" si="224"/>
        <v>NO</v>
      </c>
      <c r="AE653" t="str">
        <f t="shared" si="225"/>
        <v>NO</v>
      </c>
      <c r="AF653" t="str">
        <f t="shared" si="226"/>
        <v>NO</v>
      </c>
      <c r="AG653" t="str">
        <f t="shared" si="227"/>
        <v>NO</v>
      </c>
      <c r="AH653" t="str">
        <f t="shared" si="228"/>
        <v>NO</v>
      </c>
      <c r="AI653">
        <f t="shared" si="229"/>
        <v>105</v>
      </c>
      <c r="AJ653" t="str">
        <f t="shared" si="230"/>
        <v/>
      </c>
    </row>
    <row r="654" spans="1:36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10"/>
        <v>1.0046666666666666</v>
      </c>
      <c r="P654" s="6">
        <f t="shared" si="211"/>
        <v>107.64285714285714</v>
      </c>
      <c r="Q654" t="str">
        <f t="shared" si="212"/>
        <v>technology</v>
      </c>
      <c r="R654" t="str">
        <f t="shared" si="213"/>
        <v>wearables</v>
      </c>
      <c r="S654" s="8">
        <f t="shared" si="214"/>
        <v>42676</v>
      </c>
      <c r="T654" s="8">
        <f t="shared" si="215"/>
        <v>42705.732060185182</v>
      </c>
      <c r="U654">
        <f t="shared" si="216"/>
        <v>2016</v>
      </c>
      <c r="V654" t="str">
        <f>VLOOKUP(MONTH(S654),REF!$C$4:$D$15,2,FALSE)</f>
        <v>NOV</v>
      </c>
      <c r="W654" t="str">
        <f t="shared" si="217"/>
        <v>NO</v>
      </c>
      <c r="X654" t="str">
        <f t="shared" si="218"/>
        <v>YES</v>
      </c>
      <c r="Y654" t="str">
        <f t="shared" si="219"/>
        <v>NO</v>
      </c>
      <c r="Z654" t="str">
        <f t="shared" si="220"/>
        <v>NO</v>
      </c>
      <c r="AA654" t="str">
        <f t="shared" si="221"/>
        <v>NO</v>
      </c>
      <c r="AB654" t="str">
        <f t="shared" si="222"/>
        <v>NO</v>
      </c>
      <c r="AC654" t="str">
        <f t="shared" si="223"/>
        <v>NO</v>
      </c>
      <c r="AD654" t="str">
        <f t="shared" si="224"/>
        <v>NO</v>
      </c>
      <c r="AE654" t="str">
        <f t="shared" si="225"/>
        <v>NO</v>
      </c>
      <c r="AF654" t="str">
        <f t="shared" si="226"/>
        <v>NO</v>
      </c>
      <c r="AG654" t="str">
        <f t="shared" si="227"/>
        <v>NO</v>
      </c>
      <c r="AH654" t="str">
        <f t="shared" si="228"/>
        <v>NO</v>
      </c>
      <c r="AI654">
        <f t="shared" si="229"/>
        <v>28</v>
      </c>
      <c r="AJ654" t="str">
        <f t="shared" si="230"/>
        <v/>
      </c>
    </row>
    <row r="655" spans="1:36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10"/>
        <v>1.4144600000000001</v>
      </c>
      <c r="P655" s="6">
        <f t="shared" si="211"/>
        <v>95.830623306233065</v>
      </c>
      <c r="Q655" t="str">
        <f t="shared" si="212"/>
        <v>technology</v>
      </c>
      <c r="R655" t="str">
        <f t="shared" si="213"/>
        <v>wearables</v>
      </c>
      <c r="S655" s="8">
        <f t="shared" si="214"/>
        <v>42200</v>
      </c>
      <c r="T655" s="8">
        <f t="shared" si="215"/>
        <v>42236.618518518517</v>
      </c>
      <c r="U655">
        <f t="shared" si="216"/>
        <v>2015</v>
      </c>
      <c r="V655" t="str">
        <f>VLOOKUP(MONTH(S655),REF!$C$4:$D$15,2,FALSE)</f>
        <v>JUL</v>
      </c>
      <c r="W655" t="str">
        <f t="shared" si="217"/>
        <v>NO</v>
      </c>
      <c r="X655" t="str">
        <f t="shared" si="218"/>
        <v>NO</v>
      </c>
      <c r="Y655" t="str">
        <f t="shared" si="219"/>
        <v>NO</v>
      </c>
      <c r="Z655" t="str">
        <f t="shared" si="220"/>
        <v>NO</v>
      </c>
      <c r="AA655" t="str">
        <f t="shared" si="221"/>
        <v>NO</v>
      </c>
      <c r="AB655" t="str">
        <f t="shared" si="222"/>
        <v>NO</v>
      </c>
      <c r="AC655" t="str">
        <f t="shared" si="223"/>
        <v>NO</v>
      </c>
      <c r="AD655" t="str">
        <f t="shared" si="224"/>
        <v>NO</v>
      </c>
      <c r="AE655" t="str">
        <f t="shared" si="225"/>
        <v>NO</v>
      </c>
      <c r="AF655" t="str">
        <f t="shared" si="226"/>
        <v>NO</v>
      </c>
      <c r="AG655" t="str">
        <f t="shared" si="227"/>
        <v>NO</v>
      </c>
      <c r="AH655" t="str">
        <f t="shared" si="228"/>
        <v>YES</v>
      </c>
      <c r="AI655">
        <f t="shared" si="229"/>
        <v>1107</v>
      </c>
      <c r="AJ655" t="str">
        <f t="shared" si="230"/>
        <v/>
      </c>
    </row>
    <row r="656" spans="1:36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10"/>
        <v>2.6729166666666666</v>
      </c>
      <c r="P656" s="6">
        <f t="shared" si="211"/>
        <v>31.663376110562684</v>
      </c>
      <c r="Q656" t="str">
        <f t="shared" si="212"/>
        <v>technology</v>
      </c>
      <c r="R656" t="str">
        <f t="shared" si="213"/>
        <v>wearables</v>
      </c>
      <c r="S656" s="8">
        <f t="shared" si="214"/>
        <v>42164</v>
      </c>
      <c r="T656" s="8">
        <f t="shared" si="215"/>
        <v>42193.957326388889</v>
      </c>
      <c r="U656">
        <f t="shared" si="216"/>
        <v>2015</v>
      </c>
      <c r="V656" t="str">
        <f>VLOOKUP(MONTH(S656),REF!$C$4:$D$15,2,FALSE)</f>
        <v>JUN</v>
      </c>
      <c r="W656" t="str">
        <f t="shared" si="217"/>
        <v>NO</v>
      </c>
      <c r="X656" t="str">
        <f t="shared" si="218"/>
        <v>NO</v>
      </c>
      <c r="Y656" t="str">
        <f t="shared" si="219"/>
        <v>NO</v>
      </c>
      <c r="Z656" t="str">
        <f t="shared" si="220"/>
        <v>YES</v>
      </c>
      <c r="AA656" t="str">
        <f t="shared" si="221"/>
        <v>NO</v>
      </c>
      <c r="AB656" t="str">
        <f t="shared" si="222"/>
        <v>NO</v>
      </c>
      <c r="AC656" t="str">
        <f t="shared" si="223"/>
        <v>NO</v>
      </c>
      <c r="AD656" t="str">
        <f t="shared" si="224"/>
        <v>NO</v>
      </c>
      <c r="AE656" t="str">
        <f t="shared" si="225"/>
        <v>NO</v>
      </c>
      <c r="AF656" t="str">
        <f t="shared" si="226"/>
        <v>NO</v>
      </c>
      <c r="AG656" t="str">
        <f t="shared" si="227"/>
        <v>NO</v>
      </c>
      <c r="AH656" t="str">
        <f t="shared" si="228"/>
        <v>NO</v>
      </c>
      <c r="AI656">
        <f t="shared" si="229"/>
        <v>1013</v>
      </c>
      <c r="AJ656" t="str">
        <f t="shared" si="230"/>
        <v/>
      </c>
    </row>
    <row r="657" spans="1:36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10"/>
        <v>1.4688749999999999</v>
      </c>
      <c r="P657" s="6">
        <f t="shared" si="211"/>
        <v>42.886861313868614</v>
      </c>
      <c r="Q657" t="str">
        <f t="shared" si="212"/>
        <v>technology</v>
      </c>
      <c r="R657" t="str">
        <f t="shared" si="213"/>
        <v>wearables</v>
      </c>
      <c r="S657" s="8">
        <f t="shared" si="214"/>
        <v>42046</v>
      </c>
      <c r="T657" s="8">
        <f t="shared" si="215"/>
        <v>42075.915648148148</v>
      </c>
      <c r="U657">
        <f t="shared" si="216"/>
        <v>2015</v>
      </c>
      <c r="V657" t="str">
        <f>VLOOKUP(MONTH(S657),REF!$C$4:$D$15,2,FALSE)</f>
        <v>FEB</v>
      </c>
      <c r="W657" t="str">
        <f t="shared" si="217"/>
        <v>NO</v>
      </c>
      <c r="X657" t="str">
        <f t="shared" si="218"/>
        <v>NO</v>
      </c>
      <c r="Y657" t="str">
        <f t="shared" si="219"/>
        <v>YES</v>
      </c>
      <c r="Z657" t="str">
        <f t="shared" si="220"/>
        <v>NO</v>
      </c>
      <c r="AA657" t="str">
        <f t="shared" si="221"/>
        <v>NO</v>
      </c>
      <c r="AB657" t="str">
        <f t="shared" si="222"/>
        <v>NO</v>
      </c>
      <c r="AC657" t="str">
        <f t="shared" si="223"/>
        <v>NO</v>
      </c>
      <c r="AD657" t="str">
        <f t="shared" si="224"/>
        <v>NO</v>
      </c>
      <c r="AE657" t="str">
        <f t="shared" si="225"/>
        <v>NO</v>
      </c>
      <c r="AF657" t="str">
        <f t="shared" si="226"/>
        <v>NO</v>
      </c>
      <c r="AG657" t="str">
        <f t="shared" si="227"/>
        <v>NO</v>
      </c>
      <c r="AH657" t="str">
        <f t="shared" si="228"/>
        <v>NO</v>
      </c>
      <c r="AI657">
        <f t="shared" si="229"/>
        <v>274</v>
      </c>
      <c r="AJ657" t="str">
        <f t="shared" si="230"/>
        <v/>
      </c>
    </row>
    <row r="658" spans="1:36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10"/>
        <v>2.1356000000000002</v>
      </c>
      <c r="P658" s="6">
        <f t="shared" si="211"/>
        <v>122.73563218390805</v>
      </c>
      <c r="Q658" t="str">
        <f t="shared" si="212"/>
        <v>technology</v>
      </c>
      <c r="R658" t="str">
        <f t="shared" si="213"/>
        <v>wearables</v>
      </c>
      <c r="S658" s="8">
        <f t="shared" si="214"/>
        <v>42418</v>
      </c>
      <c r="T658" s="8">
        <f t="shared" si="215"/>
        <v>42477.76295138889</v>
      </c>
      <c r="U658">
        <f t="shared" si="216"/>
        <v>2016</v>
      </c>
      <c r="V658" t="str">
        <f>VLOOKUP(MONTH(S658),REF!$C$4:$D$15,2,FALSE)</f>
        <v>FEB</v>
      </c>
      <c r="W658" t="str">
        <f t="shared" si="217"/>
        <v>NO</v>
      </c>
      <c r="X658" t="str">
        <f t="shared" si="218"/>
        <v>NO</v>
      </c>
      <c r="Y658" t="str">
        <f t="shared" si="219"/>
        <v>YES</v>
      </c>
      <c r="Z658" t="str">
        <f t="shared" si="220"/>
        <v>NO</v>
      </c>
      <c r="AA658" t="str">
        <f t="shared" si="221"/>
        <v>NO</v>
      </c>
      <c r="AB658" t="str">
        <f t="shared" si="222"/>
        <v>NO</v>
      </c>
      <c r="AC658" t="str">
        <f t="shared" si="223"/>
        <v>NO</v>
      </c>
      <c r="AD658" t="str">
        <f t="shared" si="224"/>
        <v>NO</v>
      </c>
      <c r="AE658" t="str">
        <f t="shared" si="225"/>
        <v>NO</v>
      </c>
      <c r="AF658" t="str">
        <f t="shared" si="226"/>
        <v>NO</v>
      </c>
      <c r="AG658" t="str">
        <f t="shared" si="227"/>
        <v>NO</v>
      </c>
      <c r="AH658" t="str">
        <f t="shared" si="228"/>
        <v>NO</v>
      </c>
      <c r="AI658">
        <f t="shared" si="229"/>
        <v>87</v>
      </c>
      <c r="AJ658" t="str">
        <f t="shared" si="230"/>
        <v/>
      </c>
    </row>
    <row r="659" spans="1:36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10"/>
        <v>1.2569999999999999</v>
      </c>
      <c r="P659" s="6">
        <f t="shared" si="211"/>
        <v>190.45454545454547</v>
      </c>
      <c r="Q659" t="str">
        <f t="shared" si="212"/>
        <v>technology</v>
      </c>
      <c r="R659" t="str">
        <f t="shared" si="213"/>
        <v>wearables</v>
      </c>
      <c r="S659" s="8">
        <f t="shared" si="214"/>
        <v>42332</v>
      </c>
      <c r="T659" s="8">
        <f t="shared" si="215"/>
        <v>42361.84574074074</v>
      </c>
      <c r="U659">
        <f t="shared" si="216"/>
        <v>2015</v>
      </c>
      <c r="V659" t="str">
        <f>VLOOKUP(MONTH(S659),REF!$C$4:$D$15,2,FALSE)</f>
        <v>NOV</v>
      </c>
      <c r="W659" t="str">
        <f t="shared" si="217"/>
        <v>NO</v>
      </c>
      <c r="X659" t="str">
        <f t="shared" si="218"/>
        <v>NO</v>
      </c>
      <c r="Y659" t="str">
        <f t="shared" si="219"/>
        <v>NO</v>
      </c>
      <c r="Z659" t="str">
        <f t="shared" si="220"/>
        <v>NO</v>
      </c>
      <c r="AA659" t="str">
        <f t="shared" si="221"/>
        <v>YES</v>
      </c>
      <c r="AB659" t="str">
        <f t="shared" si="222"/>
        <v>NO</v>
      </c>
      <c r="AC659" t="str">
        <f t="shared" si="223"/>
        <v>NO</v>
      </c>
      <c r="AD659" t="str">
        <f t="shared" si="224"/>
        <v>NO</v>
      </c>
      <c r="AE659" t="str">
        <f t="shared" si="225"/>
        <v>NO</v>
      </c>
      <c r="AF659" t="str">
        <f t="shared" si="226"/>
        <v>NO</v>
      </c>
      <c r="AG659" t="str">
        <f t="shared" si="227"/>
        <v>NO</v>
      </c>
      <c r="AH659" t="str">
        <f t="shared" si="228"/>
        <v>NO</v>
      </c>
      <c r="AI659">
        <f t="shared" si="229"/>
        <v>99</v>
      </c>
      <c r="AJ659" t="str">
        <f t="shared" si="230"/>
        <v/>
      </c>
    </row>
    <row r="660" spans="1:36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10"/>
        <v>1.0446206037108834</v>
      </c>
      <c r="P660" s="6">
        <f t="shared" si="211"/>
        <v>109.33695652173913</v>
      </c>
      <c r="Q660" t="str">
        <f t="shared" si="212"/>
        <v>technology</v>
      </c>
      <c r="R660" t="str">
        <f t="shared" si="213"/>
        <v>wearables</v>
      </c>
      <c r="S660" s="8">
        <f t="shared" si="214"/>
        <v>42179</v>
      </c>
      <c r="T660" s="8">
        <f t="shared" si="215"/>
        <v>42211.75</v>
      </c>
      <c r="U660">
        <f t="shared" si="216"/>
        <v>2015</v>
      </c>
      <c r="V660" t="str">
        <f>VLOOKUP(MONTH(S660),REF!$C$4:$D$15,2,FALSE)</f>
        <v>JUN</v>
      </c>
      <c r="W660" t="str">
        <f t="shared" si="217"/>
        <v>NO</v>
      </c>
      <c r="X660" t="str">
        <f t="shared" si="218"/>
        <v>NO</v>
      </c>
      <c r="Y660" t="str">
        <f t="shared" si="219"/>
        <v>NO</v>
      </c>
      <c r="Z660" t="str">
        <f t="shared" si="220"/>
        <v>NO</v>
      </c>
      <c r="AA660" t="str">
        <f t="shared" si="221"/>
        <v>NO</v>
      </c>
      <c r="AB660" t="str">
        <f t="shared" si="222"/>
        <v>NO</v>
      </c>
      <c r="AC660" t="str">
        <f t="shared" si="223"/>
        <v>YES</v>
      </c>
      <c r="AD660" t="str">
        <f t="shared" si="224"/>
        <v>NO</v>
      </c>
      <c r="AE660" t="str">
        <f t="shared" si="225"/>
        <v>NO</v>
      </c>
      <c r="AF660" t="str">
        <f t="shared" si="226"/>
        <v>NO</v>
      </c>
      <c r="AG660" t="str">
        <f t="shared" si="227"/>
        <v>NO</v>
      </c>
      <c r="AH660" t="str">
        <f t="shared" si="228"/>
        <v>NO</v>
      </c>
      <c r="AI660">
        <f t="shared" si="229"/>
        <v>276</v>
      </c>
      <c r="AJ660" t="str">
        <f t="shared" si="230"/>
        <v/>
      </c>
    </row>
    <row r="661" spans="1:36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10"/>
        <v>1.0056666666666667</v>
      </c>
      <c r="P661" s="6">
        <f t="shared" si="211"/>
        <v>143.66666666666666</v>
      </c>
      <c r="Q661" t="str">
        <f t="shared" si="212"/>
        <v>technology</v>
      </c>
      <c r="R661" t="str">
        <f t="shared" si="213"/>
        <v>wearables</v>
      </c>
      <c r="S661" s="8">
        <f t="shared" si="214"/>
        <v>42210</v>
      </c>
      <c r="T661" s="8">
        <f t="shared" si="215"/>
        <v>42239.593692129631</v>
      </c>
      <c r="U661">
        <f t="shared" si="216"/>
        <v>2015</v>
      </c>
      <c r="V661" t="str">
        <f>VLOOKUP(MONTH(S661),REF!$C$4:$D$15,2,FALSE)</f>
        <v>JUL</v>
      </c>
      <c r="W661" t="str">
        <f t="shared" si="217"/>
        <v>NO</v>
      </c>
      <c r="X661" t="str">
        <f t="shared" si="218"/>
        <v>YES</v>
      </c>
      <c r="Y661" t="str">
        <f t="shared" si="219"/>
        <v>NO</v>
      </c>
      <c r="Z661" t="str">
        <f t="shared" si="220"/>
        <v>NO</v>
      </c>
      <c r="AA661" t="str">
        <f t="shared" si="221"/>
        <v>NO</v>
      </c>
      <c r="AB661" t="str">
        <f t="shared" si="222"/>
        <v>NO</v>
      </c>
      <c r="AC661" t="str">
        <f t="shared" si="223"/>
        <v>NO</v>
      </c>
      <c r="AD661" t="str">
        <f t="shared" si="224"/>
        <v>NO</v>
      </c>
      <c r="AE661" t="str">
        <f t="shared" si="225"/>
        <v>NO</v>
      </c>
      <c r="AF661" t="str">
        <f t="shared" si="226"/>
        <v>NO</v>
      </c>
      <c r="AG661" t="str">
        <f t="shared" si="227"/>
        <v>NO</v>
      </c>
      <c r="AH661" t="str">
        <f t="shared" si="228"/>
        <v>NO</v>
      </c>
      <c r="AI661">
        <f t="shared" si="229"/>
        <v>21</v>
      </c>
      <c r="AJ661" t="str">
        <f t="shared" si="230"/>
        <v/>
      </c>
    </row>
    <row r="662" spans="1:36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10"/>
        <v>3.058E-2</v>
      </c>
      <c r="P662" s="6">
        <f t="shared" si="211"/>
        <v>84.944444444444443</v>
      </c>
      <c r="Q662" t="str">
        <f t="shared" si="212"/>
        <v>technology</v>
      </c>
      <c r="R662" t="str">
        <f t="shared" si="213"/>
        <v>wearables</v>
      </c>
      <c r="S662" s="8">
        <f t="shared" si="214"/>
        <v>41923</v>
      </c>
      <c r="T662" s="8">
        <f t="shared" si="215"/>
        <v>41952.783321759256</v>
      </c>
      <c r="U662">
        <f t="shared" si="216"/>
        <v>2014</v>
      </c>
      <c r="V662" t="str">
        <f>VLOOKUP(MONTH(S662),REF!$C$4:$D$15,2,FALSE)</f>
        <v>OCT</v>
      </c>
      <c r="W662" t="str">
        <f t="shared" si="217"/>
        <v>NO</v>
      </c>
      <c r="X662" t="str">
        <f t="shared" si="218"/>
        <v>NO</v>
      </c>
      <c r="Y662" t="str">
        <f t="shared" si="219"/>
        <v>NO</v>
      </c>
      <c r="Z662" t="str">
        <f t="shared" si="220"/>
        <v>NO</v>
      </c>
      <c r="AA662" t="str">
        <f t="shared" si="221"/>
        <v>NO</v>
      </c>
      <c r="AB662" t="str">
        <f t="shared" si="222"/>
        <v>NO</v>
      </c>
      <c r="AC662" t="str">
        <f t="shared" si="223"/>
        <v>NO</v>
      </c>
      <c r="AD662" t="str">
        <f t="shared" si="224"/>
        <v>NO</v>
      </c>
      <c r="AE662" t="str">
        <f t="shared" si="225"/>
        <v>NO</v>
      </c>
      <c r="AF662" t="str">
        <f t="shared" si="226"/>
        <v>NO</v>
      </c>
      <c r="AG662" t="str">
        <f t="shared" si="227"/>
        <v>NO</v>
      </c>
      <c r="AH662" t="str">
        <f t="shared" si="228"/>
        <v>YES</v>
      </c>
      <c r="AI662" t="str">
        <f t="shared" si="229"/>
        <v/>
      </c>
      <c r="AJ662">
        <f t="shared" si="230"/>
        <v>18</v>
      </c>
    </row>
    <row r="663" spans="1:36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10"/>
        <v>9.4999999999999998E-3</v>
      </c>
      <c r="P663" s="6">
        <f t="shared" si="211"/>
        <v>10.555555555555555</v>
      </c>
      <c r="Q663" t="str">
        <f t="shared" si="212"/>
        <v>technology</v>
      </c>
      <c r="R663" t="str">
        <f t="shared" si="213"/>
        <v>wearables</v>
      </c>
      <c r="S663" s="8">
        <f t="shared" si="214"/>
        <v>42637</v>
      </c>
      <c r="T663" s="8">
        <f t="shared" si="215"/>
        <v>42666.645358796297</v>
      </c>
      <c r="U663">
        <f t="shared" si="216"/>
        <v>2016</v>
      </c>
      <c r="V663" t="str">
        <f>VLOOKUP(MONTH(S663),REF!$C$4:$D$15,2,FALSE)</f>
        <v>SEP</v>
      </c>
      <c r="W663" t="str">
        <f t="shared" si="217"/>
        <v>NO</v>
      </c>
      <c r="X663" t="str">
        <f t="shared" si="218"/>
        <v>NO</v>
      </c>
      <c r="Y663" t="str">
        <f t="shared" si="219"/>
        <v>NO</v>
      </c>
      <c r="Z663" t="str">
        <f t="shared" si="220"/>
        <v>YES</v>
      </c>
      <c r="AA663" t="str">
        <f t="shared" si="221"/>
        <v>NO</v>
      </c>
      <c r="AB663" t="str">
        <f t="shared" si="222"/>
        <v>NO</v>
      </c>
      <c r="AC663" t="str">
        <f t="shared" si="223"/>
        <v>NO</v>
      </c>
      <c r="AD663" t="str">
        <f t="shared" si="224"/>
        <v>NO</v>
      </c>
      <c r="AE663" t="str">
        <f t="shared" si="225"/>
        <v>NO</v>
      </c>
      <c r="AF663" t="str">
        <f t="shared" si="226"/>
        <v>NO</v>
      </c>
      <c r="AG663" t="str">
        <f t="shared" si="227"/>
        <v>NO</v>
      </c>
      <c r="AH663" t="str">
        <f t="shared" si="228"/>
        <v>NO</v>
      </c>
      <c r="AI663" t="str">
        <f t="shared" si="229"/>
        <v/>
      </c>
      <c r="AJ663">
        <f t="shared" si="230"/>
        <v>9</v>
      </c>
    </row>
    <row r="664" spans="1:36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10"/>
        <v>4.0000000000000001E-3</v>
      </c>
      <c r="P664" s="6">
        <f t="shared" si="211"/>
        <v>39</v>
      </c>
      <c r="Q664" t="str">
        <f t="shared" si="212"/>
        <v>technology</v>
      </c>
      <c r="R664" t="str">
        <f t="shared" si="213"/>
        <v>wearables</v>
      </c>
      <c r="S664" s="8">
        <f t="shared" si="214"/>
        <v>41990</v>
      </c>
      <c r="T664" s="8">
        <f t="shared" si="215"/>
        <v>42020.438043981485</v>
      </c>
      <c r="U664">
        <f t="shared" si="216"/>
        <v>2014</v>
      </c>
      <c r="V664" t="str">
        <f>VLOOKUP(MONTH(S664),REF!$C$4:$D$15,2,FALSE)</f>
        <v>DEC</v>
      </c>
      <c r="W664" t="str">
        <f t="shared" si="217"/>
        <v>NO</v>
      </c>
      <c r="X664" t="str">
        <f t="shared" si="218"/>
        <v>NO</v>
      </c>
      <c r="Y664" t="str">
        <f t="shared" si="219"/>
        <v>NO</v>
      </c>
      <c r="Z664" t="str">
        <f t="shared" si="220"/>
        <v>NO</v>
      </c>
      <c r="AA664" t="str">
        <f t="shared" si="221"/>
        <v>NO</v>
      </c>
      <c r="AB664" t="str">
        <f t="shared" si="222"/>
        <v>NO</v>
      </c>
      <c r="AC664" t="str">
        <f t="shared" si="223"/>
        <v>NO</v>
      </c>
      <c r="AD664" t="str">
        <f t="shared" si="224"/>
        <v>NO</v>
      </c>
      <c r="AE664" t="str">
        <f t="shared" si="225"/>
        <v>YES</v>
      </c>
      <c r="AF664" t="str">
        <f t="shared" si="226"/>
        <v>NO</v>
      </c>
      <c r="AG664" t="str">
        <f t="shared" si="227"/>
        <v>NO</v>
      </c>
      <c r="AH664" t="str">
        <f t="shared" si="228"/>
        <v>NO</v>
      </c>
      <c r="AI664" t="str">
        <f t="shared" si="229"/>
        <v/>
      </c>
      <c r="AJ664">
        <f t="shared" si="230"/>
        <v>4</v>
      </c>
    </row>
    <row r="665" spans="1:36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10"/>
        <v>3.5000000000000001E-3</v>
      </c>
      <c r="P665" s="6">
        <f t="shared" si="211"/>
        <v>100</v>
      </c>
      <c r="Q665" t="str">
        <f t="shared" si="212"/>
        <v>technology</v>
      </c>
      <c r="R665" t="str">
        <f t="shared" si="213"/>
        <v>wearables</v>
      </c>
      <c r="S665" s="8">
        <f t="shared" si="214"/>
        <v>42174</v>
      </c>
      <c r="T665" s="8">
        <f t="shared" si="215"/>
        <v>42203.843240740738</v>
      </c>
      <c r="U665">
        <f t="shared" si="216"/>
        <v>2015</v>
      </c>
      <c r="V665" t="str">
        <f>VLOOKUP(MONTH(S665),REF!$C$4:$D$15,2,FALSE)</f>
        <v>JUN</v>
      </c>
      <c r="W665" t="str">
        <f t="shared" si="217"/>
        <v>NO</v>
      </c>
      <c r="X665" t="str">
        <f t="shared" si="218"/>
        <v>NO</v>
      </c>
      <c r="Y665" t="str">
        <f t="shared" si="219"/>
        <v>NO</v>
      </c>
      <c r="Z665" t="str">
        <f t="shared" si="220"/>
        <v>NO</v>
      </c>
      <c r="AA665" t="str">
        <f t="shared" si="221"/>
        <v>NO</v>
      </c>
      <c r="AB665" t="str">
        <f t="shared" si="222"/>
        <v>NO</v>
      </c>
      <c r="AC665" t="str">
        <f t="shared" si="223"/>
        <v>NO</v>
      </c>
      <c r="AD665" t="str">
        <f t="shared" si="224"/>
        <v>NO</v>
      </c>
      <c r="AE665" t="str">
        <f t="shared" si="225"/>
        <v>NO</v>
      </c>
      <c r="AF665" t="str">
        <f t="shared" si="226"/>
        <v>NO</v>
      </c>
      <c r="AG665" t="str">
        <f t="shared" si="227"/>
        <v>NO</v>
      </c>
      <c r="AH665" t="str">
        <f t="shared" si="228"/>
        <v>YES</v>
      </c>
      <c r="AI665" t="str">
        <f t="shared" si="229"/>
        <v/>
      </c>
      <c r="AJ665">
        <f t="shared" si="230"/>
        <v>7</v>
      </c>
    </row>
    <row r="666" spans="1:36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10"/>
        <v>7.5333333333333335E-2</v>
      </c>
      <c r="P666" s="6">
        <f t="shared" si="211"/>
        <v>31.172413793103448</v>
      </c>
      <c r="Q666" t="str">
        <f t="shared" si="212"/>
        <v>technology</v>
      </c>
      <c r="R666" t="str">
        <f t="shared" si="213"/>
        <v>wearables</v>
      </c>
      <c r="S666" s="8">
        <f t="shared" si="214"/>
        <v>42078</v>
      </c>
      <c r="T666" s="8">
        <f t="shared" si="215"/>
        <v>42107.666377314818</v>
      </c>
      <c r="U666">
        <f t="shared" si="216"/>
        <v>2015</v>
      </c>
      <c r="V666" t="str">
        <f>VLOOKUP(MONTH(S666),REF!$C$4:$D$15,2,FALSE)</f>
        <v>MAR</v>
      </c>
      <c r="W666" t="str">
        <f t="shared" si="217"/>
        <v>NO</v>
      </c>
      <c r="X666" t="str">
        <f t="shared" si="218"/>
        <v>NO</v>
      </c>
      <c r="Y666" t="str">
        <f t="shared" si="219"/>
        <v>NO</v>
      </c>
      <c r="Z666" t="str">
        <f t="shared" si="220"/>
        <v>YES</v>
      </c>
      <c r="AA666" t="str">
        <f t="shared" si="221"/>
        <v>NO</v>
      </c>
      <c r="AB666" t="str">
        <f t="shared" si="222"/>
        <v>NO</v>
      </c>
      <c r="AC666" t="str">
        <f t="shared" si="223"/>
        <v>NO</v>
      </c>
      <c r="AD666" t="str">
        <f t="shared" si="224"/>
        <v>NO</v>
      </c>
      <c r="AE666" t="str">
        <f t="shared" si="225"/>
        <v>NO</v>
      </c>
      <c r="AF666" t="str">
        <f t="shared" si="226"/>
        <v>NO</v>
      </c>
      <c r="AG666" t="str">
        <f t="shared" si="227"/>
        <v>NO</v>
      </c>
      <c r="AH666" t="str">
        <f t="shared" si="228"/>
        <v>NO</v>
      </c>
      <c r="AI666" t="str">
        <f t="shared" si="229"/>
        <v/>
      </c>
      <c r="AJ666">
        <f t="shared" si="230"/>
        <v>29</v>
      </c>
    </row>
    <row r="667" spans="1:36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10"/>
        <v>0.18640000000000001</v>
      </c>
      <c r="P667" s="6">
        <f t="shared" si="211"/>
        <v>155.33333333333334</v>
      </c>
      <c r="Q667" t="str">
        <f t="shared" si="212"/>
        <v>technology</v>
      </c>
      <c r="R667" t="str">
        <f t="shared" si="213"/>
        <v>wearables</v>
      </c>
      <c r="S667" s="8">
        <f t="shared" si="214"/>
        <v>42689</v>
      </c>
      <c r="T667" s="8">
        <f t="shared" si="215"/>
        <v>42748.711354166662</v>
      </c>
      <c r="U667">
        <f t="shared" si="216"/>
        <v>2016</v>
      </c>
      <c r="V667" t="str">
        <f>VLOOKUP(MONTH(S667),REF!$C$4:$D$15,2,FALSE)</f>
        <v>NOV</v>
      </c>
      <c r="W667" t="str">
        <f t="shared" si="217"/>
        <v>NO</v>
      </c>
      <c r="X667" t="str">
        <f t="shared" si="218"/>
        <v>NO</v>
      </c>
      <c r="Y667" t="str">
        <f t="shared" si="219"/>
        <v>NO</v>
      </c>
      <c r="Z667" t="str">
        <f t="shared" si="220"/>
        <v>YES</v>
      </c>
      <c r="AA667" t="str">
        <f t="shared" si="221"/>
        <v>NO</v>
      </c>
      <c r="AB667" t="str">
        <f t="shared" si="222"/>
        <v>NO</v>
      </c>
      <c r="AC667" t="str">
        <f t="shared" si="223"/>
        <v>NO</v>
      </c>
      <c r="AD667" t="str">
        <f t="shared" si="224"/>
        <v>NO</v>
      </c>
      <c r="AE667" t="str">
        <f t="shared" si="225"/>
        <v>NO</v>
      </c>
      <c r="AF667" t="str">
        <f t="shared" si="226"/>
        <v>NO</v>
      </c>
      <c r="AG667" t="str">
        <f t="shared" si="227"/>
        <v>NO</v>
      </c>
      <c r="AH667" t="str">
        <f t="shared" si="228"/>
        <v>NO</v>
      </c>
      <c r="AI667" t="str">
        <f t="shared" si="229"/>
        <v/>
      </c>
      <c r="AJ667">
        <f t="shared" si="230"/>
        <v>12</v>
      </c>
    </row>
    <row r="668" spans="1:36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10"/>
        <v>4.0000000000000003E-5</v>
      </c>
      <c r="P668" s="6">
        <f t="shared" si="211"/>
        <v>2</v>
      </c>
      <c r="Q668" t="str">
        <f t="shared" si="212"/>
        <v>technology</v>
      </c>
      <c r="R668" t="str">
        <f t="shared" si="213"/>
        <v>wearables</v>
      </c>
      <c r="S668" s="8">
        <f t="shared" si="214"/>
        <v>41839</v>
      </c>
      <c r="T668" s="8">
        <f t="shared" si="215"/>
        <v>41868.832152777773</v>
      </c>
      <c r="U668">
        <f t="shared" si="216"/>
        <v>2014</v>
      </c>
      <c r="V668" t="str">
        <f>VLOOKUP(MONTH(S668),REF!$C$4:$D$15,2,FALSE)</f>
        <v>JUL</v>
      </c>
      <c r="W668" t="str">
        <f t="shared" si="217"/>
        <v>NO</v>
      </c>
      <c r="X668" t="str">
        <f t="shared" si="218"/>
        <v>NO</v>
      </c>
      <c r="Y668" t="str">
        <f t="shared" si="219"/>
        <v>NO</v>
      </c>
      <c r="Z668" t="str">
        <f t="shared" si="220"/>
        <v>NO</v>
      </c>
      <c r="AA668" t="str">
        <f t="shared" si="221"/>
        <v>NO</v>
      </c>
      <c r="AB668" t="str">
        <f t="shared" si="222"/>
        <v>NO</v>
      </c>
      <c r="AC668" t="str">
        <f t="shared" si="223"/>
        <v>NO</v>
      </c>
      <c r="AD668" t="str">
        <f t="shared" si="224"/>
        <v>NO</v>
      </c>
      <c r="AE668" t="str">
        <f t="shared" si="225"/>
        <v>NO</v>
      </c>
      <c r="AF668" t="str">
        <f t="shared" si="226"/>
        <v>NO</v>
      </c>
      <c r="AG668" t="str">
        <f t="shared" si="227"/>
        <v>NO</v>
      </c>
      <c r="AH668" t="str">
        <f t="shared" si="228"/>
        <v>YES</v>
      </c>
      <c r="AI668" t="str">
        <f t="shared" si="229"/>
        <v/>
      </c>
      <c r="AJ668">
        <f t="shared" si="230"/>
        <v>4</v>
      </c>
    </row>
    <row r="669" spans="1:36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10"/>
        <v>0.1002</v>
      </c>
      <c r="P669" s="6">
        <f t="shared" si="211"/>
        <v>178.92857142857142</v>
      </c>
      <c r="Q669" t="str">
        <f t="shared" si="212"/>
        <v>technology</v>
      </c>
      <c r="R669" t="str">
        <f t="shared" si="213"/>
        <v>wearables</v>
      </c>
      <c r="S669" s="8">
        <f t="shared" si="214"/>
        <v>42632</v>
      </c>
      <c r="T669" s="8">
        <f t="shared" si="215"/>
        <v>42672.373414351852</v>
      </c>
      <c r="U669">
        <f t="shared" si="216"/>
        <v>2016</v>
      </c>
      <c r="V669" t="str">
        <f>VLOOKUP(MONTH(S669),REF!$C$4:$D$15,2,FALSE)</f>
        <v>SEP</v>
      </c>
      <c r="W669" t="str">
        <f t="shared" si="217"/>
        <v>NO</v>
      </c>
      <c r="X669" t="str">
        <f t="shared" si="218"/>
        <v>NO</v>
      </c>
      <c r="Y669" t="str">
        <f t="shared" si="219"/>
        <v>NO</v>
      </c>
      <c r="Z669" t="str">
        <f t="shared" si="220"/>
        <v>NO</v>
      </c>
      <c r="AA669" t="str">
        <f t="shared" si="221"/>
        <v>NO</v>
      </c>
      <c r="AB669" t="str">
        <f t="shared" si="222"/>
        <v>NO</v>
      </c>
      <c r="AC669" t="str">
        <f t="shared" si="223"/>
        <v>NO</v>
      </c>
      <c r="AD669" t="str">
        <f t="shared" si="224"/>
        <v>NO</v>
      </c>
      <c r="AE669" t="str">
        <f t="shared" si="225"/>
        <v>NO</v>
      </c>
      <c r="AF669" t="str">
        <f t="shared" si="226"/>
        <v>NO</v>
      </c>
      <c r="AG669" t="str">
        <f t="shared" si="227"/>
        <v>NO</v>
      </c>
      <c r="AH669" t="str">
        <f t="shared" si="228"/>
        <v>YES</v>
      </c>
      <c r="AI669" t="str">
        <f t="shared" si="229"/>
        <v/>
      </c>
      <c r="AJ669">
        <f t="shared" si="230"/>
        <v>28</v>
      </c>
    </row>
    <row r="670" spans="1:36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10"/>
        <v>4.5600000000000002E-2</v>
      </c>
      <c r="P670" s="6">
        <f t="shared" si="211"/>
        <v>27.36</v>
      </c>
      <c r="Q670" t="str">
        <f t="shared" si="212"/>
        <v>technology</v>
      </c>
      <c r="R670" t="str">
        <f t="shared" si="213"/>
        <v>wearables</v>
      </c>
      <c r="S670" s="8">
        <f t="shared" si="214"/>
        <v>42091</v>
      </c>
      <c r="T670" s="8">
        <f t="shared" si="215"/>
        <v>42135.831273148149</v>
      </c>
      <c r="U670">
        <f t="shared" si="216"/>
        <v>2015</v>
      </c>
      <c r="V670" t="str">
        <f>VLOOKUP(MONTH(S670),REF!$C$4:$D$15,2,FALSE)</f>
        <v>MAR</v>
      </c>
      <c r="W670" t="str">
        <f t="shared" si="217"/>
        <v>NO</v>
      </c>
      <c r="X670" t="str">
        <f t="shared" si="218"/>
        <v>NO</v>
      </c>
      <c r="Y670" t="str">
        <f t="shared" si="219"/>
        <v>NO</v>
      </c>
      <c r="Z670" t="str">
        <f t="shared" si="220"/>
        <v>NO</v>
      </c>
      <c r="AA670" t="str">
        <f t="shared" si="221"/>
        <v>YES</v>
      </c>
      <c r="AB670" t="str">
        <f t="shared" si="222"/>
        <v>NO</v>
      </c>
      <c r="AC670" t="str">
        <f t="shared" si="223"/>
        <v>NO</v>
      </c>
      <c r="AD670" t="str">
        <f t="shared" si="224"/>
        <v>NO</v>
      </c>
      <c r="AE670" t="str">
        <f t="shared" si="225"/>
        <v>NO</v>
      </c>
      <c r="AF670" t="str">
        <f t="shared" si="226"/>
        <v>NO</v>
      </c>
      <c r="AG670" t="str">
        <f t="shared" si="227"/>
        <v>NO</v>
      </c>
      <c r="AH670" t="str">
        <f t="shared" si="228"/>
        <v>NO</v>
      </c>
      <c r="AI670" t="str">
        <f t="shared" si="229"/>
        <v/>
      </c>
      <c r="AJ670">
        <f t="shared" si="230"/>
        <v>25</v>
      </c>
    </row>
    <row r="671" spans="1:36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10"/>
        <v>0.21507499999999999</v>
      </c>
      <c r="P671" s="6">
        <f t="shared" si="211"/>
        <v>1536.25</v>
      </c>
      <c r="Q671" t="str">
        <f t="shared" si="212"/>
        <v>technology</v>
      </c>
      <c r="R671" t="str">
        <f t="shared" si="213"/>
        <v>wearables</v>
      </c>
      <c r="S671" s="8">
        <f t="shared" si="214"/>
        <v>42528</v>
      </c>
      <c r="T671" s="8">
        <f t="shared" si="215"/>
        <v>42557.625671296293</v>
      </c>
      <c r="U671">
        <f t="shared" si="216"/>
        <v>2016</v>
      </c>
      <c r="V671" t="str">
        <f>VLOOKUP(MONTH(S671),REF!$C$4:$D$15,2,FALSE)</f>
        <v>JUN</v>
      </c>
      <c r="W671" t="str">
        <f t="shared" si="217"/>
        <v>NO</v>
      </c>
      <c r="X671" t="str">
        <f t="shared" si="218"/>
        <v>NO</v>
      </c>
      <c r="Y671" t="str">
        <f t="shared" si="219"/>
        <v>NO</v>
      </c>
      <c r="Z671" t="str">
        <f t="shared" si="220"/>
        <v>NO</v>
      </c>
      <c r="AA671" t="str">
        <f t="shared" si="221"/>
        <v>NO</v>
      </c>
      <c r="AB671" t="str">
        <f t="shared" si="222"/>
        <v>NO</v>
      </c>
      <c r="AC671" t="str">
        <f t="shared" si="223"/>
        <v>NO</v>
      </c>
      <c r="AD671" t="str">
        <f t="shared" si="224"/>
        <v>NO</v>
      </c>
      <c r="AE671" t="str">
        <f t="shared" si="225"/>
        <v>NO</v>
      </c>
      <c r="AF671" t="str">
        <f t="shared" si="226"/>
        <v>NO</v>
      </c>
      <c r="AG671" t="str">
        <f t="shared" si="227"/>
        <v>NO</v>
      </c>
      <c r="AH671" t="str">
        <f t="shared" si="228"/>
        <v>YES</v>
      </c>
      <c r="AI671" t="str">
        <f t="shared" si="229"/>
        <v/>
      </c>
      <c r="AJ671">
        <f t="shared" si="230"/>
        <v>28</v>
      </c>
    </row>
    <row r="672" spans="1:36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10"/>
        <v>0.29276666666666668</v>
      </c>
      <c r="P672" s="6">
        <f t="shared" si="211"/>
        <v>84.99677419354839</v>
      </c>
      <c r="Q672" t="str">
        <f t="shared" si="212"/>
        <v>technology</v>
      </c>
      <c r="R672" t="str">
        <f t="shared" si="213"/>
        <v>wearables</v>
      </c>
      <c r="S672" s="8">
        <f t="shared" si="214"/>
        <v>42507</v>
      </c>
      <c r="T672" s="8">
        <f t="shared" si="215"/>
        <v>42540.340277777781</v>
      </c>
      <c r="U672">
        <f t="shared" si="216"/>
        <v>2016</v>
      </c>
      <c r="V672" t="str">
        <f>VLOOKUP(MONTH(S672),REF!$C$4:$D$15,2,FALSE)</f>
        <v>MAY</v>
      </c>
      <c r="W672" t="str">
        <f t="shared" si="217"/>
        <v>NO</v>
      </c>
      <c r="X672" t="str">
        <f t="shared" si="218"/>
        <v>NO</v>
      </c>
      <c r="Y672" t="str">
        <f t="shared" si="219"/>
        <v>NO</v>
      </c>
      <c r="Z672" t="str">
        <f t="shared" si="220"/>
        <v>NO</v>
      </c>
      <c r="AA672" t="str">
        <f t="shared" si="221"/>
        <v>NO</v>
      </c>
      <c r="AB672" t="str">
        <f t="shared" si="222"/>
        <v>NO</v>
      </c>
      <c r="AC672" t="str">
        <f t="shared" si="223"/>
        <v>NO</v>
      </c>
      <c r="AD672" t="str">
        <f t="shared" si="224"/>
        <v>NO</v>
      </c>
      <c r="AE672" t="str">
        <f t="shared" si="225"/>
        <v>NO</v>
      </c>
      <c r="AF672" t="str">
        <f t="shared" si="226"/>
        <v>NO</v>
      </c>
      <c r="AG672" t="str">
        <f t="shared" si="227"/>
        <v>NO</v>
      </c>
      <c r="AH672" t="str">
        <f t="shared" si="228"/>
        <v>YES</v>
      </c>
      <c r="AI672" t="str">
        <f t="shared" si="229"/>
        <v/>
      </c>
      <c r="AJ672">
        <f t="shared" si="230"/>
        <v>310</v>
      </c>
    </row>
    <row r="673" spans="1:36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10"/>
        <v>0.39426666666666665</v>
      </c>
      <c r="P673" s="6">
        <f t="shared" si="211"/>
        <v>788.5333333333333</v>
      </c>
      <c r="Q673" t="str">
        <f t="shared" si="212"/>
        <v>technology</v>
      </c>
      <c r="R673" t="str">
        <f t="shared" si="213"/>
        <v>wearables</v>
      </c>
      <c r="S673" s="8">
        <f t="shared" si="214"/>
        <v>41985</v>
      </c>
      <c r="T673" s="8">
        <f t="shared" si="215"/>
        <v>42018.166666666672</v>
      </c>
      <c r="U673">
        <f t="shared" si="216"/>
        <v>2014</v>
      </c>
      <c r="V673" t="str">
        <f>VLOOKUP(MONTH(S673),REF!$C$4:$D$15,2,FALSE)</f>
        <v>DEC</v>
      </c>
      <c r="W673" t="str">
        <f t="shared" si="217"/>
        <v>NO</v>
      </c>
      <c r="X673" t="str">
        <f t="shared" si="218"/>
        <v>NO</v>
      </c>
      <c r="Y673" t="str">
        <f t="shared" si="219"/>
        <v>NO</v>
      </c>
      <c r="Z673" t="str">
        <f t="shared" si="220"/>
        <v>NO</v>
      </c>
      <c r="AA673" t="str">
        <f t="shared" si="221"/>
        <v>NO</v>
      </c>
      <c r="AB673" t="str">
        <f t="shared" si="222"/>
        <v>NO</v>
      </c>
      <c r="AC673" t="str">
        <f t="shared" si="223"/>
        <v>NO</v>
      </c>
      <c r="AD673" t="str">
        <f t="shared" si="224"/>
        <v>YES</v>
      </c>
      <c r="AE673" t="str">
        <f t="shared" si="225"/>
        <v>NO</v>
      </c>
      <c r="AF673" t="str">
        <f t="shared" si="226"/>
        <v>NO</v>
      </c>
      <c r="AG673" t="str">
        <f t="shared" si="227"/>
        <v>NO</v>
      </c>
      <c r="AH673" t="str">
        <f t="shared" si="228"/>
        <v>NO</v>
      </c>
      <c r="AI673" t="str">
        <f t="shared" si="229"/>
        <v/>
      </c>
      <c r="AJ673">
        <f t="shared" si="230"/>
        <v>15</v>
      </c>
    </row>
    <row r="674" spans="1:36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10"/>
        <v>0.21628</v>
      </c>
      <c r="P674" s="6">
        <f t="shared" si="211"/>
        <v>50.29767441860465</v>
      </c>
      <c r="Q674" t="str">
        <f t="shared" si="212"/>
        <v>technology</v>
      </c>
      <c r="R674" t="str">
        <f t="shared" si="213"/>
        <v>wearables</v>
      </c>
      <c r="S674" s="8">
        <f t="shared" si="214"/>
        <v>41974</v>
      </c>
      <c r="T674" s="8">
        <f t="shared" si="215"/>
        <v>42005.207638888889</v>
      </c>
      <c r="U674">
        <f t="shared" si="216"/>
        <v>2014</v>
      </c>
      <c r="V674" t="str">
        <f>VLOOKUP(MONTH(S674),REF!$C$4:$D$15,2,FALSE)</f>
        <v>DEC</v>
      </c>
      <c r="W674" t="str">
        <f t="shared" si="217"/>
        <v>NO</v>
      </c>
      <c r="X674" t="str">
        <f t="shared" si="218"/>
        <v>NO</v>
      </c>
      <c r="Y674" t="str">
        <f t="shared" si="219"/>
        <v>NO</v>
      </c>
      <c r="Z674" t="str">
        <f t="shared" si="220"/>
        <v>NO</v>
      </c>
      <c r="AA674" t="str">
        <f t="shared" si="221"/>
        <v>NO</v>
      </c>
      <c r="AB674" t="str">
        <f t="shared" si="222"/>
        <v>NO</v>
      </c>
      <c r="AC674" t="str">
        <f t="shared" si="223"/>
        <v>NO</v>
      </c>
      <c r="AD674" t="str">
        <f t="shared" si="224"/>
        <v>NO</v>
      </c>
      <c r="AE674" t="str">
        <f t="shared" si="225"/>
        <v>NO</v>
      </c>
      <c r="AF674" t="str">
        <f t="shared" si="226"/>
        <v>NO</v>
      </c>
      <c r="AG674" t="str">
        <f t="shared" si="227"/>
        <v>NO</v>
      </c>
      <c r="AH674" t="str">
        <f t="shared" si="228"/>
        <v>YES</v>
      </c>
      <c r="AI674" t="str">
        <f t="shared" si="229"/>
        <v/>
      </c>
      <c r="AJ674">
        <f t="shared" si="230"/>
        <v>215</v>
      </c>
    </row>
    <row r="675" spans="1:36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10"/>
        <v>2.0500000000000002E-3</v>
      </c>
      <c r="P675" s="6">
        <f t="shared" si="211"/>
        <v>68.333333333333329</v>
      </c>
      <c r="Q675" t="str">
        <f t="shared" si="212"/>
        <v>technology</v>
      </c>
      <c r="R675" t="str">
        <f t="shared" si="213"/>
        <v>wearables</v>
      </c>
      <c r="S675" s="8">
        <f t="shared" si="214"/>
        <v>41839</v>
      </c>
      <c r="T675" s="8">
        <f t="shared" si="215"/>
        <v>41883.840474537035</v>
      </c>
      <c r="U675">
        <f t="shared" si="216"/>
        <v>2014</v>
      </c>
      <c r="V675" t="str">
        <f>VLOOKUP(MONTH(S675),REF!$C$4:$D$15,2,FALSE)</f>
        <v>JUL</v>
      </c>
      <c r="W675" t="str">
        <f t="shared" si="217"/>
        <v>NO</v>
      </c>
      <c r="X675" t="str">
        <f t="shared" si="218"/>
        <v>NO</v>
      </c>
      <c r="Y675" t="str">
        <f t="shared" si="219"/>
        <v>NO</v>
      </c>
      <c r="Z675" t="str">
        <f t="shared" si="220"/>
        <v>NO</v>
      </c>
      <c r="AA675" t="str">
        <f t="shared" si="221"/>
        <v>NO</v>
      </c>
      <c r="AB675" t="str">
        <f t="shared" si="222"/>
        <v>NO</v>
      </c>
      <c r="AC675" t="str">
        <f t="shared" si="223"/>
        <v>NO</v>
      </c>
      <c r="AD675" t="str">
        <f t="shared" si="224"/>
        <v>NO</v>
      </c>
      <c r="AE675" t="str">
        <f t="shared" si="225"/>
        <v>NO</v>
      </c>
      <c r="AF675" t="str">
        <f t="shared" si="226"/>
        <v>NO</v>
      </c>
      <c r="AG675" t="str">
        <f t="shared" si="227"/>
        <v>NO</v>
      </c>
      <c r="AH675" t="str">
        <f t="shared" si="228"/>
        <v>YES</v>
      </c>
      <c r="AI675" t="str">
        <f t="shared" si="229"/>
        <v/>
      </c>
      <c r="AJ675">
        <f t="shared" si="230"/>
        <v>3</v>
      </c>
    </row>
    <row r="676" spans="1:36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10"/>
        <v>2.9999999999999997E-4</v>
      </c>
      <c r="P676" s="6">
        <f t="shared" si="211"/>
        <v>7.5</v>
      </c>
      <c r="Q676" t="str">
        <f t="shared" si="212"/>
        <v>technology</v>
      </c>
      <c r="R676" t="str">
        <f t="shared" si="213"/>
        <v>wearables</v>
      </c>
      <c r="S676" s="8">
        <f t="shared" si="214"/>
        <v>41803</v>
      </c>
      <c r="T676" s="8">
        <f t="shared" si="215"/>
        <v>41863.116053240738</v>
      </c>
      <c r="U676">
        <f t="shared" si="216"/>
        <v>2014</v>
      </c>
      <c r="V676" t="str">
        <f>VLOOKUP(MONTH(S676),REF!$C$4:$D$15,2,FALSE)</f>
        <v>JUN</v>
      </c>
      <c r="W676" t="str">
        <f t="shared" si="217"/>
        <v>NO</v>
      </c>
      <c r="X676" t="str">
        <f t="shared" si="218"/>
        <v>NO</v>
      </c>
      <c r="Y676" t="str">
        <f t="shared" si="219"/>
        <v>NO</v>
      </c>
      <c r="Z676" t="str">
        <f t="shared" si="220"/>
        <v>NO</v>
      </c>
      <c r="AA676" t="str">
        <f t="shared" si="221"/>
        <v>NO</v>
      </c>
      <c r="AB676" t="str">
        <f t="shared" si="222"/>
        <v>NO</v>
      </c>
      <c r="AC676" t="str">
        <f t="shared" si="223"/>
        <v>NO</v>
      </c>
      <c r="AD676" t="str">
        <f t="shared" si="224"/>
        <v>NO</v>
      </c>
      <c r="AE676" t="str">
        <f t="shared" si="225"/>
        <v>NO</v>
      </c>
      <c r="AF676" t="str">
        <f t="shared" si="226"/>
        <v>NO</v>
      </c>
      <c r="AG676" t="str">
        <f t="shared" si="227"/>
        <v>NO</v>
      </c>
      <c r="AH676" t="str">
        <f t="shared" si="228"/>
        <v>YES</v>
      </c>
      <c r="AI676" t="str">
        <f t="shared" si="229"/>
        <v/>
      </c>
      <c r="AJ676">
        <f t="shared" si="230"/>
        <v>2</v>
      </c>
    </row>
    <row r="677" spans="1:36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10"/>
        <v>0.14849999999999999</v>
      </c>
      <c r="P677" s="6">
        <f t="shared" si="211"/>
        <v>34.269230769230766</v>
      </c>
      <c r="Q677" t="str">
        <f t="shared" si="212"/>
        <v>technology</v>
      </c>
      <c r="R677" t="str">
        <f t="shared" si="213"/>
        <v>wearables</v>
      </c>
      <c r="S677" s="8">
        <f t="shared" si="214"/>
        <v>41976</v>
      </c>
      <c r="T677" s="8">
        <f t="shared" si="215"/>
        <v>42005.290972222225</v>
      </c>
      <c r="U677">
        <f t="shared" si="216"/>
        <v>2014</v>
      </c>
      <c r="V677" t="str">
        <f>VLOOKUP(MONTH(S677),REF!$C$4:$D$15,2,FALSE)</f>
        <v>DEC</v>
      </c>
      <c r="W677" t="str">
        <f t="shared" si="217"/>
        <v>NO</v>
      </c>
      <c r="X677" t="str">
        <f t="shared" si="218"/>
        <v>NO</v>
      </c>
      <c r="Y677" t="str">
        <f t="shared" si="219"/>
        <v>YES</v>
      </c>
      <c r="Z677" t="str">
        <f t="shared" si="220"/>
        <v>NO</v>
      </c>
      <c r="AA677" t="str">
        <f t="shared" si="221"/>
        <v>NO</v>
      </c>
      <c r="AB677" t="str">
        <f t="shared" si="222"/>
        <v>NO</v>
      </c>
      <c r="AC677" t="str">
        <f t="shared" si="223"/>
        <v>NO</v>
      </c>
      <c r="AD677" t="str">
        <f t="shared" si="224"/>
        <v>NO</v>
      </c>
      <c r="AE677" t="str">
        <f t="shared" si="225"/>
        <v>NO</v>
      </c>
      <c r="AF677" t="str">
        <f t="shared" si="226"/>
        <v>NO</v>
      </c>
      <c r="AG677" t="str">
        <f t="shared" si="227"/>
        <v>NO</v>
      </c>
      <c r="AH677" t="str">
        <f t="shared" si="228"/>
        <v>NO</v>
      </c>
      <c r="AI677" t="str">
        <f t="shared" si="229"/>
        <v/>
      </c>
      <c r="AJ677">
        <f t="shared" si="230"/>
        <v>26</v>
      </c>
    </row>
    <row r="678" spans="1:36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10"/>
        <v>1.4710000000000001E-2</v>
      </c>
      <c r="P678" s="6">
        <f t="shared" si="211"/>
        <v>61.291666666666664</v>
      </c>
      <c r="Q678" t="str">
        <f t="shared" si="212"/>
        <v>technology</v>
      </c>
      <c r="R678" t="str">
        <f t="shared" si="213"/>
        <v>wearables</v>
      </c>
      <c r="S678" s="8">
        <f t="shared" si="214"/>
        <v>42013</v>
      </c>
      <c r="T678" s="8">
        <f t="shared" si="215"/>
        <v>42042.76829861111</v>
      </c>
      <c r="U678">
        <f t="shared" si="216"/>
        <v>2015</v>
      </c>
      <c r="V678" t="str">
        <f>VLOOKUP(MONTH(S678),REF!$C$4:$D$15,2,FALSE)</f>
        <v>JAN</v>
      </c>
      <c r="W678" t="str">
        <f t="shared" si="217"/>
        <v>NO</v>
      </c>
      <c r="X678" t="str">
        <f t="shared" si="218"/>
        <v>NO</v>
      </c>
      <c r="Y678" t="str">
        <f t="shared" si="219"/>
        <v>NO</v>
      </c>
      <c r="Z678" t="str">
        <f t="shared" si="220"/>
        <v>NO</v>
      </c>
      <c r="AA678" t="str">
        <f t="shared" si="221"/>
        <v>NO</v>
      </c>
      <c r="AB678" t="str">
        <f t="shared" si="222"/>
        <v>NO</v>
      </c>
      <c r="AC678" t="str">
        <f t="shared" si="223"/>
        <v>NO</v>
      </c>
      <c r="AD678" t="str">
        <f t="shared" si="224"/>
        <v>NO</v>
      </c>
      <c r="AE678" t="str">
        <f t="shared" si="225"/>
        <v>NO</v>
      </c>
      <c r="AF678" t="str">
        <f t="shared" si="226"/>
        <v>NO</v>
      </c>
      <c r="AG678" t="str">
        <f t="shared" si="227"/>
        <v>NO</v>
      </c>
      <c r="AH678" t="str">
        <f t="shared" si="228"/>
        <v>YES</v>
      </c>
      <c r="AI678" t="str">
        <f t="shared" si="229"/>
        <v/>
      </c>
      <c r="AJ678">
        <f t="shared" si="230"/>
        <v>24</v>
      </c>
    </row>
    <row r="679" spans="1:36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10"/>
        <v>0.25584000000000001</v>
      </c>
      <c r="P679" s="6">
        <f t="shared" si="211"/>
        <v>133.25</v>
      </c>
      <c r="Q679" t="str">
        <f t="shared" si="212"/>
        <v>technology</v>
      </c>
      <c r="R679" t="str">
        <f t="shared" si="213"/>
        <v>wearables</v>
      </c>
      <c r="S679" s="8">
        <f t="shared" si="214"/>
        <v>42504</v>
      </c>
      <c r="T679" s="8">
        <f t="shared" si="215"/>
        <v>42549.403877314813</v>
      </c>
      <c r="U679">
        <f t="shared" si="216"/>
        <v>2016</v>
      </c>
      <c r="V679" t="str">
        <f>VLOOKUP(MONTH(S679),REF!$C$4:$D$15,2,FALSE)</f>
        <v>MAY</v>
      </c>
      <c r="W679" t="str">
        <f t="shared" si="217"/>
        <v>NO</v>
      </c>
      <c r="X679" t="str">
        <f t="shared" si="218"/>
        <v>NO</v>
      </c>
      <c r="Y679" t="str">
        <f t="shared" si="219"/>
        <v>NO</v>
      </c>
      <c r="Z679" t="str">
        <f t="shared" si="220"/>
        <v>NO</v>
      </c>
      <c r="AA679" t="str">
        <f t="shared" si="221"/>
        <v>NO</v>
      </c>
      <c r="AB679" t="str">
        <f t="shared" si="222"/>
        <v>NO</v>
      </c>
      <c r="AC679" t="str">
        <f t="shared" si="223"/>
        <v>NO</v>
      </c>
      <c r="AD679" t="str">
        <f t="shared" si="224"/>
        <v>NO</v>
      </c>
      <c r="AE679" t="str">
        <f t="shared" si="225"/>
        <v>NO</v>
      </c>
      <c r="AF679" t="str">
        <f t="shared" si="226"/>
        <v>NO</v>
      </c>
      <c r="AG679" t="str">
        <f t="shared" si="227"/>
        <v>NO</v>
      </c>
      <c r="AH679" t="str">
        <f t="shared" si="228"/>
        <v>YES</v>
      </c>
      <c r="AI679" t="str">
        <f t="shared" si="229"/>
        <v/>
      </c>
      <c r="AJ679">
        <f t="shared" si="230"/>
        <v>96</v>
      </c>
    </row>
    <row r="680" spans="1:36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10"/>
        <v>3.8206896551724136E-2</v>
      </c>
      <c r="P680" s="6">
        <f t="shared" si="211"/>
        <v>65.17647058823529</v>
      </c>
      <c r="Q680" t="str">
        <f t="shared" si="212"/>
        <v>technology</v>
      </c>
      <c r="R680" t="str">
        <f t="shared" si="213"/>
        <v>wearables</v>
      </c>
      <c r="S680" s="8">
        <f t="shared" si="214"/>
        <v>42481</v>
      </c>
      <c r="T680" s="8">
        <f t="shared" si="215"/>
        <v>42511.376597222217</v>
      </c>
      <c r="U680">
        <f t="shared" si="216"/>
        <v>2016</v>
      </c>
      <c r="V680" t="str">
        <f>VLOOKUP(MONTH(S680),REF!$C$4:$D$15,2,FALSE)</f>
        <v>APR</v>
      </c>
      <c r="W680" t="str">
        <f t="shared" si="217"/>
        <v>NO</v>
      </c>
      <c r="X680" t="str">
        <f t="shared" si="218"/>
        <v>NO</v>
      </c>
      <c r="Y680" t="str">
        <f t="shared" si="219"/>
        <v>NO</v>
      </c>
      <c r="Z680" t="str">
        <f t="shared" si="220"/>
        <v>NO</v>
      </c>
      <c r="AA680" t="str">
        <f t="shared" si="221"/>
        <v>NO</v>
      </c>
      <c r="AB680" t="str">
        <f t="shared" si="222"/>
        <v>NO</v>
      </c>
      <c r="AC680" t="str">
        <f t="shared" si="223"/>
        <v>YES</v>
      </c>
      <c r="AD680" t="str">
        <f t="shared" si="224"/>
        <v>NO</v>
      </c>
      <c r="AE680" t="str">
        <f t="shared" si="225"/>
        <v>NO</v>
      </c>
      <c r="AF680" t="str">
        <f t="shared" si="226"/>
        <v>NO</v>
      </c>
      <c r="AG680" t="str">
        <f t="shared" si="227"/>
        <v>NO</v>
      </c>
      <c r="AH680" t="str">
        <f t="shared" si="228"/>
        <v>NO</v>
      </c>
      <c r="AI680" t="str">
        <f t="shared" si="229"/>
        <v/>
      </c>
      <c r="AJ680">
        <f t="shared" si="230"/>
        <v>17</v>
      </c>
    </row>
    <row r="681" spans="1:36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10"/>
        <v>0.15485964912280703</v>
      </c>
      <c r="P681" s="6">
        <f t="shared" si="211"/>
        <v>93.90425531914893</v>
      </c>
      <c r="Q681" t="str">
        <f t="shared" si="212"/>
        <v>technology</v>
      </c>
      <c r="R681" t="str">
        <f t="shared" si="213"/>
        <v>wearables</v>
      </c>
      <c r="S681" s="8">
        <f t="shared" si="214"/>
        <v>42557</v>
      </c>
      <c r="T681" s="8">
        <f t="shared" si="215"/>
        <v>42616.695706018523</v>
      </c>
      <c r="U681">
        <f t="shared" si="216"/>
        <v>2016</v>
      </c>
      <c r="V681" t="str">
        <f>VLOOKUP(MONTH(S681),REF!$C$4:$D$15,2,FALSE)</f>
        <v>JUL</v>
      </c>
      <c r="W681" t="str">
        <f t="shared" si="217"/>
        <v>NO</v>
      </c>
      <c r="X681" t="str">
        <f t="shared" si="218"/>
        <v>NO</v>
      </c>
      <c r="Y681" t="str">
        <f t="shared" si="219"/>
        <v>NO</v>
      </c>
      <c r="Z681" t="str">
        <f t="shared" si="220"/>
        <v>NO</v>
      </c>
      <c r="AA681" t="str">
        <f t="shared" si="221"/>
        <v>NO</v>
      </c>
      <c r="AB681" t="str">
        <f t="shared" si="222"/>
        <v>NO</v>
      </c>
      <c r="AC681" t="str">
        <f t="shared" si="223"/>
        <v>NO</v>
      </c>
      <c r="AD681" t="str">
        <f t="shared" si="224"/>
        <v>NO</v>
      </c>
      <c r="AE681" t="str">
        <f t="shared" si="225"/>
        <v>NO</v>
      </c>
      <c r="AF681" t="str">
        <f t="shared" si="226"/>
        <v>NO</v>
      </c>
      <c r="AG681" t="str">
        <f t="shared" si="227"/>
        <v>NO</v>
      </c>
      <c r="AH681" t="str">
        <f t="shared" si="228"/>
        <v>YES</v>
      </c>
      <c r="AI681" t="str">
        <f t="shared" si="229"/>
        <v/>
      </c>
      <c r="AJ681">
        <f t="shared" si="230"/>
        <v>94</v>
      </c>
    </row>
    <row r="682" spans="1:36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10"/>
        <v>0.25912000000000002</v>
      </c>
      <c r="P682" s="6">
        <f t="shared" si="211"/>
        <v>150.65116279069767</v>
      </c>
      <c r="Q682" t="str">
        <f t="shared" si="212"/>
        <v>technology</v>
      </c>
      <c r="R682" t="str">
        <f t="shared" si="213"/>
        <v>wearables</v>
      </c>
      <c r="S682" s="8">
        <f t="shared" si="214"/>
        <v>41865</v>
      </c>
      <c r="T682" s="8">
        <f t="shared" si="215"/>
        <v>41899.501516203702</v>
      </c>
      <c r="U682">
        <f t="shared" si="216"/>
        <v>2014</v>
      </c>
      <c r="V682" t="str">
        <f>VLOOKUP(MONTH(S682),REF!$C$4:$D$15,2,FALSE)</f>
        <v>AUG</v>
      </c>
      <c r="W682" t="str">
        <f t="shared" si="217"/>
        <v>NO</v>
      </c>
      <c r="X682" t="str">
        <f t="shared" si="218"/>
        <v>NO</v>
      </c>
      <c r="Y682" t="str">
        <f t="shared" si="219"/>
        <v>NO</v>
      </c>
      <c r="Z682" t="str">
        <f t="shared" si="220"/>
        <v>NO</v>
      </c>
      <c r="AA682" t="str">
        <f t="shared" si="221"/>
        <v>NO</v>
      </c>
      <c r="AB682" t="str">
        <f t="shared" si="222"/>
        <v>NO</v>
      </c>
      <c r="AC682" t="str">
        <f t="shared" si="223"/>
        <v>NO</v>
      </c>
      <c r="AD682" t="str">
        <f t="shared" si="224"/>
        <v>NO</v>
      </c>
      <c r="AE682" t="str">
        <f t="shared" si="225"/>
        <v>NO</v>
      </c>
      <c r="AF682" t="str">
        <f t="shared" si="226"/>
        <v>NO</v>
      </c>
      <c r="AG682" t="str">
        <f t="shared" si="227"/>
        <v>NO</v>
      </c>
      <c r="AH682" t="str">
        <f t="shared" si="228"/>
        <v>YES</v>
      </c>
      <c r="AI682" t="str">
        <f t="shared" si="229"/>
        <v/>
      </c>
      <c r="AJ682">
        <f t="shared" si="230"/>
        <v>129</v>
      </c>
    </row>
    <row r="683" spans="1:36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10"/>
        <v>4.0000000000000002E-4</v>
      </c>
      <c r="P683" s="6">
        <f t="shared" si="211"/>
        <v>1</v>
      </c>
      <c r="Q683" t="str">
        <f t="shared" si="212"/>
        <v>technology</v>
      </c>
      <c r="R683" t="str">
        <f t="shared" si="213"/>
        <v>wearables</v>
      </c>
      <c r="S683" s="8">
        <f t="shared" si="214"/>
        <v>42640</v>
      </c>
      <c r="T683" s="8">
        <f t="shared" si="215"/>
        <v>42669.805601851855</v>
      </c>
      <c r="U683">
        <f t="shared" si="216"/>
        <v>2016</v>
      </c>
      <c r="V683" t="str">
        <f>VLOOKUP(MONTH(S683),REF!$C$4:$D$15,2,FALSE)</f>
        <v>SEP</v>
      </c>
      <c r="W683" t="str">
        <f t="shared" si="217"/>
        <v>NO</v>
      </c>
      <c r="X683" t="str">
        <f t="shared" si="218"/>
        <v>YES</v>
      </c>
      <c r="Y683" t="str">
        <f t="shared" si="219"/>
        <v>NO</v>
      </c>
      <c r="Z683" t="str">
        <f t="shared" si="220"/>
        <v>NO</v>
      </c>
      <c r="AA683" t="str">
        <f t="shared" si="221"/>
        <v>NO</v>
      </c>
      <c r="AB683" t="str">
        <f t="shared" si="222"/>
        <v>NO</v>
      </c>
      <c r="AC683" t="str">
        <f t="shared" si="223"/>
        <v>NO</v>
      </c>
      <c r="AD683" t="str">
        <f t="shared" si="224"/>
        <v>NO</v>
      </c>
      <c r="AE683" t="str">
        <f t="shared" si="225"/>
        <v>NO</v>
      </c>
      <c r="AF683" t="str">
        <f t="shared" si="226"/>
        <v>NO</v>
      </c>
      <c r="AG683" t="str">
        <f t="shared" si="227"/>
        <v>NO</v>
      </c>
      <c r="AH683" t="str">
        <f t="shared" si="228"/>
        <v>NO</v>
      </c>
      <c r="AI683" t="str">
        <f t="shared" si="229"/>
        <v/>
      </c>
      <c r="AJ683">
        <f t="shared" si="230"/>
        <v>1</v>
      </c>
    </row>
    <row r="684" spans="1:36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10"/>
        <v>1.06E-3</v>
      </c>
      <c r="P684" s="6">
        <f t="shared" si="211"/>
        <v>13.25</v>
      </c>
      <c r="Q684" t="str">
        <f t="shared" si="212"/>
        <v>technology</v>
      </c>
      <c r="R684" t="str">
        <f t="shared" si="213"/>
        <v>wearables</v>
      </c>
      <c r="S684" s="8">
        <f t="shared" si="214"/>
        <v>42779</v>
      </c>
      <c r="T684" s="8">
        <f t="shared" si="215"/>
        <v>42808.723634259259</v>
      </c>
      <c r="U684">
        <f t="shared" si="216"/>
        <v>2017</v>
      </c>
      <c r="V684" t="str">
        <f>VLOOKUP(MONTH(S684),REF!$C$4:$D$15,2,FALSE)</f>
        <v>FEB</v>
      </c>
      <c r="W684" t="str">
        <f t="shared" si="217"/>
        <v>NO</v>
      </c>
      <c r="X684" t="str">
        <f t="shared" si="218"/>
        <v>NO</v>
      </c>
      <c r="Y684" t="str">
        <f t="shared" si="219"/>
        <v>NO</v>
      </c>
      <c r="Z684" t="str">
        <f t="shared" si="220"/>
        <v>NO</v>
      </c>
      <c r="AA684" t="str">
        <f t="shared" si="221"/>
        <v>NO</v>
      </c>
      <c r="AB684" t="str">
        <f t="shared" si="222"/>
        <v>NO</v>
      </c>
      <c r="AC684" t="str">
        <f t="shared" si="223"/>
        <v>NO</v>
      </c>
      <c r="AD684" t="str">
        <f t="shared" si="224"/>
        <v>NO</v>
      </c>
      <c r="AE684" t="str">
        <f t="shared" si="225"/>
        <v>NO</v>
      </c>
      <c r="AF684" t="str">
        <f t="shared" si="226"/>
        <v>NO</v>
      </c>
      <c r="AG684" t="str">
        <f t="shared" si="227"/>
        <v>NO</v>
      </c>
      <c r="AH684" t="str">
        <f t="shared" si="228"/>
        <v>YES</v>
      </c>
      <c r="AI684" t="str">
        <f t="shared" si="229"/>
        <v/>
      </c>
      <c r="AJ684">
        <f t="shared" si="230"/>
        <v>4</v>
      </c>
    </row>
    <row r="685" spans="1:36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10"/>
        <v>8.5142857142857138E-3</v>
      </c>
      <c r="P685" s="6">
        <f t="shared" si="211"/>
        <v>99.333333333333329</v>
      </c>
      <c r="Q685" t="str">
        <f t="shared" si="212"/>
        <v>technology</v>
      </c>
      <c r="R685" t="str">
        <f t="shared" si="213"/>
        <v>wearables</v>
      </c>
      <c r="S685" s="8">
        <f t="shared" si="214"/>
        <v>42635</v>
      </c>
      <c r="T685" s="8">
        <f t="shared" si="215"/>
        <v>42674.900046296301</v>
      </c>
      <c r="U685">
        <f t="shared" si="216"/>
        <v>2016</v>
      </c>
      <c r="V685" t="str">
        <f>VLOOKUP(MONTH(S685),REF!$C$4:$D$15,2,FALSE)</f>
        <v>SEP</v>
      </c>
      <c r="W685" t="str">
        <f t="shared" si="217"/>
        <v>NO</v>
      </c>
      <c r="X685" t="str">
        <f t="shared" si="218"/>
        <v>NO</v>
      </c>
      <c r="Y685" t="str">
        <f t="shared" si="219"/>
        <v>NO</v>
      </c>
      <c r="Z685" t="str">
        <f t="shared" si="220"/>
        <v>NO</v>
      </c>
      <c r="AA685" t="str">
        <f t="shared" si="221"/>
        <v>NO</v>
      </c>
      <c r="AB685" t="str">
        <f t="shared" si="222"/>
        <v>NO</v>
      </c>
      <c r="AC685" t="str">
        <f t="shared" si="223"/>
        <v>NO</v>
      </c>
      <c r="AD685" t="str">
        <f t="shared" si="224"/>
        <v>NO</v>
      </c>
      <c r="AE685" t="str">
        <f t="shared" si="225"/>
        <v>YES</v>
      </c>
      <c r="AF685" t="str">
        <f t="shared" si="226"/>
        <v>NO</v>
      </c>
      <c r="AG685" t="str">
        <f t="shared" si="227"/>
        <v>NO</v>
      </c>
      <c r="AH685" t="str">
        <f t="shared" si="228"/>
        <v>NO</v>
      </c>
      <c r="AI685" t="str">
        <f t="shared" si="229"/>
        <v/>
      </c>
      <c r="AJ685">
        <f t="shared" si="230"/>
        <v>3</v>
      </c>
    </row>
    <row r="686" spans="1:36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10"/>
        <v>7.4837500000000001E-2</v>
      </c>
      <c r="P686" s="6">
        <f t="shared" si="211"/>
        <v>177.39259259259259</v>
      </c>
      <c r="Q686" t="str">
        <f t="shared" si="212"/>
        <v>technology</v>
      </c>
      <c r="R686" t="str">
        <f t="shared" si="213"/>
        <v>wearables</v>
      </c>
      <c r="S686" s="8">
        <f t="shared" si="214"/>
        <v>41809</v>
      </c>
      <c r="T686" s="8">
        <f t="shared" si="215"/>
        <v>41845.125</v>
      </c>
      <c r="U686">
        <f t="shared" si="216"/>
        <v>2014</v>
      </c>
      <c r="V686" t="str">
        <f>VLOOKUP(MONTH(S686),REF!$C$4:$D$15,2,FALSE)</f>
        <v>JUN</v>
      </c>
      <c r="W686" t="str">
        <f t="shared" si="217"/>
        <v>NO</v>
      </c>
      <c r="X686" t="str">
        <f t="shared" si="218"/>
        <v>NO</v>
      </c>
      <c r="Y686" t="str">
        <f t="shared" si="219"/>
        <v>NO</v>
      </c>
      <c r="Z686" t="str">
        <f t="shared" si="220"/>
        <v>NO</v>
      </c>
      <c r="AA686" t="str">
        <f t="shared" si="221"/>
        <v>NO</v>
      </c>
      <c r="AB686" t="str">
        <f t="shared" si="222"/>
        <v>NO</v>
      </c>
      <c r="AC686" t="str">
        <f t="shared" si="223"/>
        <v>NO</v>
      </c>
      <c r="AD686" t="str">
        <f t="shared" si="224"/>
        <v>NO</v>
      </c>
      <c r="AE686" t="str">
        <f t="shared" si="225"/>
        <v>NO</v>
      </c>
      <c r="AF686" t="str">
        <f t="shared" si="226"/>
        <v>NO</v>
      </c>
      <c r="AG686" t="str">
        <f t="shared" si="227"/>
        <v>NO</v>
      </c>
      <c r="AH686" t="str">
        <f t="shared" si="228"/>
        <v>YES</v>
      </c>
      <c r="AI686" t="str">
        <f t="shared" si="229"/>
        <v/>
      </c>
      <c r="AJ686">
        <f t="shared" si="230"/>
        <v>135</v>
      </c>
    </row>
    <row r="687" spans="1:36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10"/>
        <v>0.27650000000000002</v>
      </c>
      <c r="P687" s="6">
        <f t="shared" si="211"/>
        <v>55.3</v>
      </c>
      <c r="Q687" t="str">
        <f t="shared" si="212"/>
        <v>technology</v>
      </c>
      <c r="R687" t="str">
        <f t="shared" si="213"/>
        <v>wearables</v>
      </c>
      <c r="S687" s="8">
        <f t="shared" si="214"/>
        <v>41972</v>
      </c>
      <c r="T687" s="8">
        <f t="shared" si="215"/>
        <v>42016.866574074069</v>
      </c>
      <c r="U687">
        <f t="shared" si="216"/>
        <v>2014</v>
      </c>
      <c r="V687" t="str">
        <f>VLOOKUP(MONTH(S687),REF!$C$4:$D$15,2,FALSE)</f>
        <v>NOV</v>
      </c>
      <c r="W687" t="str">
        <f t="shared" si="217"/>
        <v>NO</v>
      </c>
      <c r="X687" t="str">
        <f t="shared" si="218"/>
        <v>YES</v>
      </c>
      <c r="Y687" t="str">
        <f t="shared" si="219"/>
        <v>NO</v>
      </c>
      <c r="Z687" t="str">
        <f t="shared" si="220"/>
        <v>NO</v>
      </c>
      <c r="AA687" t="str">
        <f t="shared" si="221"/>
        <v>NO</v>
      </c>
      <c r="AB687" t="str">
        <f t="shared" si="222"/>
        <v>NO</v>
      </c>
      <c r="AC687" t="str">
        <f t="shared" si="223"/>
        <v>NO</v>
      </c>
      <c r="AD687" t="str">
        <f t="shared" si="224"/>
        <v>NO</v>
      </c>
      <c r="AE687" t="str">
        <f t="shared" si="225"/>
        <v>NO</v>
      </c>
      <c r="AF687" t="str">
        <f t="shared" si="226"/>
        <v>NO</v>
      </c>
      <c r="AG687" t="str">
        <f t="shared" si="227"/>
        <v>NO</v>
      </c>
      <c r="AH687" t="str">
        <f t="shared" si="228"/>
        <v>NO</v>
      </c>
      <c r="AI687" t="str">
        <f t="shared" si="229"/>
        <v/>
      </c>
      <c r="AJ687">
        <f t="shared" si="230"/>
        <v>10</v>
      </c>
    </row>
    <row r="688" spans="1:36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10"/>
        <v>0</v>
      </c>
      <c r="P688" s="6" t="e">
        <f t="shared" si="211"/>
        <v>#DIV/0!</v>
      </c>
      <c r="Q688" t="str">
        <f t="shared" si="212"/>
        <v>technology</v>
      </c>
      <c r="R688" t="str">
        <f t="shared" si="213"/>
        <v>wearables</v>
      </c>
      <c r="S688" s="8">
        <f t="shared" si="214"/>
        <v>42190</v>
      </c>
      <c r="T688" s="8">
        <f t="shared" si="215"/>
        <v>42219.673263888893</v>
      </c>
      <c r="U688">
        <f t="shared" si="216"/>
        <v>2015</v>
      </c>
      <c r="V688" t="str">
        <f>VLOOKUP(MONTH(S688),REF!$C$4:$D$15,2,FALSE)</f>
        <v>JUL</v>
      </c>
      <c r="W688" t="str">
        <f t="shared" si="217"/>
        <v>NO</v>
      </c>
      <c r="X688" t="str">
        <f t="shared" si="218"/>
        <v>NO</v>
      </c>
      <c r="Y688" t="str">
        <f t="shared" si="219"/>
        <v>NO</v>
      </c>
      <c r="Z688" t="str">
        <f t="shared" si="220"/>
        <v>NO</v>
      </c>
      <c r="AA688" t="str">
        <f t="shared" si="221"/>
        <v>NO</v>
      </c>
      <c r="AB688" t="str">
        <f t="shared" si="222"/>
        <v>NO</v>
      </c>
      <c r="AC688" t="str">
        <f t="shared" si="223"/>
        <v>NO</v>
      </c>
      <c r="AD688" t="str">
        <f t="shared" si="224"/>
        <v>NO</v>
      </c>
      <c r="AE688" t="str">
        <f t="shared" si="225"/>
        <v>NO</v>
      </c>
      <c r="AF688" t="str">
        <f t="shared" si="226"/>
        <v>NO</v>
      </c>
      <c r="AG688" t="str">
        <f t="shared" si="227"/>
        <v>NO</v>
      </c>
      <c r="AH688" t="str">
        <f t="shared" si="228"/>
        <v>YES</v>
      </c>
      <c r="AI688" t="str">
        <f t="shared" si="229"/>
        <v/>
      </c>
      <c r="AJ688">
        <f t="shared" si="230"/>
        <v>0</v>
      </c>
    </row>
    <row r="689" spans="1:36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10"/>
        <v>3.5499999999999997E-2</v>
      </c>
      <c r="P689" s="6">
        <f t="shared" si="211"/>
        <v>591.66666666666663</v>
      </c>
      <c r="Q689" t="str">
        <f t="shared" si="212"/>
        <v>technology</v>
      </c>
      <c r="R689" t="str">
        <f t="shared" si="213"/>
        <v>wearables</v>
      </c>
      <c r="S689" s="8">
        <f t="shared" si="214"/>
        <v>42712</v>
      </c>
      <c r="T689" s="8">
        <f t="shared" si="215"/>
        <v>42771.750613425931</v>
      </c>
      <c r="U689">
        <f t="shared" si="216"/>
        <v>2016</v>
      </c>
      <c r="V689" t="str">
        <f>VLOOKUP(MONTH(S689),REF!$C$4:$D$15,2,FALSE)</f>
        <v>DEC</v>
      </c>
      <c r="W689" t="str">
        <f t="shared" si="217"/>
        <v>NO</v>
      </c>
      <c r="X689" t="str">
        <f t="shared" si="218"/>
        <v>NO</v>
      </c>
      <c r="Y689" t="str">
        <f t="shared" si="219"/>
        <v>NO</v>
      </c>
      <c r="Z689" t="str">
        <f t="shared" si="220"/>
        <v>NO</v>
      </c>
      <c r="AA689" t="str">
        <f t="shared" si="221"/>
        <v>NO</v>
      </c>
      <c r="AB689" t="str">
        <f t="shared" si="222"/>
        <v>NO</v>
      </c>
      <c r="AC689" t="str">
        <f t="shared" si="223"/>
        <v>NO</v>
      </c>
      <c r="AD689" t="str">
        <f t="shared" si="224"/>
        <v>NO</v>
      </c>
      <c r="AE689" t="str">
        <f t="shared" si="225"/>
        <v>NO</v>
      </c>
      <c r="AF689" t="str">
        <f t="shared" si="226"/>
        <v>NO</v>
      </c>
      <c r="AG689" t="str">
        <f t="shared" si="227"/>
        <v>NO</v>
      </c>
      <c r="AH689" t="str">
        <f t="shared" si="228"/>
        <v>YES</v>
      </c>
      <c r="AI689" t="str">
        <f t="shared" si="229"/>
        <v/>
      </c>
      <c r="AJ689">
        <f t="shared" si="230"/>
        <v>6</v>
      </c>
    </row>
    <row r="690" spans="1:36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10"/>
        <v>0.72989999999999999</v>
      </c>
      <c r="P690" s="6">
        <f t="shared" si="211"/>
        <v>405.5</v>
      </c>
      <c r="Q690" t="str">
        <f t="shared" si="212"/>
        <v>technology</v>
      </c>
      <c r="R690" t="str">
        <f t="shared" si="213"/>
        <v>wearables</v>
      </c>
      <c r="S690" s="8">
        <f t="shared" si="214"/>
        <v>42262</v>
      </c>
      <c r="T690" s="8">
        <f t="shared" si="215"/>
        <v>42292.104780092588</v>
      </c>
      <c r="U690">
        <f t="shared" si="216"/>
        <v>2015</v>
      </c>
      <c r="V690" t="str">
        <f>VLOOKUP(MONTH(S690),REF!$C$4:$D$15,2,FALSE)</f>
        <v>SEP</v>
      </c>
      <c r="W690" t="str">
        <f t="shared" si="217"/>
        <v>NO</v>
      </c>
      <c r="X690" t="str">
        <f t="shared" si="218"/>
        <v>NO</v>
      </c>
      <c r="Y690" t="str">
        <f t="shared" si="219"/>
        <v>NO</v>
      </c>
      <c r="Z690" t="str">
        <f t="shared" si="220"/>
        <v>NO</v>
      </c>
      <c r="AA690" t="str">
        <f t="shared" si="221"/>
        <v>NO</v>
      </c>
      <c r="AB690" t="str">
        <f t="shared" si="222"/>
        <v>YES</v>
      </c>
      <c r="AC690" t="str">
        <f t="shared" si="223"/>
        <v>NO</v>
      </c>
      <c r="AD690" t="str">
        <f t="shared" si="224"/>
        <v>NO</v>
      </c>
      <c r="AE690" t="str">
        <f t="shared" si="225"/>
        <v>NO</v>
      </c>
      <c r="AF690" t="str">
        <f t="shared" si="226"/>
        <v>NO</v>
      </c>
      <c r="AG690" t="str">
        <f t="shared" si="227"/>
        <v>NO</v>
      </c>
      <c r="AH690" t="str">
        <f t="shared" si="228"/>
        <v>NO</v>
      </c>
      <c r="AI690" t="str">
        <f t="shared" si="229"/>
        <v/>
      </c>
      <c r="AJ690">
        <f t="shared" si="230"/>
        <v>36</v>
      </c>
    </row>
    <row r="691" spans="1:36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10"/>
        <v>0.57648750000000004</v>
      </c>
      <c r="P691" s="6">
        <f t="shared" si="211"/>
        <v>343.14732142857144</v>
      </c>
      <c r="Q691" t="str">
        <f t="shared" si="212"/>
        <v>technology</v>
      </c>
      <c r="R691" t="str">
        <f t="shared" si="213"/>
        <v>wearables</v>
      </c>
      <c r="S691" s="8">
        <f t="shared" si="214"/>
        <v>42676</v>
      </c>
      <c r="T691" s="8">
        <f t="shared" si="215"/>
        <v>42712.207638888889</v>
      </c>
      <c r="U691">
        <f t="shared" si="216"/>
        <v>2016</v>
      </c>
      <c r="V691" t="str">
        <f>VLOOKUP(MONTH(S691),REF!$C$4:$D$15,2,FALSE)</f>
        <v>NOV</v>
      </c>
      <c r="W691" t="str">
        <f t="shared" si="217"/>
        <v>NO</v>
      </c>
      <c r="X691" t="str">
        <f t="shared" si="218"/>
        <v>NO</v>
      </c>
      <c r="Y691" t="str">
        <f t="shared" si="219"/>
        <v>NO</v>
      </c>
      <c r="Z691" t="str">
        <f t="shared" si="220"/>
        <v>NO</v>
      </c>
      <c r="AA691" t="str">
        <f t="shared" si="221"/>
        <v>NO</v>
      </c>
      <c r="AB691" t="str">
        <f t="shared" si="222"/>
        <v>NO</v>
      </c>
      <c r="AC691" t="str">
        <f t="shared" si="223"/>
        <v>NO</v>
      </c>
      <c r="AD691" t="str">
        <f t="shared" si="224"/>
        <v>NO</v>
      </c>
      <c r="AE691" t="str">
        <f t="shared" si="225"/>
        <v>NO</v>
      </c>
      <c r="AF691" t="str">
        <f t="shared" si="226"/>
        <v>NO</v>
      </c>
      <c r="AG691" t="str">
        <f t="shared" si="227"/>
        <v>NO</v>
      </c>
      <c r="AH691" t="str">
        <f t="shared" si="228"/>
        <v>YES</v>
      </c>
      <c r="AI691" t="str">
        <f t="shared" si="229"/>
        <v/>
      </c>
      <c r="AJ691">
        <f t="shared" si="230"/>
        <v>336</v>
      </c>
    </row>
    <row r="692" spans="1:36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10"/>
        <v>0.1234</v>
      </c>
      <c r="P692" s="6">
        <f t="shared" si="211"/>
        <v>72.588235294117652</v>
      </c>
      <c r="Q692" t="str">
        <f t="shared" si="212"/>
        <v>technology</v>
      </c>
      <c r="R692" t="str">
        <f t="shared" si="213"/>
        <v>wearables</v>
      </c>
      <c r="S692" s="8">
        <f t="shared" si="214"/>
        <v>42580</v>
      </c>
      <c r="T692" s="8">
        <f t="shared" si="215"/>
        <v>42622.25</v>
      </c>
      <c r="U692">
        <f t="shared" si="216"/>
        <v>2016</v>
      </c>
      <c r="V692" t="str">
        <f>VLOOKUP(MONTH(S692),REF!$C$4:$D$15,2,FALSE)</f>
        <v>JUL</v>
      </c>
      <c r="W692" t="str">
        <f t="shared" si="217"/>
        <v>NO</v>
      </c>
      <c r="X692" t="str">
        <f t="shared" si="218"/>
        <v>NO</v>
      </c>
      <c r="Y692" t="str">
        <f t="shared" si="219"/>
        <v>NO</v>
      </c>
      <c r="Z692" t="str">
        <f t="shared" si="220"/>
        <v>NO</v>
      </c>
      <c r="AA692" t="str">
        <f t="shared" si="221"/>
        <v>NO</v>
      </c>
      <c r="AB692" t="str">
        <f t="shared" si="222"/>
        <v>YES</v>
      </c>
      <c r="AC692" t="str">
        <f t="shared" si="223"/>
        <v>NO</v>
      </c>
      <c r="AD692" t="str">
        <f t="shared" si="224"/>
        <v>NO</v>
      </c>
      <c r="AE692" t="str">
        <f t="shared" si="225"/>
        <v>NO</v>
      </c>
      <c r="AF692" t="str">
        <f t="shared" si="226"/>
        <v>NO</v>
      </c>
      <c r="AG692" t="str">
        <f t="shared" si="227"/>
        <v>NO</v>
      </c>
      <c r="AH692" t="str">
        <f t="shared" si="228"/>
        <v>NO</v>
      </c>
      <c r="AI692" t="str">
        <f t="shared" si="229"/>
        <v/>
      </c>
      <c r="AJ692">
        <f t="shared" si="230"/>
        <v>34</v>
      </c>
    </row>
    <row r="693" spans="1:36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10"/>
        <v>5.1999999999999998E-3</v>
      </c>
      <c r="P693" s="6">
        <f t="shared" si="211"/>
        <v>26</v>
      </c>
      <c r="Q693" t="str">
        <f t="shared" si="212"/>
        <v>technology</v>
      </c>
      <c r="R693" t="str">
        <f t="shared" si="213"/>
        <v>wearables</v>
      </c>
      <c r="S693" s="8">
        <f t="shared" si="214"/>
        <v>42158</v>
      </c>
      <c r="T693" s="8">
        <f t="shared" si="215"/>
        <v>42186.028310185182</v>
      </c>
      <c r="U693">
        <f t="shared" si="216"/>
        <v>2015</v>
      </c>
      <c r="V693" t="str">
        <f>VLOOKUP(MONTH(S693),REF!$C$4:$D$15,2,FALSE)</f>
        <v>JUN</v>
      </c>
      <c r="W693" t="str">
        <f t="shared" si="217"/>
        <v>NO</v>
      </c>
      <c r="X693" t="str">
        <f t="shared" si="218"/>
        <v>NO</v>
      </c>
      <c r="Y693" t="str">
        <f t="shared" si="219"/>
        <v>NO</v>
      </c>
      <c r="Z693" t="str">
        <f t="shared" si="220"/>
        <v>NO</v>
      </c>
      <c r="AA693" t="str">
        <f t="shared" si="221"/>
        <v>NO</v>
      </c>
      <c r="AB693" t="str">
        <f t="shared" si="222"/>
        <v>NO</v>
      </c>
      <c r="AC693" t="str">
        <f t="shared" si="223"/>
        <v>NO</v>
      </c>
      <c r="AD693" t="str">
        <f t="shared" si="224"/>
        <v>NO</v>
      </c>
      <c r="AE693" t="str">
        <f t="shared" si="225"/>
        <v>NO</v>
      </c>
      <c r="AF693" t="str">
        <f t="shared" si="226"/>
        <v>NO</v>
      </c>
      <c r="AG693" t="str">
        <f t="shared" si="227"/>
        <v>NO</v>
      </c>
      <c r="AH693" t="str">
        <f t="shared" si="228"/>
        <v>YES</v>
      </c>
      <c r="AI693" t="str">
        <f t="shared" si="229"/>
        <v/>
      </c>
      <c r="AJ693">
        <f t="shared" si="230"/>
        <v>10</v>
      </c>
    </row>
    <row r="694" spans="1:36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10"/>
        <v>6.5299999999999997E-2</v>
      </c>
      <c r="P694" s="6">
        <f t="shared" si="211"/>
        <v>6.4975124378109452</v>
      </c>
      <c r="Q694" t="str">
        <f t="shared" si="212"/>
        <v>technology</v>
      </c>
      <c r="R694" t="str">
        <f t="shared" si="213"/>
        <v>wearables</v>
      </c>
      <c r="S694" s="8">
        <f t="shared" si="214"/>
        <v>42696</v>
      </c>
      <c r="T694" s="8">
        <f t="shared" si="215"/>
        <v>42726.37572916667</v>
      </c>
      <c r="U694">
        <f t="shared" si="216"/>
        <v>2016</v>
      </c>
      <c r="V694" t="str">
        <f>VLOOKUP(MONTH(S694),REF!$C$4:$D$15,2,FALSE)</f>
        <v>NOV</v>
      </c>
      <c r="W694" t="str">
        <f t="shared" si="217"/>
        <v>NO</v>
      </c>
      <c r="X694" t="str">
        <f t="shared" si="218"/>
        <v>NO</v>
      </c>
      <c r="Y694" t="str">
        <f t="shared" si="219"/>
        <v>NO</v>
      </c>
      <c r="Z694" t="str">
        <f t="shared" si="220"/>
        <v>NO</v>
      </c>
      <c r="AA694" t="str">
        <f t="shared" si="221"/>
        <v>NO</v>
      </c>
      <c r="AB694" t="str">
        <f t="shared" si="222"/>
        <v>YES</v>
      </c>
      <c r="AC694" t="str">
        <f t="shared" si="223"/>
        <v>NO</v>
      </c>
      <c r="AD694" t="str">
        <f t="shared" si="224"/>
        <v>NO</v>
      </c>
      <c r="AE694" t="str">
        <f t="shared" si="225"/>
        <v>NO</v>
      </c>
      <c r="AF694" t="str">
        <f t="shared" si="226"/>
        <v>NO</v>
      </c>
      <c r="AG694" t="str">
        <f t="shared" si="227"/>
        <v>NO</v>
      </c>
      <c r="AH694" t="str">
        <f t="shared" si="228"/>
        <v>NO</v>
      </c>
      <c r="AI694" t="str">
        <f t="shared" si="229"/>
        <v/>
      </c>
      <c r="AJ694">
        <f t="shared" si="230"/>
        <v>201</v>
      </c>
    </row>
    <row r="695" spans="1:36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10"/>
        <v>0.35338000000000003</v>
      </c>
      <c r="P695" s="6">
        <f t="shared" si="211"/>
        <v>119.38513513513513</v>
      </c>
      <c r="Q695" t="str">
        <f t="shared" si="212"/>
        <v>technology</v>
      </c>
      <c r="R695" t="str">
        <f t="shared" si="213"/>
        <v>wearables</v>
      </c>
      <c r="S695" s="8">
        <f t="shared" si="214"/>
        <v>42095</v>
      </c>
      <c r="T695" s="8">
        <f t="shared" si="215"/>
        <v>42124.808182870373</v>
      </c>
      <c r="U695">
        <f t="shared" si="216"/>
        <v>2015</v>
      </c>
      <c r="V695" t="str">
        <f>VLOOKUP(MONTH(S695),REF!$C$4:$D$15,2,FALSE)</f>
        <v>APR</v>
      </c>
      <c r="W695" t="str">
        <f t="shared" si="217"/>
        <v>NO</v>
      </c>
      <c r="X695" t="str">
        <f t="shared" si="218"/>
        <v>NO</v>
      </c>
      <c r="Y695" t="str">
        <f t="shared" si="219"/>
        <v>NO</v>
      </c>
      <c r="Z695" t="str">
        <f t="shared" si="220"/>
        <v>NO</v>
      </c>
      <c r="AA695" t="str">
        <f t="shared" si="221"/>
        <v>NO</v>
      </c>
      <c r="AB695" t="str">
        <f t="shared" si="222"/>
        <v>NO</v>
      </c>
      <c r="AC695" t="str">
        <f t="shared" si="223"/>
        <v>NO</v>
      </c>
      <c r="AD695" t="str">
        <f t="shared" si="224"/>
        <v>NO</v>
      </c>
      <c r="AE695" t="str">
        <f t="shared" si="225"/>
        <v>NO</v>
      </c>
      <c r="AF695" t="str">
        <f t="shared" si="226"/>
        <v>NO</v>
      </c>
      <c r="AG695" t="str">
        <f t="shared" si="227"/>
        <v>NO</v>
      </c>
      <c r="AH695" t="str">
        <f t="shared" si="228"/>
        <v>YES</v>
      </c>
      <c r="AI695" t="str">
        <f t="shared" si="229"/>
        <v/>
      </c>
      <c r="AJ695">
        <f t="shared" si="230"/>
        <v>296</v>
      </c>
    </row>
    <row r="696" spans="1:36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10"/>
        <v>3.933333333333333E-3</v>
      </c>
      <c r="P696" s="6">
        <f t="shared" si="211"/>
        <v>84.285714285714292</v>
      </c>
      <c r="Q696" t="str">
        <f t="shared" si="212"/>
        <v>technology</v>
      </c>
      <c r="R696" t="str">
        <f t="shared" si="213"/>
        <v>wearables</v>
      </c>
      <c r="S696" s="8">
        <f t="shared" si="214"/>
        <v>42738</v>
      </c>
      <c r="T696" s="8">
        <f t="shared" si="215"/>
        <v>42767.663877314815</v>
      </c>
      <c r="U696">
        <f t="shared" si="216"/>
        <v>2017</v>
      </c>
      <c r="V696" t="str">
        <f>VLOOKUP(MONTH(S696),REF!$C$4:$D$15,2,FALSE)</f>
        <v>JAN</v>
      </c>
      <c r="W696" t="str">
        <f t="shared" si="217"/>
        <v>NO</v>
      </c>
      <c r="X696" t="str">
        <f t="shared" si="218"/>
        <v>NO</v>
      </c>
      <c r="Y696" t="str">
        <f t="shared" si="219"/>
        <v>NO</v>
      </c>
      <c r="Z696" t="str">
        <f t="shared" si="220"/>
        <v>NO</v>
      </c>
      <c r="AA696" t="str">
        <f t="shared" si="221"/>
        <v>NO</v>
      </c>
      <c r="AB696" t="str">
        <f t="shared" si="222"/>
        <v>NO</v>
      </c>
      <c r="AC696" t="str">
        <f t="shared" si="223"/>
        <v>NO</v>
      </c>
      <c r="AD696" t="str">
        <f t="shared" si="224"/>
        <v>NO</v>
      </c>
      <c r="AE696" t="str">
        <f t="shared" si="225"/>
        <v>NO</v>
      </c>
      <c r="AF696" t="str">
        <f t="shared" si="226"/>
        <v>NO</v>
      </c>
      <c r="AG696" t="str">
        <f t="shared" si="227"/>
        <v>NO</v>
      </c>
      <c r="AH696" t="str">
        <f t="shared" si="228"/>
        <v>YES</v>
      </c>
      <c r="AI696" t="str">
        <f t="shared" si="229"/>
        <v/>
      </c>
      <c r="AJ696">
        <f t="shared" si="230"/>
        <v>7</v>
      </c>
    </row>
    <row r="697" spans="1:36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10"/>
        <v>1.06E-2</v>
      </c>
      <c r="P697" s="6">
        <f t="shared" si="211"/>
        <v>90.857142857142861</v>
      </c>
      <c r="Q697" t="str">
        <f t="shared" si="212"/>
        <v>technology</v>
      </c>
      <c r="R697" t="str">
        <f t="shared" si="213"/>
        <v>wearables</v>
      </c>
      <c r="S697" s="8">
        <f t="shared" si="214"/>
        <v>41914</v>
      </c>
      <c r="T697" s="8">
        <f t="shared" si="215"/>
        <v>41943.521064814813</v>
      </c>
      <c r="U697">
        <f t="shared" si="216"/>
        <v>2014</v>
      </c>
      <c r="V697" t="str">
        <f>VLOOKUP(MONTH(S697),REF!$C$4:$D$15,2,FALSE)</f>
        <v>OCT</v>
      </c>
      <c r="W697" t="str">
        <f t="shared" si="217"/>
        <v>NO</v>
      </c>
      <c r="X697" t="str">
        <f t="shared" si="218"/>
        <v>NO</v>
      </c>
      <c r="Y697" t="str">
        <f t="shared" si="219"/>
        <v>NO</v>
      </c>
      <c r="Z697" t="str">
        <f t="shared" si="220"/>
        <v>NO</v>
      </c>
      <c r="AA697" t="str">
        <f t="shared" si="221"/>
        <v>NO</v>
      </c>
      <c r="AB697" t="str">
        <f t="shared" si="222"/>
        <v>NO</v>
      </c>
      <c r="AC697" t="str">
        <f t="shared" si="223"/>
        <v>NO</v>
      </c>
      <c r="AD697" t="str">
        <f t="shared" si="224"/>
        <v>NO</v>
      </c>
      <c r="AE697" t="str">
        <f t="shared" si="225"/>
        <v>NO</v>
      </c>
      <c r="AF697" t="str">
        <f t="shared" si="226"/>
        <v>NO</v>
      </c>
      <c r="AG697" t="str">
        <f t="shared" si="227"/>
        <v>NO</v>
      </c>
      <c r="AH697" t="str">
        <f t="shared" si="228"/>
        <v>YES</v>
      </c>
      <c r="AI697" t="str">
        <f t="shared" si="229"/>
        <v/>
      </c>
      <c r="AJ697">
        <f t="shared" si="230"/>
        <v>7</v>
      </c>
    </row>
    <row r="698" spans="1:36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10"/>
        <v>5.7142857142857145E-6</v>
      </c>
      <c r="P698" s="6">
        <f t="shared" si="211"/>
        <v>1</v>
      </c>
      <c r="Q698" t="str">
        <f t="shared" si="212"/>
        <v>technology</v>
      </c>
      <c r="R698" t="str">
        <f t="shared" si="213"/>
        <v>wearables</v>
      </c>
      <c r="S698" s="8">
        <f t="shared" si="214"/>
        <v>41816</v>
      </c>
      <c r="T698" s="8">
        <f t="shared" si="215"/>
        <v>41845.927106481482</v>
      </c>
      <c r="U698">
        <f t="shared" si="216"/>
        <v>2014</v>
      </c>
      <c r="V698" t="str">
        <f>VLOOKUP(MONTH(S698),REF!$C$4:$D$15,2,FALSE)</f>
        <v>JUN</v>
      </c>
      <c r="W698" t="str">
        <f t="shared" si="217"/>
        <v>NO</v>
      </c>
      <c r="X698" t="str">
        <f t="shared" si="218"/>
        <v>NO</v>
      </c>
      <c r="Y698" t="str">
        <f t="shared" si="219"/>
        <v>NO</v>
      </c>
      <c r="Z698" t="str">
        <f t="shared" si="220"/>
        <v>NO</v>
      </c>
      <c r="AA698" t="str">
        <f t="shared" si="221"/>
        <v>NO</v>
      </c>
      <c r="AB698" t="str">
        <f t="shared" si="222"/>
        <v>NO</v>
      </c>
      <c r="AC698" t="str">
        <f t="shared" si="223"/>
        <v>NO</v>
      </c>
      <c r="AD698" t="str">
        <f t="shared" si="224"/>
        <v>NO</v>
      </c>
      <c r="AE698" t="str">
        <f t="shared" si="225"/>
        <v>NO</v>
      </c>
      <c r="AF698" t="str">
        <f t="shared" si="226"/>
        <v>NO</v>
      </c>
      <c r="AG698" t="str">
        <f t="shared" si="227"/>
        <v>NO</v>
      </c>
      <c r="AH698" t="str">
        <f t="shared" si="228"/>
        <v>YES</v>
      </c>
      <c r="AI698" t="str">
        <f t="shared" si="229"/>
        <v/>
      </c>
      <c r="AJ698">
        <f t="shared" si="230"/>
        <v>1</v>
      </c>
    </row>
    <row r="699" spans="1:36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10"/>
        <v>0.46379999999999999</v>
      </c>
      <c r="P699" s="6">
        <f t="shared" si="211"/>
        <v>20.342105263157894</v>
      </c>
      <c r="Q699" t="str">
        <f t="shared" si="212"/>
        <v>technology</v>
      </c>
      <c r="R699" t="str">
        <f t="shared" si="213"/>
        <v>wearables</v>
      </c>
      <c r="S699" s="8">
        <f t="shared" si="214"/>
        <v>42389</v>
      </c>
      <c r="T699" s="8">
        <f t="shared" si="215"/>
        <v>42403.523020833338</v>
      </c>
      <c r="U699">
        <f t="shared" si="216"/>
        <v>2016</v>
      </c>
      <c r="V699" t="str">
        <f>VLOOKUP(MONTH(S699),REF!$C$4:$D$15,2,FALSE)</f>
        <v>JAN</v>
      </c>
      <c r="W699" t="str">
        <f t="shared" si="217"/>
        <v>NO</v>
      </c>
      <c r="X699" t="str">
        <f t="shared" si="218"/>
        <v>NO</v>
      </c>
      <c r="Y699" t="str">
        <f t="shared" si="219"/>
        <v>YES</v>
      </c>
      <c r="Z699" t="str">
        <f t="shared" si="220"/>
        <v>NO</v>
      </c>
      <c r="AA699" t="str">
        <f t="shared" si="221"/>
        <v>NO</v>
      </c>
      <c r="AB699" t="str">
        <f t="shared" si="222"/>
        <v>NO</v>
      </c>
      <c r="AC699" t="str">
        <f t="shared" si="223"/>
        <v>NO</v>
      </c>
      <c r="AD699" t="str">
        <f t="shared" si="224"/>
        <v>NO</v>
      </c>
      <c r="AE699" t="str">
        <f t="shared" si="225"/>
        <v>NO</v>
      </c>
      <c r="AF699" t="str">
        <f t="shared" si="226"/>
        <v>NO</v>
      </c>
      <c r="AG699" t="str">
        <f t="shared" si="227"/>
        <v>NO</v>
      </c>
      <c r="AH699" t="str">
        <f t="shared" si="228"/>
        <v>NO</v>
      </c>
      <c r="AI699" t="str">
        <f t="shared" si="229"/>
        <v/>
      </c>
      <c r="AJ699">
        <f t="shared" si="230"/>
        <v>114</v>
      </c>
    </row>
    <row r="700" spans="1:36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10"/>
        <v>0.15390000000000001</v>
      </c>
      <c r="P700" s="6">
        <f t="shared" si="211"/>
        <v>530.68965517241384</v>
      </c>
      <c r="Q700" t="str">
        <f t="shared" si="212"/>
        <v>technology</v>
      </c>
      <c r="R700" t="str">
        <f t="shared" si="213"/>
        <v>wearables</v>
      </c>
      <c r="S700" s="8">
        <f t="shared" si="214"/>
        <v>41867</v>
      </c>
      <c r="T700" s="8">
        <f t="shared" si="215"/>
        <v>41900.083333333336</v>
      </c>
      <c r="U700">
        <f t="shared" si="216"/>
        <v>2014</v>
      </c>
      <c r="V700" t="str">
        <f>VLOOKUP(MONTH(S700),REF!$C$4:$D$15,2,FALSE)</f>
        <v>AUG</v>
      </c>
      <c r="W700" t="str">
        <f t="shared" si="217"/>
        <v>NO</v>
      </c>
      <c r="X700" t="str">
        <f t="shared" si="218"/>
        <v>NO</v>
      </c>
      <c r="Y700" t="str">
        <f t="shared" si="219"/>
        <v>NO</v>
      </c>
      <c r="Z700" t="str">
        <f t="shared" si="220"/>
        <v>NO</v>
      </c>
      <c r="AA700" t="str">
        <f t="shared" si="221"/>
        <v>NO</v>
      </c>
      <c r="AB700" t="str">
        <f t="shared" si="222"/>
        <v>NO</v>
      </c>
      <c r="AC700" t="str">
        <f t="shared" si="223"/>
        <v>NO</v>
      </c>
      <c r="AD700" t="str">
        <f t="shared" si="224"/>
        <v>NO</v>
      </c>
      <c r="AE700" t="str">
        <f t="shared" si="225"/>
        <v>NO</v>
      </c>
      <c r="AF700" t="str">
        <f t="shared" si="226"/>
        <v>NO</v>
      </c>
      <c r="AG700" t="str">
        <f t="shared" si="227"/>
        <v>NO</v>
      </c>
      <c r="AH700" t="str">
        <f t="shared" si="228"/>
        <v>YES</v>
      </c>
      <c r="AI700" t="str">
        <f t="shared" si="229"/>
        <v/>
      </c>
      <c r="AJ700">
        <f t="shared" si="230"/>
        <v>29</v>
      </c>
    </row>
    <row r="701" spans="1:36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10"/>
        <v>0.824221076923077</v>
      </c>
      <c r="P701" s="6">
        <f t="shared" si="211"/>
        <v>120.39184269662923</v>
      </c>
      <c r="Q701" t="str">
        <f t="shared" si="212"/>
        <v>technology</v>
      </c>
      <c r="R701" t="str">
        <f t="shared" si="213"/>
        <v>wearables</v>
      </c>
      <c r="S701" s="8">
        <f t="shared" si="214"/>
        <v>41563</v>
      </c>
      <c r="T701" s="8">
        <f t="shared" si="215"/>
        <v>41600.666666666664</v>
      </c>
      <c r="U701">
        <f t="shared" si="216"/>
        <v>2013</v>
      </c>
      <c r="V701" t="str">
        <f>VLOOKUP(MONTH(S701),REF!$C$4:$D$15,2,FALSE)</f>
        <v>OCT</v>
      </c>
      <c r="W701" t="str">
        <f t="shared" si="217"/>
        <v>NO</v>
      </c>
      <c r="X701" t="str">
        <f t="shared" si="218"/>
        <v>NO</v>
      </c>
      <c r="Y701" t="str">
        <f t="shared" si="219"/>
        <v>NO</v>
      </c>
      <c r="Z701" t="str">
        <f t="shared" si="220"/>
        <v>NO</v>
      </c>
      <c r="AA701" t="str">
        <f t="shared" si="221"/>
        <v>NO</v>
      </c>
      <c r="AB701" t="str">
        <f t="shared" si="222"/>
        <v>NO</v>
      </c>
      <c r="AC701" t="str">
        <f t="shared" si="223"/>
        <v>NO</v>
      </c>
      <c r="AD701" t="str">
        <f t="shared" si="224"/>
        <v>NO</v>
      </c>
      <c r="AE701" t="str">
        <f t="shared" si="225"/>
        <v>NO</v>
      </c>
      <c r="AF701" t="str">
        <f t="shared" si="226"/>
        <v>NO</v>
      </c>
      <c r="AG701" t="str">
        <f t="shared" si="227"/>
        <v>NO</v>
      </c>
      <c r="AH701" t="str">
        <f t="shared" si="228"/>
        <v>YES</v>
      </c>
      <c r="AI701" t="str">
        <f t="shared" si="229"/>
        <v/>
      </c>
      <c r="AJ701">
        <f t="shared" si="230"/>
        <v>890</v>
      </c>
    </row>
    <row r="702" spans="1:36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10"/>
        <v>2.6866666666666667E-2</v>
      </c>
      <c r="P702" s="6">
        <f t="shared" si="211"/>
        <v>13</v>
      </c>
      <c r="Q702" t="str">
        <f t="shared" si="212"/>
        <v>technology</v>
      </c>
      <c r="R702" t="str">
        <f t="shared" si="213"/>
        <v>wearables</v>
      </c>
      <c r="S702" s="8">
        <f t="shared" si="214"/>
        <v>42716</v>
      </c>
      <c r="T702" s="8">
        <f t="shared" si="215"/>
        <v>42745.688437500001</v>
      </c>
      <c r="U702">
        <f t="shared" si="216"/>
        <v>2016</v>
      </c>
      <c r="V702" t="str">
        <f>VLOOKUP(MONTH(S702),REF!$C$4:$D$15,2,FALSE)</f>
        <v>DEC</v>
      </c>
      <c r="W702" t="str">
        <f t="shared" si="217"/>
        <v>NO</v>
      </c>
      <c r="X702" t="str">
        <f t="shared" si="218"/>
        <v>NO</v>
      </c>
      <c r="Y702" t="str">
        <f t="shared" si="219"/>
        <v>NO</v>
      </c>
      <c r="Z702" t="str">
        <f t="shared" si="220"/>
        <v>NO</v>
      </c>
      <c r="AA702" t="str">
        <f t="shared" si="221"/>
        <v>YES</v>
      </c>
      <c r="AB702" t="str">
        <f t="shared" si="222"/>
        <v>NO</v>
      </c>
      <c r="AC702" t="str">
        <f t="shared" si="223"/>
        <v>NO</v>
      </c>
      <c r="AD702" t="str">
        <f t="shared" si="224"/>
        <v>NO</v>
      </c>
      <c r="AE702" t="str">
        <f t="shared" si="225"/>
        <v>NO</v>
      </c>
      <c r="AF702" t="str">
        <f t="shared" si="226"/>
        <v>NO</v>
      </c>
      <c r="AG702" t="str">
        <f t="shared" si="227"/>
        <v>NO</v>
      </c>
      <c r="AH702" t="str">
        <f t="shared" si="228"/>
        <v>NO</v>
      </c>
      <c r="AI702" t="str">
        <f t="shared" si="229"/>
        <v/>
      </c>
      <c r="AJ702">
        <f t="shared" si="230"/>
        <v>31</v>
      </c>
    </row>
    <row r="703" spans="1:36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10"/>
        <v>0.26600000000000001</v>
      </c>
      <c r="P703" s="6">
        <f t="shared" si="211"/>
        <v>291.33333333333331</v>
      </c>
      <c r="Q703" t="str">
        <f t="shared" si="212"/>
        <v>technology</v>
      </c>
      <c r="R703" t="str">
        <f t="shared" si="213"/>
        <v>wearables</v>
      </c>
      <c r="S703" s="8">
        <f t="shared" si="214"/>
        <v>41814</v>
      </c>
      <c r="T703" s="8">
        <f t="shared" si="215"/>
        <v>41843.662962962961</v>
      </c>
      <c r="U703">
        <f t="shared" si="216"/>
        <v>2014</v>
      </c>
      <c r="V703" t="str">
        <f>VLOOKUP(MONTH(S703),REF!$C$4:$D$15,2,FALSE)</f>
        <v>JUN</v>
      </c>
      <c r="W703" t="str">
        <f t="shared" si="217"/>
        <v>NO</v>
      </c>
      <c r="X703" t="str">
        <f t="shared" si="218"/>
        <v>NO</v>
      </c>
      <c r="Y703" t="str">
        <f t="shared" si="219"/>
        <v>NO</v>
      </c>
      <c r="Z703" t="str">
        <f t="shared" si="220"/>
        <v>NO</v>
      </c>
      <c r="AA703" t="str">
        <f t="shared" si="221"/>
        <v>NO</v>
      </c>
      <c r="AB703" t="str">
        <f t="shared" si="222"/>
        <v>YES</v>
      </c>
      <c r="AC703" t="str">
        <f t="shared" si="223"/>
        <v>NO</v>
      </c>
      <c r="AD703" t="str">
        <f t="shared" si="224"/>
        <v>NO</v>
      </c>
      <c r="AE703" t="str">
        <f t="shared" si="225"/>
        <v>NO</v>
      </c>
      <c r="AF703" t="str">
        <f t="shared" si="226"/>
        <v>NO</v>
      </c>
      <c r="AG703" t="str">
        <f t="shared" si="227"/>
        <v>NO</v>
      </c>
      <c r="AH703" t="str">
        <f t="shared" si="228"/>
        <v>NO</v>
      </c>
      <c r="AI703" t="str">
        <f t="shared" si="229"/>
        <v/>
      </c>
      <c r="AJ703">
        <f t="shared" si="230"/>
        <v>21</v>
      </c>
    </row>
    <row r="704" spans="1:36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10"/>
        <v>0.30813400000000002</v>
      </c>
      <c r="P704" s="6">
        <f t="shared" si="211"/>
        <v>124.9191891891892</v>
      </c>
      <c r="Q704" t="str">
        <f t="shared" si="212"/>
        <v>technology</v>
      </c>
      <c r="R704" t="str">
        <f t="shared" si="213"/>
        <v>wearables</v>
      </c>
      <c r="S704" s="8">
        <f t="shared" si="214"/>
        <v>42669</v>
      </c>
      <c r="T704" s="8">
        <f t="shared" si="215"/>
        <v>42698.768368055556</v>
      </c>
      <c r="U704">
        <f t="shared" si="216"/>
        <v>2016</v>
      </c>
      <c r="V704" t="str">
        <f>VLOOKUP(MONTH(S704),REF!$C$4:$D$15,2,FALSE)</f>
        <v>OCT</v>
      </c>
      <c r="W704" t="str">
        <f t="shared" si="217"/>
        <v>NO</v>
      </c>
      <c r="X704" t="str">
        <f t="shared" si="218"/>
        <v>NO</v>
      </c>
      <c r="Y704" t="str">
        <f t="shared" si="219"/>
        <v>NO</v>
      </c>
      <c r="Z704" t="str">
        <f t="shared" si="220"/>
        <v>NO</v>
      </c>
      <c r="AA704" t="str">
        <f t="shared" si="221"/>
        <v>YES</v>
      </c>
      <c r="AB704" t="str">
        <f t="shared" si="222"/>
        <v>NO</v>
      </c>
      <c r="AC704" t="str">
        <f t="shared" si="223"/>
        <v>NO</v>
      </c>
      <c r="AD704" t="str">
        <f t="shared" si="224"/>
        <v>NO</v>
      </c>
      <c r="AE704" t="str">
        <f t="shared" si="225"/>
        <v>NO</v>
      </c>
      <c r="AF704" t="str">
        <f t="shared" si="226"/>
        <v>NO</v>
      </c>
      <c r="AG704" t="str">
        <f t="shared" si="227"/>
        <v>NO</v>
      </c>
      <c r="AH704" t="str">
        <f t="shared" si="228"/>
        <v>NO</v>
      </c>
      <c r="AI704" t="str">
        <f t="shared" si="229"/>
        <v/>
      </c>
      <c r="AJ704">
        <f t="shared" si="230"/>
        <v>37</v>
      </c>
    </row>
    <row r="705" spans="1:36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10"/>
        <v>5.5800000000000002E-2</v>
      </c>
      <c r="P705" s="6">
        <f t="shared" si="211"/>
        <v>119.57142857142857</v>
      </c>
      <c r="Q705" t="str">
        <f t="shared" si="212"/>
        <v>technology</v>
      </c>
      <c r="R705" t="str">
        <f t="shared" si="213"/>
        <v>wearables</v>
      </c>
      <c r="S705" s="8">
        <f t="shared" si="214"/>
        <v>42712</v>
      </c>
      <c r="T705" s="8">
        <f t="shared" si="215"/>
        <v>42766.98055555555</v>
      </c>
      <c r="U705">
        <f t="shared" si="216"/>
        <v>2016</v>
      </c>
      <c r="V705" t="str">
        <f>VLOOKUP(MONTH(S705),REF!$C$4:$D$15,2,FALSE)</f>
        <v>DEC</v>
      </c>
      <c r="W705" t="str">
        <f t="shared" si="217"/>
        <v>NO</v>
      </c>
      <c r="X705" t="str">
        <f t="shared" si="218"/>
        <v>NO</v>
      </c>
      <c r="Y705" t="str">
        <f t="shared" si="219"/>
        <v>NO</v>
      </c>
      <c r="Z705" t="str">
        <f t="shared" si="220"/>
        <v>NO</v>
      </c>
      <c r="AA705" t="str">
        <f t="shared" si="221"/>
        <v>YES</v>
      </c>
      <c r="AB705" t="str">
        <f t="shared" si="222"/>
        <v>NO</v>
      </c>
      <c r="AC705" t="str">
        <f t="shared" si="223"/>
        <v>NO</v>
      </c>
      <c r="AD705" t="str">
        <f t="shared" si="224"/>
        <v>NO</v>
      </c>
      <c r="AE705" t="str">
        <f t="shared" si="225"/>
        <v>NO</v>
      </c>
      <c r="AF705" t="str">
        <f t="shared" si="226"/>
        <v>NO</v>
      </c>
      <c r="AG705" t="str">
        <f t="shared" si="227"/>
        <v>NO</v>
      </c>
      <c r="AH705" t="str">
        <f t="shared" si="228"/>
        <v>NO</v>
      </c>
      <c r="AI705" t="str">
        <f t="shared" si="229"/>
        <v/>
      </c>
      <c r="AJ705">
        <f t="shared" si="230"/>
        <v>7</v>
      </c>
    </row>
    <row r="706" spans="1:36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10"/>
        <v>8.7454545454545458E-3</v>
      </c>
      <c r="P706" s="6">
        <f t="shared" si="211"/>
        <v>120.25</v>
      </c>
      <c r="Q706" t="str">
        <f t="shared" si="212"/>
        <v>technology</v>
      </c>
      <c r="R706" t="str">
        <f t="shared" si="213"/>
        <v>wearables</v>
      </c>
      <c r="S706" s="8">
        <f t="shared" si="214"/>
        <v>42726</v>
      </c>
      <c r="T706" s="8">
        <f t="shared" si="215"/>
        <v>42786.192916666667</v>
      </c>
      <c r="U706">
        <f t="shared" si="216"/>
        <v>2016</v>
      </c>
      <c r="V706" t="str">
        <f>VLOOKUP(MONTH(S706),REF!$C$4:$D$15,2,FALSE)</f>
        <v>DEC</v>
      </c>
      <c r="W706" t="str">
        <f t="shared" si="217"/>
        <v>NO</v>
      </c>
      <c r="X706" t="str">
        <f t="shared" si="218"/>
        <v>NO</v>
      </c>
      <c r="Y706" t="str">
        <f t="shared" si="219"/>
        <v>NO</v>
      </c>
      <c r="Z706" t="str">
        <f t="shared" si="220"/>
        <v>NO</v>
      </c>
      <c r="AA706" t="str">
        <f t="shared" si="221"/>
        <v>NO</v>
      </c>
      <c r="AB706" t="str">
        <f t="shared" si="222"/>
        <v>NO</v>
      </c>
      <c r="AC706" t="str">
        <f t="shared" si="223"/>
        <v>NO</v>
      </c>
      <c r="AD706" t="str">
        <f t="shared" si="224"/>
        <v>NO</v>
      </c>
      <c r="AE706" t="str">
        <f t="shared" si="225"/>
        <v>NO</v>
      </c>
      <c r="AF706" t="str">
        <f t="shared" si="226"/>
        <v>NO</v>
      </c>
      <c r="AG706" t="str">
        <f t="shared" si="227"/>
        <v>NO</v>
      </c>
      <c r="AH706" t="str">
        <f t="shared" si="228"/>
        <v>YES</v>
      </c>
      <c r="AI706" t="str">
        <f t="shared" si="229"/>
        <v/>
      </c>
      <c r="AJ706">
        <f t="shared" si="230"/>
        <v>4</v>
      </c>
    </row>
    <row r="707" spans="1:36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31">E707/D707</f>
        <v>9.7699999999999992E-3</v>
      </c>
      <c r="P707" s="6">
        <f t="shared" ref="P707:P770" si="232">E707/L707</f>
        <v>195.4</v>
      </c>
      <c r="Q707" t="str">
        <f t="shared" ref="Q707:Q770" si="233">LEFT(N707,FIND("/",N707)-1)</f>
        <v>technology</v>
      </c>
      <c r="R707" t="str">
        <f t="shared" ref="R707:R770" si="234">RIGHT(N707,LEN(N707)-FIND("/",N707))</f>
        <v>wearables</v>
      </c>
      <c r="S707" s="8">
        <f t="shared" ref="S707:S770" si="235">ROUND((J707/86400)+DATE(1970,1,1),0)</f>
        <v>42726</v>
      </c>
      <c r="T707" s="8">
        <f t="shared" ref="T707:T770" si="236">(I707/86400)+DATE(1970,1,1)</f>
        <v>42756.491643518515</v>
      </c>
      <c r="U707">
        <f t="shared" ref="U707:U770" si="237">YEAR(S707)</f>
        <v>2016</v>
      </c>
      <c r="V707" t="str">
        <f>VLOOKUP(MONTH(S707),REF!$C$4:$D$15,2,FALSE)</f>
        <v>DEC</v>
      </c>
      <c r="W707" t="str">
        <f t="shared" ref="W707:W770" si="238">IF(D707&lt;1000,"YES","NO")</f>
        <v>NO</v>
      </c>
      <c r="X707" t="str">
        <f t="shared" ref="X707:X770" si="239">IF(AND($D707&gt;=1000,$D707&lt;=4999),"YES","NO")</f>
        <v>NO</v>
      </c>
      <c r="Y707" t="str">
        <f t="shared" ref="Y707:Y770" si="240">IF(AND($D707&gt;=5000,$D707&lt;=9999),"YES","NO")</f>
        <v>NO</v>
      </c>
      <c r="Z707" t="str">
        <f t="shared" ref="Z707:Z770" si="241">IF(AND($D707&gt;=10000,$D707&lt;=14999),"YES","NO")</f>
        <v>NO</v>
      </c>
      <c r="AA707" t="str">
        <f t="shared" ref="AA707:AA770" si="242">IF(AND($D707&gt;=15000,$D707&lt;=19999),"YES","NO")</f>
        <v>NO</v>
      </c>
      <c r="AB707" t="str">
        <f t="shared" ref="AB707:AB770" si="243">IF(AND($D707&gt;=20000,$D707&lt;=24999),"YES","NO")</f>
        <v>NO</v>
      </c>
      <c r="AC707" t="str">
        <f t="shared" ref="AC707:AC770" si="244">IF(AND($D707&gt;=25000,$D707&lt;=29999),"YES","NO")</f>
        <v>NO</v>
      </c>
      <c r="AD707" t="str">
        <f t="shared" ref="AD707:AD770" si="245">IF(AND($D707&gt;=30000,$D707&lt;=34999),"YES","NO")</f>
        <v>NO</v>
      </c>
      <c r="AE707" t="str">
        <f t="shared" ref="AE707:AE770" si="246">IF(AND($D707&gt;=35000,$D707&lt;=39999),"YES","NO")</f>
        <v>NO</v>
      </c>
      <c r="AF707" t="str">
        <f t="shared" ref="AF707:AF770" si="247">IF(AND($D707&gt;=40000,$D707&lt;=44999),"YES","NO")</f>
        <v>NO</v>
      </c>
      <c r="AG707" t="str">
        <f t="shared" ref="AG707:AG770" si="248">IF(AND($D707&gt;=45000,$D707&lt;=49999),"YES","NO")</f>
        <v>NO</v>
      </c>
      <c r="AH707" t="str">
        <f t="shared" ref="AH707:AH770" si="249">IF($D707&gt;=50000,"YES","NO")</f>
        <v>YES</v>
      </c>
      <c r="AI707" t="str">
        <f t="shared" ref="AI707:AI770" si="250">IF(F707="successful",L707,"")</f>
        <v/>
      </c>
      <c r="AJ707">
        <f t="shared" ref="AJ707:AJ770" si="251">IF(F707="failed",L707,"")</f>
        <v>5</v>
      </c>
    </row>
    <row r="708" spans="1:36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31"/>
        <v>0</v>
      </c>
      <c r="P708" s="6" t="e">
        <f t="shared" si="232"/>
        <v>#DIV/0!</v>
      </c>
      <c r="Q708" t="str">
        <f t="shared" si="233"/>
        <v>technology</v>
      </c>
      <c r="R708" t="str">
        <f t="shared" si="234"/>
        <v>wearables</v>
      </c>
      <c r="S708" s="8">
        <f t="shared" si="235"/>
        <v>42677</v>
      </c>
      <c r="T708" s="8">
        <f t="shared" si="236"/>
        <v>42718.777083333334</v>
      </c>
      <c r="U708">
        <f t="shared" si="237"/>
        <v>2016</v>
      </c>
      <c r="V708" t="str">
        <f>VLOOKUP(MONTH(S708),REF!$C$4:$D$15,2,FALSE)</f>
        <v>NOV</v>
      </c>
      <c r="W708" t="str">
        <f t="shared" si="238"/>
        <v>NO</v>
      </c>
      <c r="X708" t="str">
        <f t="shared" si="239"/>
        <v>NO</v>
      </c>
      <c r="Y708" t="str">
        <f t="shared" si="240"/>
        <v>NO</v>
      </c>
      <c r="Z708" t="str">
        <f t="shared" si="241"/>
        <v>NO</v>
      </c>
      <c r="AA708" t="str">
        <f t="shared" si="242"/>
        <v>NO</v>
      </c>
      <c r="AB708" t="str">
        <f t="shared" si="243"/>
        <v>NO</v>
      </c>
      <c r="AC708" t="str">
        <f t="shared" si="244"/>
        <v>NO</v>
      </c>
      <c r="AD708" t="str">
        <f t="shared" si="245"/>
        <v>NO</v>
      </c>
      <c r="AE708" t="str">
        <f t="shared" si="246"/>
        <v>NO</v>
      </c>
      <c r="AF708" t="str">
        <f t="shared" si="247"/>
        <v>NO</v>
      </c>
      <c r="AG708" t="str">
        <f t="shared" si="248"/>
        <v>NO</v>
      </c>
      <c r="AH708" t="str">
        <f t="shared" si="249"/>
        <v>YES</v>
      </c>
      <c r="AI708" t="str">
        <f t="shared" si="250"/>
        <v/>
      </c>
      <c r="AJ708">
        <f t="shared" si="251"/>
        <v>0</v>
      </c>
    </row>
    <row r="709" spans="1:36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31"/>
        <v>0.78927352941176465</v>
      </c>
      <c r="P709" s="6">
        <f t="shared" si="232"/>
        <v>117.69868421052631</v>
      </c>
      <c r="Q709" t="str">
        <f t="shared" si="233"/>
        <v>technology</v>
      </c>
      <c r="R709" t="str">
        <f t="shared" si="234"/>
        <v>wearables</v>
      </c>
      <c r="S709" s="8">
        <f t="shared" si="235"/>
        <v>42697</v>
      </c>
      <c r="T709" s="8">
        <f t="shared" si="236"/>
        <v>42736.663506944446</v>
      </c>
      <c r="U709">
        <f t="shared" si="237"/>
        <v>2016</v>
      </c>
      <c r="V709" t="str">
        <f>VLOOKUP(MONTH(S709),REF!$C$4:$D$15,2,FALSE)</f>
        <v>NOV</v>
      </c>
      <c r="W709" t="str">
        <f t="shared" si="238"/>
        <v>NO</v>
      </c>
      <c r="X709" t="str">
        <f t="shared" si="239"/>
        <v>NO</v>
      </c>
      <c r="Y709" t="str">
        <f t="shared" si="240"/>
        <v>NO</v>
      </c>
      <c r="Z709" t="str">
        <f t="shared" si="241"/>
        <v>NO</v>
      </c>
      <c r="AA709" t="str">
        <f t="shared" si="242"/>
        <v>NO</v>
      </c>
      <c r="AB709" t="str">
        <f t="shared" si="243"/>
        <v>NO</v>
      </c>
      <c r="AC709" t="str">
        <f t="shared" si="244"/>
        <v>NO</v>
      </c>
      <c r="AD709" t="str">
        <f t="shared" si="245"/>
        <v>NO</v>
      </c>
      <c r="AE709" t="str">
        <f t="shared" si="246"/>
        <v>NO</v>
      </c>
      <c r="AF709" t="str">
        <f t="shared" si="247"/>
        <v>NO</v>
      </c>
      <c r="AG709" t="str">
        <f t="shared" si="248"/>
        <v>NO</v>
      </c>
      <c r="AH709" t="str">
        <f t="shared" si="249"/>
        <v>YES</v>
      </c>
      <c r="AI709" t="str">
        <f t="shared" si="250"/>
        <v/>
      </c>
      <c r="AJ709">
        <f t="shared" si="251"/>
        <v>456</v>
      </c>
    </row>
    <row r="710" spans="1:36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31"/>
        <v>0.22092500000000001</v>
      </c>
      <c r="P710" s="6">
        <f t="shared" si="232"/>
        <v>23.948509485094849</v>
      </c>
      <c r="Q710" t="str">
        <f t="shared" si="233"/>
        <v>technology</v>
      </c>
      <c r="R710" t="str">
        <f t="shared" si="234"/>
        <v>wearables</v>
      </c>
      <c r="S710" s="8">
        <f t="shared" si="235"/>
        <v>41836</v>
      </c>
      <c r="T710" s="8">
        <f t="shared" si="236"/>
        <v>41895.581018518518</v>
      </c>
      <c r="U710">
        <f t="shared" si="237"/>
        <v>2014</v>
      </c>
      <c r="V710" t="str">
        <f>VLOOKUP(MONTH(S710),REF!$C$4:$D$15,2,FALSE)</f>
        <v>JUL</v>
      </c>
      <c r="W710" t="str">
        <f t="shared" si="238"/>
        <v>NO</v>
      </c>
      <c r="X710" t="str">
        <f t="shared" si="239"/>
        <v>NO</v>
      </c>
      <c r="Y710" t="str">
        <f t="shared" si="240"/>
        <v>NO</v>
      </c>
      <c r="Z710" t="str">
        <f t="shared" si="241"/>
        <v>NO</v>
      </c>
      <c r="AA710" t="str">
        <f t="shared" si="242"/>
        <v>NO</v>
      </c>
      <c r="AB710" t="str">
        <f t="shared" si="243"/>
        <v>NO</v>
      </c>
      <c r="AC710" t="str">
        <f t="shared" si="244"/>
        <v>NO</v>
      </c>
      <c r="AD710" t="str">
        <f t="shared" si="245"/>
        <v>NO</v>
      </c>
      <c r="AE710" t="str">
        <f t="shared" si="246"/>
        <v>NO</v>
      </c>
      <c r="AF710" t="str">
        <f t="shared" si="247"/>
        <v>YES</v>
      </c>
      <c r="AG710" t="str">
        <f t="shared" si="248"/>
        <v>NO</v>
      </c>
      <c r="AH710" t="str">
        <f t="shared" si="249"/>
        <v>NO</v>
      </c>
      <c r="AI710" t="str">
        <f t="shared" si="250"/>
        <v/>
      </c>
      <c r="AJ710">
        <f t="shared" si="251"/>
        <v>369</v>
      </c>
    </row>
    <row r="711" spans="1:36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31"/>
        <v>4.0666666666666663E-3</v>
      </c>
      <c r="P711" s="6">
        <f t="shared" si="232"/>
        <v>30.5</v>
      </c>
      <c r="Q711" t="str">
        <f t="shared" si="233"/>
        <v>technology</v>
      </c>
      <c r="R711" t="str">
        <f t="shared" si="234"/>
        <v>wearables</v>
      </c>
      <c r="S711" s="8">
        <f t="shared" si="235"/>
        <v>41948</v>
      </c>
      <c r="T711" s="8">
        <f t="shared" si="236"/>
        <v>41978.041192129633</v>
      </c>
      <c r="U711">
        <f t="shared" si="237"/>
        <v>2014</v>
      </c>
      <c r="V711" t="str">
        <f>VLOOKUP(MONTH(S711),REF!$C$4:$D$15,2,FALSE)</f>
        <v>NOV</v>
      </c>
      <c r="W711" t="str">
        <f t="shared" si="238"/>
        <v>NO</v>
      </c>
      <c r="X711" t="str">
        <f t="shared" si="239"/>
        <v>NO</v>
      </c>
      <c r="Y711" t="str">
        <f t="shared" si="240"/>
        <v>NO</v>
      </c>
      <c r="Z711" t="str">
        <f t="shared" si="241"/>
        <v>NO</v>
      </c>
      <c r="AA711" t="str">
        <f t="shared" si="242"/>
        <v>YES</v>
      </c>
      <c r="AB711" t="str">
        <f t="shared" si="243"/>
        <v>NO</v>
      </c>
      <c r="AC711" t="str">
        <f t="shared" si="244"/>
        <v>NO</v>
      </c>
      <c r="AD711" t="str">
        <f t="shared" si="245"/>
        <v>NO</v>
      </c>
      <c r="AE711" t="str">
        <f t="shared" si="246"/>
        <v>NO</v>
      </c>
      <c r="AF711" t="str">
        <f t="shared" si="247"/>
        <v>NO</v>
      </c>
      <c r="AG711" t="str">
        <f t="shared" si="248"/>
        <v>NO</v>
      </c>
      <c r="AH711" t="str">
        <f t="shared" si="249"/>
        <v>NO</v>
      </c>
      <c r="AI711" t="str">
        <f t="shared" si="250"/>
        <v/>
      </c>
      <c r="AJ711">
        <f t="shared" si="251"/>
        <v>2</v>
      </c>
    </row>
    <row r="712" spans="1:36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31"/>
        <v>0</v>
      </c>
      <c r="P712" s="6" t="e">
        <f t="shared" si="232"/>
        <v>#DIV/0!</v>
      </c>
      <c r="Q712" t="str">
        <f t="shared" si="233"/>
        <v>technology</v>
      </c>
      <c r="R712" t="str">
        <f t="shared" si="234"/>
        <v>wearables</v>
      </c>
      <c r="S712" s="8">
        <f t="shared" si="235"/>
        <v>41838</v>
      </c>
      <c r="T712" s="8">
        <f t="shared" si="236"/>
        <v>41871.030555555553</v>
      </c>
      <c r="U712">
        <f t="shared" si="237"/>
        <v>2014</v>
      </c>
      <c r="V712" t="str">
        <f>VLOOKUP(MONTH(S712),REF!$C$4:$D$15,2,FALSE)</f>
        <v>JUL</v>
      </c>
      <c r="W712" t="str">
        <f t="shared" si="238"/>
        <v>NO</v>
      </c>
      <c r="X712" t="str">
        <f t="shared" si="239"/>
        <v>YES</v>
      </c>
      <c r="Y712" t="str">
        <f t="shared" si="240"/>
        <v>NO</v>
      </c>
      <c r="Z712" t="str">
        <f t="shared" si="241"/>
        <v>NO</v>
      </c>
      <c r="AA712" t="str">
        <f t="shared" si="242"/>
        <v>NO</v>
      </c>
      <c r="AB712" t="str">
        <f t="shared" si="243"/>
        <v>NO</v>
      </c>
      <c r="AC712" t="str">
        <f t="shared" si="244"/>
        <v>NO</v>
      </c>
      <c r="AD712" t="str">
        <f t="shared" si="245"/>
        <v>NO</v>
      </c>
      <c r="AE712" t="str">
        <f t="shared" si="246"/>
        <v>NO</v>
      </c>
      <c r="AF712" t="str">
        <f t="shared" si="247"/>
        <v>NO</v>
      </c>
      <c r="AG712" t="str">
        <f t="shared" si="248"/>
        <v>NO</v>
      </c>
      <c r="AH712" t="str">
        <f t="shared" si="249"/>
        <v>NO</v>
      </c>
      <c r="AI712" t="str">
        <f t="shared" si="250"/>
        <v/>
      </c>
      <c r="AJ712">
        <f t="shared" si="251"/>
        <v>0</v>
      </c>
    </row>
    <row r="713" spans="1:36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31"/>
        <v>0.33790999999999999</v>
      </c>
      <c r="P713" s="6">
        <f t="shared" si="232"/>
        <v>99.973372781065095</v>
      </c>
      <c r="Q713" t="str">
        <f t="shared" si="233"/>
        <v>technology</v>
      </c>
      <c r="R713" t="str">
        <f t="shared" si="234"/>
        <v>wearables</v>
      </c>
      <c r="S713" s="8">
        <f t="shared" si="235"/>
        <v>42678</v>
      </c>
      <c r="T713" s="8">
        <f t="shared" si="236"/>
        <v>42718.500787037032</v>
      </c>
      <c r="U713">
        <f t="shared" si="237"/>
        <v>2016</v>
      </c>
      <c r="V713" t="str">
        <f>VLOOKUP(MONTH(S713),REF!$C$4:$D$15,2,FALSE)</f>
        <v>NOV</v>
      </c>
      <c r="W713" t="str">
        <f t="shared" si="238"/>
        <v>NO</v>
      </c>
      <c r="X713" t="str">
        <f t="shared" si="239"/>
        <v>NO</v>
      </c>
      <c r="Y713" t="str">
        <f t="shared" si="240"/>
        <v>NO</v>
      </c>
      <c r="Z713" t="str">
        <f t="shared" si="241"/>
        <v>NO</v>
      </c>
      <c r="AA713" t="str">
        <f t="shared" si="242"/>
        <v>NO</v>
      </c>
      <c r="AB713" t="str">
        <f t="shared" si="243"/>
        <v>NO</v>
      </c>
      <c r="AC713" t="str">
        <f t="shared" si="244"/>
        <v>NO</v>
      </c>
      <c r="AD713" t="str">
        <f t="shared" si="245"/>
        <v>NO</v>
      </c>
      <c r="AE713" t="str">
        <f t="shared" si="246"/>
        <v>NO</v>
      </c>
      <c r="AF713" t="str">
        <f t="shared" si="247"/>
        <v>NO</v>
      </c>
      <c r="AG713" t="str">
        <f t="shared" si="248"/>
        <v>NO</v>
      </c>
      <c r="AH713" t="str">
        <f t="shared" si="249"/>
        <v>YES</v>
      </c>
      <c r="AI713" t="str">
        <f t="shared" si="250"/>
        <v/>
      </c>
      <c r="AJ713">
        <f t="shared" si="251"/>
        <v>338</v>
      </c>
    </row>
    <row r="714" spans="1:36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31"/>
        <v>2.1649484536082476E-3</v>
      </c>
      <c r="P714" s="6">
        <f t="shared" si="232"/>
        <v>26.25</v>
      </c>
      <c r="Q714" t="str">
        <f t="shared" si="233"/>
        <v>technology</v>
      </c>
      <c r="R714" t="str">
        <f t="shared" si="234"/>
        <v>wearables</v>
      </c>
      <c r="S714" s="8">
        <f t="shared" si="235"/>
        <v>42385</v>
      </c>
      <c r="T714" s="8">
        <f t="shared" si="236"/>
        <v>42414.680925925924</v>
      </c>
      <c r="U714">
        <f t="shared" si="237"/>
        <v>2016</v>
      </c>
      <c r="V714" t="str">
        <f>VLOOKUP(MONTH(S714),REF!$C$4:$D$15,2,FALSE)</f>
        <v>JAN</v>
      </c>
      <c r="W714" t="str">
        <f t="shared" si="238"/>
        <v>NO</v>
      </c>
      <c r="X714" t="str">
        <f t="shared" si="239"/>
        <v>NO</v>
      </c>
      <c r="Y714" t="str">
        <f t="shared" si="240"/>
        <v>NO</v>
      </c>
      <c r="Z714" t="str">
        <f t="shared" si="241"/>
        <v>NO</v>
      </c>
      <c r="AA714" t="str">
        <f t="shared" si="242"/>
        <v>NO</v>
      </c>
      <c r="AB714" t="str">
        <f t="shared" si="243"/>
        <v>NO</v>
      </c>
      <c r="AC714" t="str">
        <f t="shared" si="244"/>
        <v>NO</v>
      </c>
      <c r="AD714" t="str">
        <f t="shared" si="245"/>
        <v>NO</v>
      </c>
      <c r="AE714" t="str">
        <f t="shared" si="246"/>
        <v>NO</v>
      </c>
      <c r="AF714" t="str">
        <f t="shared" si="247"/>
        <v>NO</v>
      </c>
      <c r="AG714" t="str">
        <f t="shared" si="248"/>
        <v>YES</v>
      </c>
      <c r="AH714" t="str">
        <f t="shared" si="249"/>
        <v>NO</v>
      </c>
      <c r="AI714" t="str">
        <f t="shared" si="250"/>
        <v/>
      </c>
      <c r="AJ714">
        <f t="shared" si="251"/>
        <v>4</v>
      </c>
    </row>
    <row r="715" spans="1:36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31"/>
        <v>7.9600000000000001E-3</v>
      </c>
      <c r="P715" s="6">
        <f t="shared" si="232"/>
        <v>199</v>
      </c>
      <c r="Q715" t="str">
        <f t="shared" si="233"/>
        <v>technology</v>
      </c>
      <c r="R715" t="str">
        <f t="shared" si="234"/>
        <v>wearables</v>
      </c>
      <c r="S715" s="8">
        <f t="shared" si="235"/>
        <v>42497</v>
      </c>
      <c r="T715" s="8">
        <f t="shared" si="236"/>
        <v>42526.529305555552</v>
      </c>
      <c r="U715">
        <f t="shared" si="237"/>
        <v>2016</v>
      </c>
      <c r="V715" t="str">
        <f>VLOOKUP(MONTH(S715),REF!$C$4:$D$15,2,FALSE)</f>
        <v>MAY</v>
      </c>
      <c r="W715" t="str">
        <f t="shared" si="238"/>
        <v>NO</v>
      </c>
      <c r="X715" t="str">
        <f t="shared" si="239"/>
        <v>NO</v>
      </c>
      <c r="Y715" t="str">
        <f t="shared" si="240"/>
        <v>NO</v>
      </c>
      <c r="Z715" t="str">
        <f t="shared" si="241"/>
        <v>NO</v>
      </c>
      <c r="AA715" t="str">
        <f t="shared" si="242"/>
        <v>NO</v>
      </c>
      <c r="AB715" t="str">
        <f t="shared" si="243"/>
        <v>NO</v>
      </c>
      <c r="AC715" t="str">
        <f t="shared" si="244"/>
        <v>YES</v>
      </c>
      <c r="AD715" t="str">
        <f t="shared" si="245"/>
        <v>NO</v>
      </c>
      <c r="AE715" t="str">
        <f t="shared" si="246"/>
        <v>NO</v>
      </c>
      <c r="AF715" t="str">
        <f t="shared" si="247"/>
        <v>NO</v>
      </c>
      <c r="AG715" t="str">
        <f t="shared" si="248"/>
        <v>NO</v>
      </c>
      <c r="AH715" t="str">
        <f t="shared" si="249"/>
        <v>NO</v>
      </c>
      <c r="AI715" t="str">
        <f t="shared" si="250"/>
        <v/>
      </c>
      <c r="AJ715">
        <f t="shared" si="251"/>
        <v>1</v>
      </c>
    </row>
    <row r="716" spans="1:36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31"/>
        <v>0.14993333333333334</v>
      </c>
      <c r="P716" s="6">
        <f t="shared" si="232"/>
        <v>80.321428571428569</v>
      </c>
      <c r="Q716" t="str">
        <f t="shared" si="233"/>
        <v>technology</v>
      </c>
      <c r="R716" t="str">
        <f t="shared" si="234"/>
        <v>wearables</v>
      </c>
      <c r="S716" s="8">
        <f t="shared" si="235"/>
        <v>42735</v>
      </c>
      <c r="T716" s="8">
        <f t="shared" si="236"/>
        <v>42794.787986111114</v>
      </c>
      <c r="U716">
        <f t="shared" si="237"/>
        <v>2016</v>
      </c>
      <c r="V716" t="str">
        <f>VLOOKUP(MONTH(S716),REF!$C$4:$D$15,2,FALSE)</f>
        <v>DEC</v>
      </c>
      <c r="W716" t="str">
        <f t="shared" si="238"/>
        <v>NO</v>
      </c>
      <c r="X716" t="str">
        <f t="shared" si="239"/>
        <v>NO</v>
      </c>
      <c r="Y716" t="str">
        <f t="shared" si="240"/>
        <v>NO</v>
      </c>
      <c r="Z716" t="str">
        <f t="shared" si="241"/>
        <v>NO</v>
      </c>
      <c r="AA716" t="str">
        <f t="shared" si="242"/>
        <v>YES</v>
      </c>
      <c r="AB716" t="str">
        <f t="shared" si="243"/>
        <v>NO</v>
      </c>
      <c r="AC716" t="str">
        <f t="shared" si="244"/>
        <v>NO</v>
      </c>
      <c r="AD716" t="str">
        <f t="shared" si="245"/>
        <v>NO</v>
      </c>
      <c r="AE716" t="str">
        <f t="shared" si="246"/>
        <v>NO</v>
      </c>
      <c r="AF716" t="str">
        <f t="shared" si="247"/>
        <v>NO</v>
      </c>
      <c r="AG716" t="str">
        <f t="shared" si="248"/>
        <v>NO</v>
      </c>
      <c r="AH716" t="str">
        <f t="shared" si="249"/>
        <v>NO</v>
      </c>
      <c r="AI716" t="str">
        <f t="shared" si="250"/>
        <v/>
      </c>
      <c r="AJ716">
        <f t="shared" si="251"/>
        <v>28</v>
      </c>
    </row>
    <row r="717" spans="1:36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31"/>
        <v>5.0509090909090906E-2</v>
      </c>
      <c r="P717" s="6">
        <f t="shared" si="232"/>
        <v>115.75</v>
      </c>
      <c r="Q717" t="str">
        <f t="shared" si="233"/>
        <v>technology</v>
      </c>
      <c r="R717" t="str">
        <f t="shared" si="234"/>
        <v>wearables</v>
      </c>
      <c r="S717" s="8">
        <f t="shared" si="235"/>
        <v>42273</v>
      </c>
      <c r="T717" s="8">
        <f t="shared" si="236"/>
        <v>42313.132407407407</v>
      </c>
      <c r="U717">
        <f t="shared" si="237"/>
        <v>2015</v>
      </c>
      <c r="V717" t="str">
        <f>VLOOKUP(MONTH(S717),REF!$C$4:$D$15,2,FALSE)</f>
        <v>SEP</v>
      </c>
      <c r="W717" t="str">
        <f t="shared" si="238"/>
        <v>NO</v>
      </c>
      <c r="X717" t="str">
        <f t="shared" si="239"/>
        <v>NO</v>
      </c>
      <c r="Y717" t="str">
        <f t="shared" si="240"/>
        <v>NO</v>
      </c>
      <c r="Z717" t="str">
        <f t="shared" si="241"/>
        <v>NO</v>
      </c>
      <c r="AA717" t="str">
        <f t="shared" si="242"/>
        <v>NO</v>
      </c>
      <c r="AB717" t="str">
        <f t="shared" si="243"/>
        <v>NO</v>
      </c>
      <c r="AC717" t="str">
        <f t="shared" si="244"/>
        <v>YES</v>
      </c>
      <c r="AD717" t="str">
        <f t="shared" si="245"/>
        <v>NO</v>
      </c>
      <c r="AE717" t="str">
        <f t="shared" si="246"/>
        <v>NO</v>
      </c>
      <c r="AF717" t="str">
        <f t="shared" si="247"/>
        <v>NO</v>
      </c>
      <c r="AG717" t="str">
        <f t="shared" si="248"/>
        <v>NO</v>
      </c>
      <c r="AH717" t="str">
        <f t="shared" si="249"/>
        <v>NO</v>
      </c>
      <c r="AI717" t="str">
        <f t="shared" si="250"/>
        <v/>
      </c>
      <c r="AJ717">
        <f t="shared" si="251"/>
        <v>12</v>
      </c>
    </row>
    <row r="718" spans="1:36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31"/>
        <v>0.10214285714285715</v>
      </c>
      <c r="P718" s="6">
        <f t="shared" si="232"/>
        <v>44.6875</v>
      </c>
      <c r="Q718" t="str">
        <f t="shared" si="233"/>
        <v>technology</v>
      </c>
      <c r="R718" t="str">
        <f t="shared" si="234"/>
        <v>wearables</v>
      </c>
      <c r="S718" s="8">
        <f t="shared" si="235"/>
        <v>41941</v>
      </c>
      <c r="T718" s="8">
        <f t="shared" si="236"/>
        <v>41974</v>
      </c>
      <c r="U718">
        <f t="shared" si="237"/>
        <v>2014</v>
      </c>
      <c r="V718" t="str">
        <f>VLOOKUP(MONTH(S718),REF!$C$4:$D$15,2,FALSE)</f>
        <v>OCT</v>
      </c>
      <c r="W718" t="str">
        <f t="shared" si="238"/>
        <v>NO</v>
      </c>
      <c r="X718" t="str">
        <f t="shared" si="239"/>
        <v>NO</v>
      </c>
      <c r="Y718" t="str">
        <f t="shared" si="240"/>
        <v>YES</v>
      </c>
      <c r="Z718" t="str">
        <f t="shared" si="241"/>
        <v>NO</v>
      </c>
      <c r="AA718" t="str">
        <f t="shared" si="242"/>
        <v>NO</v>
      </c>
      <c r="AB718" t="str">
        <f t="shared" si="243"/>
        <v>NO</v>
      </c>
      <c r="AC718" t="str">
        <f t="shared" si="244"/>
        <v>NO</v>
      </c>
      <c r="AD718" t="str">
        <f t="shared" si="245"/>
        <v>NO</v>
      </c>
      <c r="AE718" t="str">
        <f t="shared" si="246"/>
        <v>NO</v>
      </c>
      <c r="AF718" t="str">
        <f t="shared" si="247"/>
        <v>NO</v>
      </c>
      <c r="AG718" t="str">
        <f t="shared" si="248"/>
        <v>NO</v>
      </c>
      <c r="AH718" t="str">
        <f t="shared" si="249"/>
        <v>NO</v>
      </c>
      <c r="AI718" t="str">
        <f t="shared" si="250"/>
        <v/>
      </c>
      <c r="AJ718">
        <f t="shared" si="251"/>
        <v>16</v>
      </c>
    </row>
    <row r="719" spans="1:36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31"/>
        <v>3.0500000000000002E-3</v>
      </c>
      <c r="P719" s="6">
        <f t="shared" si="232"/>
        <v>76.25</v>
      </c>
      <c r="Q719" t="str">
        <f t="shared" si="233"/>
        <v>technology</v>
      </c>
      <c r="R719" t="str">
        <f t="shared" si="234"/>
        <v>wearables</v>
      </c>
      <c r="S719" s="8">
        <f t="shared" si="235"/>
        <v>41858</v>
      </c>
      <c r="T719" s="8">
        <f t="shared" si="236"/>
        <v>41887.854189814811</v>
      </c>
      <c r="U719">
        <f t="shared" si="237"/>
        <v>2014</v>
      </c>
      <c r="V719" t="str">
        <f>VLOOKUP(MONTH(S719),REF!$C$4:$D$15,2,FALSE)</f>
        <v>AUG</v>
      </c>
      <c r="W719" t="str">
        <f t="shared" si="238"/>
        <v>NO</v>
      </c>
      <c r="X719" t="str">
        <f t="shared" si="239"/>
        <v>NO</v>
      </c>
      <c r="Y719" t="str">
        <f t="shared" si="240"/>
        <v>NO</v>
      </c>
      <c r="Z719" t="str">
        <f t="shared" si="241"/>
        <v>NO</v>
      </c>
      <c r="AA719" t="str">
        <f t="shared" si="242"/>
        <v>NO</v>
      </c>
      <c r="AB719" t="str">
        <f t="shared" si="243"/>
        <v>NO</v>
      </c>
      <c r="AC719" t="str">
        <f t="shared" si="244"/>
        <v>NO</v>
      </c>
      <c r="AD719" t="str">
        <f t="shared" si="245"/>
        <v>NO</v>
      </c>
      <c r="AE719" t="str">
        <f t="shared" si="246"/>
        <v>NO</v>
      </c>
      <c r="AF719" t="str">
        <f t="shared" si="247"/>
        <v>NO</v>
      </c>
      <c r="AG719" t="str">
        <f t="shared" si="248"/>
        <v>NO</v>
      </c>
      <c r="AH719" t="str">
        <f t="shared" si="249"/>
        <v>YES</v>
      </c>
      <c r="AI719" t="str">
        <f t="shared" si="250"/>
        <v/>
      </c>
      <c r="AJ719">
        <f t="shared" si="251"/>
        <v>4</v>
      </c>
    </row>
    <row r="720" spans="1:36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31"/>
        <v>7.4999999999999997E-3</v>
      </c>
      <c r="P720" s="6">
        <f t="shared" si="232"/>
        <v>22.5</v>
      </c>
      <c r="Q720" t="str">
        <f t="shared" si="233"/>
        <v>technology</v>
      </c>
      <c r="R720" t="str">
        <f t="shared" si="234"/>
        <v>wearables</v>
      </c>
      <c r="S720" s="8">
        <f t="shared" si="235"/>
        <v>42753</v>
      </c>
      <c r="T720" s="8">
        <f t="shared" si="236"/>
        <v>42784.249305555553</v>
      </c>
      <c r="U720">
        <f t="shared" si="237"/>
        <v>2017</v>
      </c>
      <c r="V720" t="str">
        <f>VLOOKUP(MONTH(S720),REF!$C$4:$D$15,2,FALSE)</f>
        <v>JAN</v>
      </c>
      <c r="W720" t="str">
        <f t="shared" si="238"/>
        <v>NO</v>
      </c>
      <c r="X720" t="str">
        <f t="shared" si="239"/>
        <v>NO</v>
      </c>
      <c r="Y720" t="str">
        <f t="shared" si="240"/>
        <v>NO</v>
      </c>
      <c r="Z720" t="str">
        <f t="shared" si="241"/>
        <v>YES</v>
      </c>
      <c r="AA720" t="str">
        <f t="shared" si="242"/>
        <v>NO</v>
      </c>
      <c r="AB720" t="str">
        <f t="shared" si="243"/>
        <v>NO</v>
      </c>
      <c r="AC720" t="str">
        <f t="shared" si="244"/>
        <v>NO</v>
      </c>
      <c r="AD720" t="str">
        <f t="shared" si="245"/>
        <v>NO</v>
      </c>
      <c r="AE720" t="str">
        <f t="shared" si="246"/>
        <v>NO</v>
      </c>
      <c r="AF720" t="str">
        <f t="shared" si="247"/>
        <v>NO</v>
      </c>
      <c r="AG720" t="str">
        <f t="shared" si="248"/>
        <v>NO</v>
      </c>
      <c r="AH720" t="str">
        <f t="shared" si="249"/>
        <v>NO</v>
      </c>
      <c r="AI720" t="str">
        <f t="shared" si="250"/>
        <v/>
      </c>
      <c r="AJ720">
        <f t="shared" si="251"/>
        <v>4</v>
      </c>
    </row>
    <row r="721" spans="1:36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31"/>
        <v>1.2933333333333333E-2</v>
      </c>
      <c r="P721" s="6">
        <f t="shared" si="232"/>
        <v>19.399999999999999</v>
      </c>
      <c r="Q721" t="str">
        <f t="shared" si="233"/>
        <v>technology</v>
      </c>
      <c r="R721" t="str">
        <f t="shared" si="234"/>
        <v>wearables</v>
      </c>
      <c r="S721" s="8">
        <f t="shared" si="235"/>
        <v>42409</v>
      </c>
      <c r="T721" s="8">
        <f t="shared" si="236"/>
        <v>42423.040231481486</v>
      </c>
      <c r="U721">
        <f t="shared" si="237"/>
        <v>2016</v>
      </c>
      <c r="V721" t="str">
        <f>VLOOKUP(MONTH(S721),REF!$C$4:$D$15,2,FALSE)</f>
        <v>FEB</v>
      </c>
      <c r="W721" t="str">
        <f t="shared" si="238"/>
        <v>NO</v>
      </c>
      <c r="X721" t="str">
        <f t="shared" si="239"/>
        <v>NO</v>
      </c>
      <c r="Y721" t="str">
        <f t="shared" si="240"/>
        <v>NO</v>
      </c>
      <c r="Z721" t="str">
        <f t="shared" si="241"/>
        <v>NO</v>
      </c>
      <c r="AA721" t="str">
        <f t="shared" si="242"/>
        <v>YES</v>
      </c>
      <c r="AB721" t="str">
        <f t="shared" si="243"/>
        <v>NO</v>
      </c>
      <c r="AC721" t="str">
        <f t="shared" si="244"/>
        <v>NO</v>
      </c>
      <c r="AD721" t="str">
        <f t="shared" si="245"/>
        <v>NO</v>
      </c>
      <c r="AE721" t="str">
        <f t="shared" si="246"/>
        <v>NO</v>
      </c>
      <c r="AF721" t="str">
        <f t="shared" si="247"/>
        <v>NO</v>
      </c>
      <c r="AG721" t="str">
        <f t="shared" si="248"/>
        <v>NO</v>
      </c>
      <c r="AH721" t="str">
        <f t="shared" si="249"/>
        <v>NO</v>
      </c>
      <c r="AI721" t="str">
        <f t="shared" si="250"/>
        <v/>
      </c>
      <c r="AJ721">
        <f t="shared" si="251"/>
        <v>10</v>
      </c>
    </row>
    <row r="722" spans="1:36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31"/>
        <v>1.4394736842105262</v>
      </c>
      <c r="P722" s="6">
        <f t="shared" si="232"/>
        <v>66.707317073170728</v>
      </c>
      <c r="Q722" t="str">
        <f t="shared" si="233"/>
        <v>publishing</v>
      </c>
      <c r="R722" t="str">
        <f t="shared" si="234"/>
        <v>nonfiction</v>
      </c>
      <c r="S722" s="8">
        <f t="shared" si="235"/>
        <v>40910</v>
      </c>
      <c r="T722" s="8">
        <f t="shared" si="236"/>
        <v>40937.649201388893</v>
      </c>
      <c r="U722">
        <f t="shared" si="237"/>
        <v>2012</v>
      </c>
      <c r="V722" t="str">
        <f>VLOOKUP(MONTH(S722),REF!$C$4:$D$15,2,FALSE)</f>
        <v>JAN</v>
      </c>
      <c r="W722" t="str">
        <f t="shared" si="238"/>
        <v>NO</v>
      </c>
      <c r="X722" t="str">
        <f t="shared" si="239"/>
        <v>YES</v>
      </c>
      <c r="Y722" t="str">
        <f t="shared" si="240"/>
        <v>NO</v>
      </c>
      <c r="Z722" t="str">
        <f t="shared" si="241"/>
        <v>NO</v>
      </c>
      <c r="AA722" t="str">
        <f t="shared" si="242"/>
        <v>NO</v>
      </c>
      <c r="AB722" t="str">
        <f t="shared" si="243"/>
        <v>NO</v>
      </c>
      <c r="AC722" t="str">
        <f t="shared" si="244"/>
        <v>NO</v>
      </c>
      <c r="AD722" t="str">
        <f t="shared" si="245"/>
        <v>NO</v>
      </c>
      <c r="AE722" t="str">
        <f t="shared" si="246"/>
        <v>NO</v>
      </c>
      <c r="AF722" t="str">
        <f t="shared" si="247"/>
        <v>NO</v>
      </c>
      <c r="AG722" t="str">
        <f t="shared" si="248"/>
        <v>NO</v>
      </c>
      <c r="AH722" t="str">
        <f t="shared" si="249"/>
        <v>NO</v>
      </c>
      <c r="AI722">
        <f t="shared" si="250"/>
        <v>41</v>
      </c>
      <c r="AJ722" t="str">
        <f t="shared" si="251"/>
        <v/>
      </c>
    </row>
    <row r="723" spans="1:36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31"/>
        <v>1.2210975609756098</v>
      </c>
      <c r="P723" s="6">
        <f t="shared" si="232"/>
        <v>84.142857142857139</v>
      </c>
      <c r="Q723" t="str">
        <f t="shared" si="233"/>
        <v>publishing</v>
      </c>
      <c r="R723" t="str">
        <f t="shared" si="234"/>
        <v>nonfiction</v>
      </c>
      <c r="S723" s="8">
        <f t="shared" si="235"/>
        <v>41808</v>
      </c>
      <c r="T723" s="8">
        <f t="shared" si="236"/>
        <v>41852.571840277778</v>
      </c>
      <c r="U723">
        <f t="shared" si="237"/>
        <v>2014</v>
      </c>
      <c r="V723" t="str">
        <f>VLOOKUP(MONTH(S723),REF!$C$4:$D$15,2,FALSE)</f>
        <v>JUN</v>
      </c>
      <c r="W723" t="str">
        <f t="shared" si="238"/>
        <v>NO</v>
      </c>
      <c r="X723" t="str">
        <f t="shared" si="239"/>
        <v>NO</v>
      </c>
      <c r="Y723" t="str">
        <f t="shared" si="240"/>
        <v>YES</v>
      </c>
      <c r="Z723" t="str">
        <f t="shared" si="241"/>
        <v>NO</v>
      </c>
      <c r="AA723" t="str">
        <f t="shared" si="242"/>
        <v>NO</v>
      </c>
      <c r="AB723" t="str">
        <f t="shared" si="243"/>
        <v>NO</v>
      </c>
      <c r="AC723" t="str">
        <f t="shared" si="244"/>
        <v>NO</v>
      </c>
      <c r="AD723" t="str">
        <f t="shared" si="245"/>
        <v>NO</v>
      </c>
      <c r="AE723" t="str">
        <f t="shared" si="246"/>
        <v>NO</v>
      </c>
      <c r="AF723" t="str">
        <f t="shared" si="247"/>
        <v>NO</v>
      </c>
      <c r="AG723" t="str">
        <f t="shared" si="248"/>
        <v>NO</v>
      </c>
      <c r="AH723" t="str">
        <f t="shared" si="249"/>
        <v>NO</v>
      </c>
      <c r="AI723">
        <f t="shared" si="250"/>
        <v>119</v>
      </c>
      <c r="AJ723" t="str">
        <f t="shared" si="251"/>
        <v/>
      </c>
    </row>
    <row r="724" spans="1:36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31"/>
        <v>1.3202400000000001</v>
      </c>
      <c r="P724" s="6">
        <f t="shared" si="232"/>
        <v>215.72549019607843</v>
      </c>
      <c r="Q724" t="str">
        <f t="shared" si="233"/>
        <v>publishing</v>
      </c>
      <c r="R724" t="str">
        <f t="shared" si="234"/>
        <v>nonfiction</v>
      </c>
      <c r="S724" s="8">
        <f t="shared" si="235"/>
        <v>40978</v>
      </c>
      <c r="T724" s="8">
        <f t="shared" si="236"/>
        <v>41007.76363425926</v>
      </c>
      <c r="U724">
        <f t="shared" si="237"/>
        <v>2012</v>
      </c>
      <c r="V724" t="str">
        <f>VLOOKUP(MONTH(S724),REF!$C$4:$D$15,2,FALSE)</f>
        <v>MAR</v>
      </c>
      <c r="W724" t="str">
        <f t="shared" si="238"/>
        <v>NO</v>
      </c>
      <c r="X724" t="str">
        <f t="shared" si="239"/>
        <v>NO</v>
      </c>
      <c r="Y724" t="str">
        <f t="shared" si="240"/>
        <v>NO</v>
      </c>
      <c r="Z724" t="str">
        <f t="shared" si="241"/>
        <v>NO</v>
      </c>
      <c r="AA724" t="str">
        <f t="shared" si="242"/>
        <v>NO</v>
      </c>
      <c r="AB724" t="str">
        <f t="shared" si="243"/>
        <v>NO</v>
      </c>
      <c r="AC724" t="str">
        <f t="shared" si="244"/>
        <v>YES</v>
      </c>
      <c r="AD724" t="str">
        <f t="shared" si="245"/>
        <v>NO</v>
      </c>
      <c r="AE724" t="str">
        <f t="shared" si="246"/>
        <v>NO</v>
      </c>
      <c r="AF724" t="str">
        <f t="shared" si="247"/>
        <v>NO</v>
      </c>
      <c r="AG724" t="str">
        <f t="shared" si="248"/>
        <v>NO</v>
      </c>
      <c r="AH724" t="str">
        <f t="shared" si="249"/>
        <v>NO</v>
      </c>
      <c r="AI724">
        <f t="shared" si="250"/>
        <v>153</v>
      </c>
      <c r="AJ724" t="str">
        <f t="shared" si="251"/>
        <v/>
      </c>
    </row>
    <row r="725" spans="1:36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31"/>
        <v>1.0938000000000001</v>
      </c>
      <c r="P725" s="6">
        <f t="shared" si="232"/>
        <v>54.69</v>
      </c>
      <c r="Q725" t="str">
        <f t="shared" si="233"/>
        <v>publishing</v>
      </c>
      <c r="R725" t="str">
        <f t="shared" si="234"/>
        <v>nonfiction</v>
      </c>
      <c r="S725" s="8">
        <f t="shared" si="235"/>
        <v>42185</v>
      </c>
      <c r="T725" s="8">
        <f t="shared" si="236"/>
        <v>42215.165972222225</v>
      </c>
      <c r="U725">
        <f t="shared" si="237"/>
        <v>2015</v>
      </c>
      <c r="V725" t="str">
        <f>VLOOKUP(MONTH(S725),REF!$C$4:$D$15,2,FALSE)</f>
        <v>JUN</v>
      </c>
      <c r="W725" t="str">
        <f t="shared" si="238"/>
        <v>NO</v>
      </c>
      <c r="X725" t="str">
        <f t="shared" si="239"/>
        <v>NO</v>
      </c>
      <c r="Y725" t="str">
        <f t="shared" si="240"/>
        <v>YES</v>
      </c>
      <c r="Z725" t="str">
        <f t="shared" si="241"/>
        <v>NO</v>
      </c>
      <c r="AA725" t="str">
        <f t="shared" si="242"/>
        <v>NO</v>
      </c>
      <c r="AB725" t="str">
        <f t="shared" si="243"/>
        <v>NO</v>
      </c>
      <c r="AC725" t="str">
        <f t="shared" si="244"/>
        <v>NO</v>
      </c>
      <c r="AD725" t="str">
        <f t="shared" si="245"/>
        <v>NO</v>
      </c>
      <c r="AE725" t="str">
        <f t="shared" si="246"/>
        <v>NO</v>
      </c>
      <c r="AF725" t="str">
        <f t="shared" si="247"/>
        <v>NO</v>
      </c>
      <c r="AG725" t="str">
        <f t="shared" si="248"/>
        <v>NO</v>
      </c>
      <c r="AH725" t="str">
        <f t="shared" si="249"/>
        <v>NO</v>
      </c>
      <c r="AI725">
        <f t="shared" si="250"/>
        <v>100</v>
      </c>
      <c r="AJ725" t="str">
        <f t="shared" si="251"/>
        <v/>
      </c>
    </row>
    <row r="726" spans="1:36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31"/>
        <v>1.0547157142857144</v>
      </c>
      <c r="P726" s="6">
        <f t="shared" si="232"/>
        <v>51.62944055944056</v>
      </c>
      <c r="Q726" t="str">
        <f t="shared" si="233"/>
        <v>publishing</v>
      </c>
      <c r="R726" t="str">
        <f t="shared" si="234"/>
        <v>nonfiction</v>
      </c>
      <c r="S726" s="8">
        <f t="shared" si="235"/>
        <v>40695</v>
      </c>
      <c r="T726" s="8">
        <f t="shared" si="236"/>
        <v>40724.638460648144</v>
      </c>
      <c r="U726">
        <f t="shared" si="237"/>
        <v>2011</v>
      </c>
      <c r="V726" t="str">
        <f>VLOOKUP(MONTH(S726),REF!$C$4:$D$15,2,FALSE)</f>
        <v>JUN</v>
      </c>
      <c r="W726" t="str">
        <f t="shared" si="238"/>
        <v>NO</v>
      </c>
      <c r="X726" t="str">
        <f t="shared" si="239"/>
        <v>NO</v>
      </c>
      <c r="Y726" t="str">
        <f t="shared" si="240"/>
        <v>YES</v>
      </c>
      <c r="Z726" t="str">
        <f t="shared" si="241"/>
        <v>NO</v>
      </c>
      <c r="AA726" t="str">
        <f t="shared" si="242"/>
        <v>NO</v>
      </c>
      <c r="AB726" t="str">
        <f t="shared" si="243"/>
        <v>NO</v>
      </c>
      <c r="AC726" t="str">
        <f t="shared" si="244"/>
        <v>NO</v>
      </c>
      <c r="AD726" t="str">
        <f t="shared" si="245"/>
        <v>NO</v>
      </c>
      <c r="AE726" t="str">
        <f t="shared" si="246"/>
        <v>NO</v>
      </c>
      <c r="AF726" t="str">
        <f t="shared" si="247"/>
        <v>NO</v>
      </c>
      <c r="AG726" t="str">
        <f t="shared" si="248"/>
        <v>NO</v>
      </c>
      <c r="AH726" t="str">
        <f t="shared" si="249"/>
        <v>NO</v>
      </c>
      <c r="AI726">
        <f t="shared" si="250"/>
        <v>143</v>
      </c>
      <c r="AJ726" t="str">
        <f t="shared" si="251"/>
        <v/>
      </c>
    </row>
    <row r="727" spans="1:36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31"/>
        <v>1.0035000000000001</v>
      </c>
      <c r="P727" s="6">
        <f t="shared" si="232"/>
        <v>143.35714285714286</v>
      </c>
      <c r="Q727" t="str">
        <f t="shared" si="233"/>
        <v>publishing</v>
      </c>
      <c r="R727" t="str">
        <f t="shared" si="234"/>
        <v>nonfiction</v>
      </c>
      <c r="S727" s="8">
        <f t="shared" si="235"/>
        <v>42322</v>
      </c>
      <c r="T727" s="8">
        <f t="shared" si="236"/>
        <v>42351.626296296294</v>
      </c>
      <c r="U727">
        <f t="shared" si="237"/>
        <v>2015</v>
      </c>
      <c r="V727" t="str">
        <f>VLOOKUP(MONTH(S727),REF!$C$4:$D$15,2,FALSE)</f>
        <v>NOV</v>
      </c>
      <c r="W727" t="str">
        <f t="shared" si="238"/>
        <v>NO</v>
      </c>
      <c r="X727" t="str">
        <f t="shared" si="239"/>
        <v>NO</v>
      </c>
      <c r="Y727" t="str">
        <f t="shared" si="240"/>
        <v>NO</v>
      </c>
      <c r="Z727" t="str">
        <f t="shared" si="241"/>
        <v>NO</v>
      </c>
      <c r="AA727" t="str">
        <f t="shared" si="242"/>
        <v>NO</v>
      </c>
      <c r="AB727" t="str">
        <f t="shared" si="243"/>
        <v>YES</v>
      </c>
      <c r="AC727" t="str">
        <f t="shared" si="244"/>
        <v>NO</v>
      </c>
      <c r="AD727" t="str">
        <f t="shared" si="245"/>
        <v>NO</v>
      </c>
      <c r="AE727" t="str">
        <f t="shared" si="246"/>
        <v>NO</v>
      </c>
      <c r="AF727" t="str">
        <f t="shared" si="247"/>
        <v>NO</v>
      </c>
      <c r="AG727" t="str">
        <f t="shared" si="248"/>
        <v>NO</v>
      </c>
      <c r="AH727" t="str">
        <f t="shared" si="249"/>
        <v>NO</v>
      </c>
      <c r="AI727">
        <f t="shared" si="250"/>
        <v>140</v>
      </c>
      <c r="AJ727" t="str">
        <f t="shared" si="251"/>
        <v/>
      </c>
    </row>
    <row r="728" spans="1:36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31"/>
        <v>1.014</v>
      </c>
      <c r="P728" s="6">
        <f t="shared" si="232"/>
        <v>72.428571428571431</v>
      </c>
      <c r="Q728" t="str">
        <f t="shared" si="233"/>
        <v>publishing</v>
      </c>
      <c r="R728" t="str">
        <f t="shared" si="234"/>
        <v>nonfiction</v>
      </c>
      <c r="S728" s="8">
        <f t="shared" si="235"/>
        <v>41346</v>
      </c>
      <c r="T728" s="8">
        <f t="shared" si="236"/>
        <v>41376.042673611111</v>
      </c>
      <c r="U728">
        <f t="shared" si="237"/>
        <v>2013</v>
      </c>
      <c r="V728" t="str">
        <f>VLOOKUP(MONTH(S728),REF!$C$4:$D$15,2,FALSE)</f>
        <v>MAR</v>
      </c>
      <c r="W728" t="str">
        <f t="shared" si="238"/>
        <v>NO</v>
      </c>
      <c r="X728" t="str">
        <f t="shared" si="239"/>
        <v>YES</v>
      </c>
      <c r="Y728" t="str">
        <f t="shared" si="240"/>
        <v>NO</v>
      </c>
      <c r="Z728" t="str">
        <f t="shared" si="241"/>
        <v>NO</v>
      </c>
      <c r="AA728" t="str">
        <f t="shared" si="242"/>
        <v>NO</v>
      </c>
      <c r="AB728" t="str">
        <f t="shared" si="243"/>
        <v>NO</v>
      </c>
      <c r="AC728" t="str">
        <f t="shared" si="244"/>
        <v>NO</v>
      </c>
      <c r="AD728" t="str">
        <f t="shared" si="245"/>
        <v>NO</v>
      </c>
      <c r="AE728" t="str">
        <f t="shared" si="246"/>
        <v>NO</v>
      </c>
      <c r="AF728" t="str">
        <f t="shared" si="247"/>
        <v>NO</v>
      </c>
      <c r="AG728" t="str">
        <f t="shared" si="248"/>
        <v>NO</v>
      </c>
      <c r="AH728" t="str">
        <f t="shared" si="249"/>
        <v>NO</v>
      </c>
      <c r="AI728">
        <f t="shared" si="250"/>
        <v>35</v>
      </c>
      <c r="AJ728" t="str">
        <f t="shared" si="251"/>
        <v/>
      </c>
    </row>
    <row r="729" spans="1:36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31"/>
        <v>1.5551428571428572</v>
      </c>
      <c r="P729" s="6">
        <f t="shared" si="232"/>
        <v>36.530201342281877</v>
      </c>
      <c r="Q729" t="str">
        <f t="shared" si="233"/>
        <v>publishing</v>
      </c>
      <c r="R729" t="str">
        <f t="shared" si="234"/>
        <v>nonfiction</v>
      </c>
      <c r="S729" s="8">
        <f t="shared" si="235"/>
        <v>41247</v>
      </c>
      <c r="T729" s="8">
        <f t="shared" si="236"/>
        <v>41288.888888888891</v>
      </c>
      <c r="U729">
        <f t="shared" si="237"/>
        <v>2012</v>
      </c>
      <c r="V729" t="str">
        <f>VLOOKUP(MONTH(S729),REF!$C$4:$D$15,2,FALSE)</f>
        <v>DEC</v>
      </c>
      <c r="W729" t="str">
        <f t="shared" si="238"/>
        <v>NO</v>
      </c>
      <c r="X729" t="str">
        <f t="shared" si="239"/>
        <v>YES</v>
      </c>
      <c r="Y729" t="str">
        <f t="shared" si="240"/>
        <v>NO</v>
      </c>
      <c r="Z729" t="str">
        <f t="shared" si="241"/>
        <v>NO</v>
      </c>
      <c r="AA729" t="str">
        <f t="shared" si="242"/>
        <v>NO</v>
      </c>
      <c r="AB729" t="str">
        <f t="shared" si="243"/>
        <v>NO</v>
      </c>
      <c r="AC729" t="str">
        <f t="shared" si="244"/>
        <v>NO</v>
      </c>
      <c r="AD729" t="str">
        <f t="shared" si="245"/>
        <v>NO</v>
      </c>
      <c r="AE729" t="str">
        <f t="shared" si="246"/>
        <v>NO</v>
      </c>
      <c r="AF729" t="str">
        <f t="shared" si="247"/>
        <v>NO</v>
      </c>
      <c r="AG729" t="str">
        <f t="shared" si="248"/>
        <v>NO</v>
      </c>
      <c r="AH729" t="str">
        <f t="shared" si="249"/>
        <v>NO</v>
      </c>
      <c r="AI729">
        <f t="shared" si="250"/>
        <v>149</v>
      </c>
      <c r="AJ729" t="str">
        <f t="shared" si="251"/>
        <v/>
      </c>
    </row>
    <row r="730" spans="1:36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31"/>
        <v>1.05566</v>
      </c>
      <c r="P730" s="6">
        <f t="shared" si="232"/>
        <v>60.903461538461535</v>
      </c>
      <c r="Q730" t="str">
        <f t="shared" si="233"/>
        <v>publishing</v>
      </c>
      <c r="R730" t="str">
        <f t="shared" si="234"/>
        <v>nonfiction</v>
      </c>
      <c r="S730" s="8">
        <f t="shared" si="235"/>
        <v>40732</v>
      </c>
      <c r="T730" s="8">
        <f t="shared" si="236"/>
        <v>40776.837465277778</v>
      </c>
      <c r="U730">
        <f t="shared" si="237"/>
        <v>2011</v>
      </c>
      <c r="V730" t="str">
        <f>VLOOKUP(MONTH(S730),REF!$C$4:$D$15,2,FALSE)</f>
        <v>JUL</v>
      </c>
      <c r="W730" t="str">
        <f t="shared" si="238"/>
        <v>NO</v>
      </c>
      <c r="X730" t="str">
        <f t="shared" si="239"/>
        <v>NO</v>
      </c>
      <c r="Y730" t="str">
        <f t="shared" si="240"/>
        <v>YES</v>
      </c>
      <c r="Z730" t="str">
        <f t="shared" si="241"/>
        <v>NO</v>
      </c>
      <c r="AA730" t="str">
        <f t="shared" si="242"/>
        <v>NO</v>
      </c>
      <c r="AB730" t="str">
        <f t="shared" si="243"/>
        <v>NO</v>
      </c>
      <c r="AC730" t="str">
        <f t="shared" si="244"/>
        <v>NO</v>
      </c>
      <c r="AD730" t="str">
        <f t="shared" si="245"/>
        <v>NO</v>
      </c>
      <c r="AE730" t="str">
        <f t="shared" si="246"/>
        <v>NO</v>
      </c>
      <c r="AF730" t="str">
        <f t="shared" si="247"/>
        <v>NO</v>
      </c>
      <c r="AG730" t="str">
        <f t="shared" si="248"/>
        <v>NO</v>
      </c>
      <c r="AH730" t="str">
        <f t="shared" si="249"/>
        <v>NO</v>
      </c>
      <c r="AI730">
        <f t="shared" si="250"/>
        <v>130</v>
      </c>
      <c r="AJ730" t="str">
        <f t="shared" si="251"/>
        <v/>
      </c>
    </row>
    <row r="731" spans="1:36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31"/>
        <v>1.3065</v>
      </c>
      <c r="P731" s="6">
        <f t="shared" si="232"/>
        <v>43.55</v>
      </c>
      <c r="Q731" t="str">
        <f t="shared" si="233"/>
        <v>publishing</v>
      </c>
      <c r="R731" t="str">
        <f t="shared" si="234"/>
        <v>nonfiction</v>
      </c>
      <c r="S731" s="8">
        <f t="shared" si="235"/>
        <v>41111</v>
      </c>
      <c r="T731" s="8">
        <f t="shared" si="236"/>
        <v>41171.185891203706</v>
      </c>
      <c r="U731">
        <f t="shared" si="237"/>
        <v>2012</v>
      </c>
      <c r="V731" t="str">
        <f>VLOOKUP(MONTH(S731),REF!$C$4:$D$15,2,FALSE)</f>
        <v>JUL</v>
      </c>
      <c r="W731" t="str">
        <f t="shared" si="238"/>
        <v>NO</v>
      </c>
      <c r="X731" t="str">
        <f t="shared" si="239"/>
        <v>YES</v>
      </c>
      <c r="Y731" t="str">
        <f t="shared" si="240"/>
        <v>NO</v>
      </c>
      <c r="Z731" t="str">
        <f t="shared" si="241"/>
        <v>NO</v>
      </c>
      <c r="AA731" t="str">
        <f t="shared" si="242"/>
        <v>NO</v>
      </c>
      <c r="AB731" t="str">
        <f t="shared" si="243"/>
        <v>NO</v>
      </c>
      <c r="AC731" t="str">
        <f t="shared" si="244"/>
        <v>NO</v>
      </c>
      <c r="AD731" t="str">
        <f t="shared" si="245"/>
        <v>NO</v>
      </c>
      <c r="AE731" t="str">
        <f t="shared" si="246"/>
        <v>NO</v>
      </c>
      <c r="AF731" t="str">
        <f t="shared" si="247"/>
        <v>NO</v>
      </c>
      <c r="AG731" t="str">
        <f t="shared" si="248"/>
        <v>NO</v>
      </c>
      <c r="AH731" t="str">
        <f t="shared" si="249"/>
        <v>NO</v>
      </c>
      <c r="AI731">
        <f t="shared" si="250"/>
        <v>120</v>
      </c>
      <c r="AJ731" t="str">
        <f t="shared" si="251"/>
        <v/>
      </c>
    </row>
    <row r="732" spans="1:36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31"/>
        <v>1.3219000000000001</v>
      </c>
      <c r="P732" s="6">
        <f t="shared" si="232"/>
        <v>99.766037735849054</v>
      </c>
      <c r="Q732" t="str">
        <f t="shared" si="233"/>
        <v>publishing</v>
      </c>
      <c r="R732" t="str">
        <f t="shared" si="234"/>
        <v>nonfiction</v>
      </c>
      <c r="S732" s="8">
        <f t="shared" si="235"/>
        <v>40855</v>
      </c>
      <c r="T732" s="8">
        <f t="shared" si="236"/>
        <v>40884.745266203703</v>
      </c>
      <c r="U732">
        <f t="shared" si="237"/>
        <v>2011</v>
      </c>
      <c r="V732" t="str">
        <f>VLOOKUP(MONTH(S732),REF!$C$4:$D$15,2,FALSE)</f>
        <v>NOV</v>
      </c>
      <c r="W732" t="str">
        <f t="shared" si="238"/>
        <v>NO</v>
      </c>
      <c r="X732" t="str">
        <f t="shared" si="239"/>
        <v>NO</v>
      </c>
      <c r="Y732" t="str">
        <f t="shared" si="240"/>
        <v>NO</v>
      </c>
      <c r="Z732" t="str">
        <f t="shared" si="241"/>
        <v>NO</v>
      </c>
      <c r="AA732" t="str">
        <f t="shared" si="242"/>
        <v>NO</v>
      </c>
      <c r="AB732" t="str">
        <f t="shared" si="243"/>
        <v>YES</v>
      </c>
      <c r="AC732" t="str">
        <f t="shared" si="244"/>
        <v>NO</v>
      </c>
      <c r="AD732" t="str">
        <f t="shared" si="245"/>
        <v>NO</v>
      </c>
      <c r="AE732" t="str">
        <f t="shared" si="246"/>
        <v>NO</v>
      </c>
      <c r="AF732" t="str">
        <f t="shared" si="247"/>
        <v>NO</v>
      </c>
      <c r="AG732" t="str">
        <f t="shared" si="248"/>
        <v>NO</v>
      </c>
      <c r="AH732" t="str">
        <f t="shared" si="249"/>
        <v>NO</v>
      </c>
      <c r="AI732">
        <f t="shared" si="250"/>
        <v>265</v>
      </c>
      <c r="AJ732" t="str">
        <f t="shared" si="251"/>
        <v/>
      </c>
    </row>
    <row r="733" spans="1:36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31"/>
        <v>1.26</v>
      </c>
      <c r="P733" s="6">
        <f t="shared" si="232"/>
        <v>88.732394366197184</v>
      </c>
      <c r="Q733" t="str">
        <f t="shared" si="233"/>
        <v>publishing</v>
      </c>
      <c r="R733" t="str">
        <f t="shared" si="234"/>
        <v>nonfiction</v>
      </c>
      <c r="S733" s="8">
        <f t="shared" si="235"/>
        <v>40880</v>
      </c>
      <c r="T733" s="8">
        <f t="shared" si="236"/>
        <v>40930.25</v>
      </c>
      <c r="U733">
        <f t="shared" si="237"/>
        <v>2011</v>
      </c>
      <c r="V733" t="str">
        <f>VLOOKUP(MONTH(S733),REF!$C$4:$D$15,2,FALSE)</f>
        <v>DEC</v>
      </c>
      <c r="W733" t="str">
        <f t="shared" si="238"/>
        <v>NO</v>
      </c>
      <c r="X733" t="str">
        <f t="shared" si="239"/>
        <v>NO</v>
      </c>
      <c r="Y733" t="str">
        <f t="shared" si="240"/>
        <v>YES</v>
      </c>
      <c r="Z733" t="str">
        <f t="shared" si="241"/>
        <v>NO</v>
      </c>
      <c r="AA733" t="str">
        <f t="shared" si="242"/>
        <v>NO</v>
      </c>
      <c r="AB733" t="str">
        <f t="shared" si="243"/>
        <v>NO</v>
      </c>
      <c r="AC733" t="str">
        <f t="shared" si="244"/>
        <v>NO</v>
      </c>
      <c r="AD733" t="str">
        <f t="shared" si="245"/>
        <v>NO</v>
      </c>
      <c r="AE733" t="str">
        <f t="shared" si="246"/>
        <v>NO</v>
      </c>
      <c r="AF733" t="str">
        <f t="shared" si="247"/>
        <v>NO</v>
      </c>
      <c r="AG733" t="str">
        <f t="shared" si="248"/>
        <v>NO</v>
      </c>
      <c r="AH733" t="str">
        <f t="shared" si="249"/>
        <v>NO</v>
      </c>
      <c r="AI733">
        <f t="shared" si="250"/>
        <v>71</v>
      </c>
      <c r="AJ733" t="str">
        <f t="shared" si="251"/>
        <v/>
      </c>
    </row>
    <row r="734" spans="1:36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31"/>
        <v>1.6</v>
      </c>
      <c r="P734" s="6">
        <f t="shared" si="232"/>
        <v>4.9230769230769234</v>
      </c>
      <c r="Q734" t="str">
        <f t="shared" si="233"/>
        <v>publishing</v>
      </c>
      <c r="R734" t="str">
        <f t="shared" si="234"/>
        <v>nonfiction</v>
      </c>
      <c r="S734" s="8">
        <f t="shared" si="235"/>
        <v>41486</v>
      </c>
      <c r="T734" s="8">
        <f t="shared" si="236"/>
        <v>41546.424317129626</v>
      </c>
      <c r="U734">
        <f t="shared" si="237"/>
        <v>2013</v>
      </c>
      <c r="V734" t="str">
        <f>VLOOKUP(MONTH(S734),REF!$C$4:$D$15,2,FALSE)</f>
        <v>JUL</v>
      </c>
      <c r="W734" t="str">
        <f t="shared" si="238"/>
        <v>YES</v>
      </c>
      <c r="X734" t="str">
        <f t="shared" si="239"/>
        <v>NO</v>
      </c>
      <c r="Y734" t="str">
        <f t="shared" si="240"/>
        <v>NO</v>
      </c>
      <c r="Z734" t="str">
        <f t="shared" si="241"/>
        <v>NO</v>
      </c>
      <c r="AA734" t="str">
        <f t="shared" si="242"/>
        <v>NO</v>
      </c>
      <c r="AB734" t="str">
        <f t="shared" si="243"/>
        <v>NO</v>
      </c>
      <c r="AC734" t="str">
        <f t="shared" si="244"/>
        <v>NO</v>
      </c>
      <c r="AD734" t="str">
        <f t="shared" si="245"/>
        <v>NO</v>
      </c>
      <c r="AE734" t="str">
        <f t="shared" si="246"/>
        <v>NO</v>
      </c>
      <c r="AF734" t="str">
        <f t="shared" si="247"/>
        <v>NO</v>
      </c>
      <c r="AG734" t="str">
        <f t="shared" si="248"/>
        <v>NO</v>
      </c>
      <c r="AH734" t="str">
        <f t="shared" si="249"/>
        <v>NO</v>
      </c>
      <c r="AI734">
        <f t="shared" si="250"/>
        <v>13</v>
      </c>
      <c r="AJ734" t="str">
        <f t="shared" si="251"/>
        <v/>
      </c>
    </row>
    <row r="735" spans="1:36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31"/>
        <v>1.2048000000000001</v>
      </c>
      <c r="P735" s="6">
        <f t="shared" si="232"/>
        <v>17.822485207100591</v>
      </c>
      <c r="Q735" t="str">
        <f t="shared" si="233"/>
        <v>publishing</v>
      </c>
      <c r="R735" t="str">
        <f t="shared" si="234"/>
        <v>nonfiction</v>
      </c>
      <c r="S735" s="8">
        <f t="shared" si="235"/>
        <v>41598</v>
      </c>
      <c r="T735" s="8">
        <f t="shared" si="236"/>
        <v>41628.420046296298</v>
      </c>
      <c r="U735">
        <f t="shared" si="237"/>
        <v>2013</v>
      </c>
      <c r="V735" t="str">
        <f>VLOOKUP(MONTH(S735),REF!$C$4:$D$15,2,FALSE)</f>
        <v>NOV</v>
      </c>
      <c r="W735" t="str">
        <f t="shared" si="238"/>
        <v>NO</v>
      </c>
      <c r="X735" t="str">
        <f t="shared" si="239"/>
        <v>YES</v>
      </c>
      <c r="Y735" t="str">
        <f t="shared" si="240"/>
        <v>NO</v>
      </c>
      <c r="Z735" t="str">
        <f t="shared" si="241"/>
        <v>NO</v>
      </c>
      <c r="AA735" t="str">
        <f t="shared" si="242"/>
        <v>NO</v>
      </c>
      <c r="AB735" t="str">
        <f t="shared" si="243"/>
        <v>NO</v>
      </c>
      <c r="AC735" t="str">
        <f t="shared" si="244"/>
        <v>NO</v>
      </c>
      <c r="AD735" t="str">
        <f t="shared" si="245"/>
        <v>NO</v>
      </c>
      <c r="AE735" t="str">
        <f t="shared" si="246"/>
        <v>NO</v>
      </c>
      <c r="AF735" t="str">
        <f t="shared" si="247"/>
        <v>NO</v>
      </c>
      <c r="AG735" t="str">
        <f t="shared" si="248"/>
        <v>NO</v>
      </c>
      <c r="AH735" t="str">
        <f t="shared" si="249"/>
        <v>NO</v>
      </c>
      <c r="AI735">
        <f t="shared" si="250"/>
        <v>169</v>
      </c>
      <c r="AJ735" t="str">
        <f t="shared" si="251"/>
        <v/>
      </c>
    </row>
    <row r="736" spans="1:36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31"/>
        <v>1.2552941176470589</v>
      </c>
      <c r="P736" s="6">
        <f t="shared" si="232"/>
        <v>187.19298245614036</v>
      </c>
      <c r="Q736" t="str">
        <f t="shared" si="233"/>
        <v>publishing</v>
      </c>
      <c r="R736" t="str">
        <f t="shared" si="234"/>
        <v>nonfiction</v>
      </c>
      <c r="S736" s="8">
        <f t="shared" si="235"/>
        <v>42102</v>
      </c>
      <c r="T736" s="8">
        <f t="shared" si="236"/>
        <v>42133.208333333328</v>
      </c>
      <c r="U736">
        <f t="shared" si="237"/>
        <v>2015</v>
      </c>
      <c r="V736" t="str">
        <f>VLOOKUP(MONTH(S736),REF!$C$4:$D$15,2,FALSE)</f>
        <v>APR</v>
      </c>
      <c r="W736" t="str">
        <f t="shared" si="238"/>
        <v>NO</v>
      </c>
      <c r="X736" t="str">
        <f t="shared" si="239"/>
        <v>NO</v>
      </c>
      <c r="Y736" t="str">
        <f t="shared" si="240"/>
        <v>YES</v>
      </c>
      <c r="Z736" t="str">
        <f t="shared" si="241"/>
        <v>NO</v>
      </c>
      <c r="AA736" t="str">
        <f t="shared" si="242"/>
        <v>NO</v>
      </c>
      <c r="AB736" t="str">
        <f t="shared" si="243"/>
        <v>NO</v>
      </c>
      <c r="AC736" t="str">
        <f t="shared" si="244"/>
        <v>NO</v>
      </c>
      <c r="AD736" t="str">
        <f t="shared" si="245"/>
        <v>NO</v>
      </c>
      <c r="AE736" t="str">
        <f t="shared" si="246"/>
        <v>NO</v>
      </c>
      <c r="AF736" t="str">
        <f t="shared" si="247"/>
        <v>NO</v>
      </c>
      <c r="AG736" t="str">
        <f t="shared" si="248"/>
        <v>NO</v>
      </c>
      <c r="AH736" t="str">
        <f t="shared" si="249"/>
        <v>NO</v>
      </c>
      <c r="AI736">
        <f t="shared" si="250"/>
        <v>57</v>
      </c>
      <c r="AJ736" t="str">
        <f t="shared" si="251"/>
        <v/>
      </c>
    </row>
    <row r="737" spans="1:36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31"/>
        <v>1.1440638297872341</v>
      </c>
      <c r="P737" s="6">
        <f t="shared" si="232"/>
        <v>234.80786026200875</v>
      </c>
      <c r="Q737" t="str">
        <f t="shared" si="233"/>
        <v>publishing</v>
      </c>
      <c r="R737" t="str">
        <f t="shared" si="234"/>
        <v>nonfiction</v>
      </c>
      <c r="S737" s="8">
        <f t="shared" si="235"/>
        <v>41946</v>
      </c>
      <c r="T737" s="8">
        <f t="shared" si="236"/>
        <v>41977.027083333334</v>
      </c>
      <c r="U737">
        <f t="shared" si="237"/>
        <v>2014</v>
      </c>
      <c r="V737" t="str">
        <f>VLOOKUP(MONTH(S737),REF!$C$4:$D$15,2,FALSE)</f>
        <v>NOV</v>
      </c>
      <c r="W737" t="str">
        <f t="shared" si="238"/>
        <v>NO</v>
      </c>
      <c r="X737" t="str">
        <f t="shared" si="239"/>
        <v>NO</v>
      </c>
      <c r="Y737" t="str">
        <f t="shared" si="240"/>
        <v>NO</v>
      </c>
      <c r="Z737" t="str">
        <f t="shared" si="241"/>
        <v>NO</v>
      </c>
      <c r="AA737" t="str">
        <f t="shared" si="242"/>
        <v>NO</v>
      </c>
      <c r="AB737" t="str">
        <f t="shared" si="243"/>
        <v>NO</v>
      </c>
      <c r="AC737" t="str">
        <f t="shared" si="244"/>
        <v>NO</v>
      </c>
      <c r="AD737" t="str">
        <f t="shared" si="245"/>
        <v>NO</v>
      </c>
      <c r="AE737" t="str">
        <f t="shared" si="246"/>
        <v>NO</v>
      </c>
      <c r="AF737" t="str">
        <f t="shared" si="247"/>
        <v>NO</v>
      </c>
      <c r="AG737" t="str">
        <f t="shared" si="248"/>
        <v>YES</v>
      </c>
      <c r="AH737" t="str">
        <f t="shared" si="249"/>
        <v>NO</v>
      </c>
      <c r="AI737">
        <f t="shared" si="250"/>
        <v>229</v>
      </c>
      <c r="AJ737" t="str">
        <f t="shared" si="251"/>
        <v/>
      </c>
    </row>
    <row r="738" spans="1:36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31"/>
        <v>3.151388888888889</v>
      </c>
      <c r="P738" s="6">
        <f t="shared" si="232"/>
        <v>105.04629629629629</v>
      </c>
      <c r="Q738" t="str">
        <f t="shared" si="233"/>
        <v>publishing</v>
      </c>
      <c r="R738" t="str">
        <f t="shared" si="234"/>
        <v>nonfiction</v>
      </c>
      <c r="S738" s="8">
        <f t="shared" si="235"/>
        <v>41580</v>
      </c>
      <c r="T738" s="8">
        <f t="shared" si="236"/>
        <v>41599.207638888889</v>
      </c>
      <c r="U738">
        <f t="shared" si="237"/>
        <v>2013</v>
      </c>
      <c r="V738" t="str">
        <f>VLOOKUP(MONTH(S738),REF!$C$4:$D$15,2,FALSE)</f>
        <v>NOV</v>
      </c>
      <c r="W738" t="str">
        <f t="shared" si="238"/>
        <v>NO</v>
      </c>
      <c r="X738" t="str">
        <f t="shared" si="239"/>
        <v>YES</v>
      </c>
      <c r="Y738" t="str">
        <f t="shared" si="240"/>
        <v>NO</v>
      </c>
      <c r="Z738" t="str">
        <f t="shared" si="241"/>
        <v>NO</v>
      </c>
      <c r="AA738" t="str">
        <f t="shared" si="242"/>
        <v>NO</v>
      </c>
      <c r="AB738" t="str">
        <f t="shared" si="243"/>
        <v>NO</v>
      </c>
      <c r="AC738" t="str">
        <f t="shared" si="244"/>
        <v>NO</v>
      </c>
      <c r="AD738" t="str">
        <f t="shared" si="245"/>
        <v>NO</v>
      </c>
      <c r="AE738" t="str">
        <f t="shared" si="246"/>
        <v>NO</v>
      </c>
      <c r="AF738" t="str">
        <f t="shared" si="247"/>
        <v>NO</v>
      </c>
      <c r="AG738" t="str">
        <f t="shared" si="248"/>
        <v>NO</v>
      </c>
      <c r="AH738" t="str">
        <f t="shared" si="249"/>
        <v>NO</v>
      </c>
      <c r="AI738">
        <f t="shared" si="250"/>
        <v>108</v>
      </c>
      <c r="AJ738" t="str">
        <f t="shared" si="251"/>
        <v/>
      </c>
    </row>
    <row r="739" spans="1:36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31"/>
        <v>1.224</v>
      </c>
      <c r="P739" s="6">
        <f t="shared" si="232"/>
        <v>56.666666666666664</v>
      </c>
      <c r="Q739" t="str">
        <f t="shared" si="233"/>
        <v>publishing</v>
      </c>
      <c r="R739" t="str">
        <f t="shared" si="234"/>
        <v>nonfiction</v>
      </c>
      <c r="S739" s="8">
        <f t="shared" si="235"/>
        <v>41667</v>
      </c>
      <c r="T739" s="8">
        <f t="shared" si="236"/>
        <v>41684.833333333336</v>
      </c>
      <c r="U739">
        <f t="shared" si="237"/>
        <v>2014</v>
      </c>
      <c r="V739" t="str">
        <f>VLOOKUP(MONTH(S739),REF!$C$4:$D$15,2,FALSE)</f>
        <v>JAN</v>
      </c>
      <c r="W739" t="str">
        <f t="shared" si="238"/>
        <v>NO</v>
      </c>
      <c r="X739" t="str">
        <f t="shared" si="239"/>
        <v>NO</v>
      </c>
      <c r="Y739" t="str">
        <f t="shared" si="240"/>
        <v>YES</v>
      </c>
      <c r="Z739" t="str">
        <f t="shared" si="241"/>
        <v>NO</v>
      </c>
      <c r="AA739" t="str">
        <f t="shared" si="242"/>
        <v>NO</v>
      </c>
      <c r="AB739" t="str">
        <f t="shared" si="243"/>
        <v>NO</v>
      </c>
      <c r="AC739" t="str">
        <f t="shared" si="244"/>
        <v>NO</v>
      </c>
      <c r="AD739" t="str">
        <f t="shared" si="245"/>
        <v>NO</v>
      </c>
      <c r="AE739" t="str">
        <f t="shared" si="246"/>
        <v>NO</v>
      </c>
      <c r="AF739" t="str">
        <f t="shared" si="247"/>
        <v>NO</v>
      </c>
      <c r="AG739" t="str">
        <f t="shared" si="248"/>
        <v>NO</v>
      </c>
      <c r="AH739" t="str">
        <f t="shared" si="249"/>
        <v>NO</v>
      </c>
      <c r="AI739">
        <f t="shared" si="250"/>
        <v>108</v>
      </c>
      <c r="AJ739" t="str">
        <f t="shared" si="251"/>
        <v/>
      </c>
    </row>
    <row r="740" spans="1:36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31"/>
        <v>1.0673333333333332</v>
      </c>
      <c r="P740" s="6">
        <f t="shared" si="232"/>
        <v>39.048780487804876</v>
      </c>
      <c r="Q740" t="str">
        <f t="shared" si="233"/>
        <v>publishing</v>
      </c>
      <c r="R740" t="str">
        <f t="shared" si="234"/>
        <v>nonfiction</v>
      </c>
      <c r="S740" s="8">
        <f t="shared" si="235"/>
        <v>41944</v>
      </c>
      <c r="T740" s="8">
        <f t="shared" si="236"/>
        <v>41974.207638888889</v>
      </c>
      <c r="U740">
        <f t="shared" si="237"/>
        <v>2014</v>
      </c>
      <c r="V740" t="str">
        <f>VLOOKUP(MONTH(S740),REF!$C$4:$D$15,2,FALSE)</f>
        <v>NOV</v>
      </c>
      <c r="W740" t="str">
        <f t="shared" si="238"/>
        <v>NO</v>
      </c>
      <c r="X740" t="str">
        <f t="shared" si="239"/>
        <v>YES</v>
      </c>
      <c r="Y740" t="str">
        <f t="shared" si="240"/>
        <v>NO</v>
      </c>
      <c r="Z740" t="str">
        <f t="shared" si="241"/>
        <v>NO</v>
      </c>
      <c r="AA740" t="str">
        <f t="shared" si="242"/>
        <v>NO</v>
      </c>
      <c r="AB740" t="str">
        <f t="shared" si="243"/>
        <v>NO</v>
      </c>
      <c r="AC740" t="str">
        <f t="shared" si="244"/>
        <v>NO</v>
      </c>
      <c r="AD740" t="str">
        <f t="shared" si="245"/>
        <v>NO</v>
      </c>
      <c r="AE740" t="str">
        <f t="shared" si="246"/>
        <v>NO</v>
      </c>
      <c r="AF740" t="str">
        <f t="shared" si="247"/>
        <v>NO</v>
      </c>
      <c r="AG740" t="str">
        <f t="shared" si="248"/>
        <v>NO</v>
      </c>
      <c r="AH740" t="str">
        <f t="shared" si="249"/>
        <v>NO</v>
      </c>
      <c r="AI740">
        <f t="shared" si="250"/>
        <v>41</v>
      </c>
      <c r="AJ740" t="str">
        <f t="shared" si="251"/>
        <v/>
      </c>
    </row>
    <row r="741" spans="1:36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31"/>
        <v>1.5833333333333333</v>
      </c>
      <c r="P741" s="6">
        <f t="shared" si="232"/>
        <v>68.345323741007192</v>
      </c>
      <c r="Q741" t="str">
        <f t="shared" si="233"/>
        <v>publishing</v>
      </c>
      <c r="R741" t="str">
        <f t="shared" si="234"/>
        <v>nonfiction</v>
      </c>
      <c r="S741" s="8">
        <f t="shared" si="235"/>
        <v>41830</v>
      </c>
      <c r="T741" s="8">
        <f t="shared" si="236"/>
        <v>41862.502650462964</v>
      </c>
      <c r="U741">
        <f t="shared" si="237"/>
        <v>2014</v>
      </c>
      <c r="V741" t="str">
        <f>VLOOKUP(MONTH(S741),REF!$C$4:$D$15,2,FALSE)</f>
        <v>JUL</v>
      </c>
      <c r="W741" t="str">
        <f t="shared" si="238"/>
        <v>NO</v>
      </c>
      <c r="X741" t="str">
        <f t="shared" si="239"/>
        <v>NO</v>
      </c>
      <c r="Y741" t="str">
        <f t="shared" si="240"/>
        <v>YES</v>
      </c>
      <c r="Z741" t="str">
        <f t="shared" si="241"/>
        <v>NO</v>
      </c>
      <c r="AA741" t="str">
        <f t="shared" si="242"/>
        <v>NO</v>
      </c>
      <c r="AB741" t="str">
        <f t="shared" si="243"/>
        <v>NO</v>
      </c>
      <c r="AC741" t="str">
        <f t="shared" si="244"/>
        <v>NO</v>
      </c>
      <c r="AD741" t="str">
        <f t="shared" si="245"/>
        <v>NO</v>
      </c>
      <c r="AE741" t="str">
        <f t="shared" si="246"/>
        <v>NO</v>
      </c>
      <c r="AF741" t="str">
        <f t="shared" si="247"/>
        <v>NO</v>
      </c>
      <c r="AG741" t="str">
        <f t="shared" si="248"/>
        <v>NO</v>
      </c>
      <c r="AH741" t="str">
        <f t="shared" si="249"/>
        <v>NO</v>
      </c>
      <c r="AI741">
        <f t="shared" si="250"/>
        <v>139</v>
      </c>
      <c r="AJ741" t="str">
        <f t="shared" si="251"/>
        <v/>
      </c>
    </row>
    <row r="742" spans="1:36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31"/>
        <v>1.0740000000000001</v>
      </c>
      <c r="P742" s="6">
        <f t="shared" si="232"/>
        <v>169.57894736842104</v>
      </c>
      <c r="Q742" t="str">
        <f t="shared" si="233"/>
        <v>publishing</v>
      </c>
      <c r="R742" t="str">
        <f t="shared" si="234"/>
        <v>nonfiction</v>
      </c>
      <c r="S742" s="8">
        <f t="shared" si="235"/>
        <v>42162</v>
      </c>
      <c r="T742" s="8">
        <f t="shared" si="236"/>
        <v>42176.146782407406</v>
      </c>
      <c r="U742">
        <f t="shared" si="237"/>
        <v>2015</v>
      </c>
      <c r="V742" t="str">
        <f>VLOOKUP(MONTH(S742),REF!$C$4:$D$15,2,FALSE)</f>
        <v>JUN</v>
      </c>
      <c r="W742" t="str">
        <f t="shared" si="238"/>
        <v>NO</v>
      </c>
      <c r="X742" t="str">
        <f t="shared" si="239"/>
        <v>YES</v>
      </c>
      <c r="Y742" t="str">
        <f t="shared" si="240"/>
        <v>NO</v>
      </c>
      <c r="Z742" t="str">
        <f t="shared" si="241"/>
        <v>NO</v>
      </c>
      <c r="AA742" t="str">
        <f t="shared" si="242"/>
        <v>NO</v>
      </c>
      <c r="AB742" t="str">
        <f t="shared" si="243"/>
        <v>NO</v>
      </c>
      <c r="AC742" t="str">
        <f t="shared" si="244"/>
        <v>NO</v>
      </c>
      <c r="AD742" t="str">
        <f t="shared" si="245"/>
        <v>NO</v>
      </c>
      <c r="AE742" t="str">
        <f t="shared" si="246"/>
        <v>NO</v>
      </c>
      <c r="AF742" t="str">
        <f t="shared" si="247"/>
        <v>NO</v>
      </c>
      <c r="AG742" t="str">
        <f t="shared" si="248"/>
        <v>NO</v>
      </c>
      <c r="AH742" t="str">
        <f t="shared" si="249"/>
        <v>NO</v>
      </c>
      <c r="AI742">
        <f t="shared" si="250"/>
        <v>19</v>
      </c>
      <c r="AJ742" t="str">
        <f t="shared" si="251"/>
        <v/>
      </c>
    </row>
    <row r="743" spans="1:36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31"/>
        <v>1.0226</v>
      </c>
      <c r="P743" s="6">
        <f t="shared" si="232"/>
        <v>141.42340425531913</v>
      </c>
      <c r="Q743" t="str">
        <f t="shared" si="233"/>
        <v>publishing</v>
      </c>
      <c r="R743" t="str">
        <f t="shared" si="234"/>
        <v>nonfiction</v>
      </c>
      <c r="S743" s="8">
        <f t="shared" si="235"/>
        <v>41402</v>
      </c>
      <c r="T743" s="8">
        <f t="shared" si="236"/>
        <v>41436.648217592592</v>
      </c>
      <c r="U743">
        <f t="shared" si="237"/>
        <v>2013</v>
      </c>
      <c r="V743" t="str">
        <f>VLOOKUP(MONTH(S743),REF!$C$4:$D$15,2,FALSE)</f>
        <v>MAY</v>
      </c>
      <c r="W743" t="str">
        <f t="shared" si="238"/>
        <v>NO</v>
      </c>
      <c r="X743" t="str">
        <f t="shared" si="239"/>
        <v>NO</v>
      </c>
      <c r="Y743" t="str">
        <f t="shared" si="240"/>
        <v>NO</v>
      </c>
      <c r="Z743" t="str">
        <f t="shared" si="241"/>
        <v>YES</v>
      </c>
      <c r="AA743" t="str">
        <f t="shared" si="242"/>
        <v>NO</v>
      </c>
      <c r="AB743" t="str">
        <f t="shared" si="243"/>
        <v>NO</v>
      </c>
      <c r="AC743" t="str">
        <f t="shared" si="244"/>
        <v>NO</v>
      </c>
      <c r="AD743" t="str">
        <f t="shared" si="245"/>
        <v>NO</v>
      </c>
      <c r="AE743" t="str">
        <f t="shared" si="246"/>
        <v>NO</v>
      </c>
      <c r="AF743" t="str">
        <f t="shared" si="247"/>
        <v>NO</v>
      </c>
      <c r="AG743" t="str">
        <f t="shared" si="248"/>
        <v>NO</v>
      </c>
      <c r="AH743" t="str">
        <f t="shared" si="249"/>
        <v>NO</v>
      </c>
      <c r="AI743">
        <f t="shared" si="250"/>
        <v>94</v>
      </c>
      <c r="AJ743" t="str">
        <f t="shared" si="251"/>
        <v/>
      </c>
    </row>
    <row r="744" spans="1:36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31"/>
        <v>1.1071428571428572</v>
      </c>
      <c r="P744" s="6">
        <f t="shared" si="232"/>
        <v>67.391304347826093</v>
      </c>
      <c r="Q744" t="str">
        <f t="shared" si="233"/>
        <v>publishing</v>
      </c>
      <c r="R744" t="str">
        <f t="shared" si="234"/>
        <v>nonfiction</v>
      </c>
      <c r="S744" s="8">
        <f t="shared" si="235"/>
        <v>41690</v>
      </c>
      <c r="T744" s="8">
        <f t="shared" si="236"/>
        <v>41719.876296296294</v>
      </c>
      <c r="U744">
        <f t="shared" si="237"/>
        <v>2014</v>
      </c>
      <c r="V744" t="str">
        <f>VLOOKUP(MONTH(S744),REF!$C$4:$D$15,2,FALSE)</f>
        <v>FEB</v>
      </c>
      <c r="W744" t="str">
        <f t="shared" si="238"/>
        <v>NO</v>
      </c>
      <c r="X744" t="str">
        <f t="shared" si="239"/>
        <v>YES</v>
      </c>
      <c r="Y744" t="str">
        <f t="shared" si="240"/>
        <v>NO</v>
      </c>
      <c r="Z744" t="str">
        <f t="shared" si="241"/>
        <v>NO</v>
      </c>
      <c r="AA744" t="str">
        <f t="shared" si="242"/>
        <v>NO</v>
      </c>
      <c r="AB744" t="str">
        <f t="shared" si="243"/>
        <v>NO</v>
      </c>
      <c r="AC744" t="str">
        <f t="shared" si="244"/>
        <v>NO</v>
      </c>
      <c r="AD744" t="str">
        <f t="shared" si="245"/>
        <v>NO</v>
      </c>
      <c r="AE744" t="str">
        <f t="shared" si="246"/>
        <v>NO</v>
      </c>
      <c r="AF744" t="str">
        <f t="shared" si="247"/>
        <v>NO</v>
      </c>
      <c r="AG744" t="str">
        <f t="shared" si="248"/>
        <v>NO</v>
      </c>
      <c r="AH744" t="str">
        <f t="shared" si="249"/>
        <v>NO</v>
      </c>
      <c r="AI744">
        <f t="shared" si="250"/>
        <v>23</v>
      </c>
      <c r="AJ744" t="str">
        <f t="shared" si="251"/>
        <v/>
      </c>
    </row>
    <row r="745" spans="1:36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31"/>
        <v>1.48</v>
      </c>
      <c r="P745" s="6">
        <f t="shared" si="232"/>
        <v>54.266666666666666</v>
      </c>
      <c r="Q745" t="str">
        <f t="shared" si="233"/>
        <v>publishing</v>
      </c>
      <c r="R745" t="str">
        <f t="shared" si="234"/>
        <v>nonfiction</v>
      </c>
      <c r="S745" s="8">
        <f t="shared" si="235"/>
        <v>40991</v>
      </c>
      <c r="T745" s="8">
        <f t="shared" si="236"/>
        <v>41015.875</v>
      </c>
      <c r="U745">
        <f t="shared" si="237"/>
        <v>2012</v>
      </c>
      <c r="V745" t="str">
        <f>VLOOKUP(MONTH(S745),REF!$C$4:$D$15,2,FALSE)</f>
        <v>MAR</v>
      </c>
      <c r="W745" t="str">
        <f t="shared" si="238"/>
        <v>YES</v>
      </c>
      <c r="X745" t="str">
        <f t="shared" si="239"/>
        <v>NO</v>
      </c>
      <c r="Y745" t="str">
        <f t="shared" si="240"/>
        <v>NO</v>
      </c>
      <c r="Z745" t="str">
        <f t="shared" si="241"/>
        <v>NO</v>
      </c>
      <c r="AA745" t="str">
        <f t="shared" si="242"/>
        <v>NO</v>
      </c>
      <c r="AB745" t="str">
        <f t="shared" si="243"/>
        <v>NO</v>
      </c>
      <c r="AC745" t="str">
        <f t="shared" si="244"/>
        <v>NO</v>
      </c>
      <c r="AD745" t="str">
        <f t="shared" si="245"/>
        <v>NO</v>
      </c>
      <c r="AE745" t="str">
        <f t="shared" si="246"/>
        <v>NO</v>
      </c>
      <c r="AF745" t="str">
        <f t="shared" si="247"/>
        <v>NO</v>
      </c>
      <c r="AG745" t="str">
        <f t="shared" si="248"/>
        <v>NO</v>
      </c>
      <c r="AH745" t="str">
        <f t="shared" si="249"/>
        <v>NO</v>
      </c>
      <c r="AI745">
        <f t="shared" si="250"/>
        <v>15</v>
      </c>
      <c r="AJ745" t="str">
        <f t="shared" si="251"/>
        <v/>
      </c>
    </row>
    <row r="746" spans="1:36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31"/>
        <v>1.0232000000000001</v>
      </c>
      <c r="P746" s="6">
        <f t="shared" si="232"/>
        <v>82.516129032258064</v>
      </c>
      <c r="Q746" t="str">
        <f t="shared" si="233"/>
        <v>publishing</v>
      </c>
      <c r="R746" t="str">
        <f t="shared" si="234"/>
        <v>nonfiction</v>
      </c>
      <c r="S746" s="8">
        <f t="shared" si="235"/>
        <v>41227</v>
      </c>
      <c r="T746" s="8">
        <f t="shared" si="236"/>
        <v>41256.95721064815</v>
      </c>
      <c r="U746">
        <f t="shared" si="237"/>
        <v>2012</v>
      </c>
      <c r="V746" t="str">
        <f>VLOOKUP(MONTH(S746),REF!$C$4:$D$15,2,FALSE)</f>
        <v>NOV</v>
      </c>
      <c r="W746" t="str">
        <f t="shared" si="238"/>
        <v>NO</v>
      </c>
      <c r="X746" t="str">
        <f t="shared" si="239"/>
        <v>NO</v>
      </c>
      <c r="Y746" t="str">
        <f t="shared" si="240"/>
        <v>YES</v>
      </c>
      <c r="Z746" t="str">
        <f t="shared" si="241"/>
        <v>NO</v>
      </c>
      <c r="AA746" t="str">
        <f t="shared" si="242"/>
        <v>NO</v>
      </c>
      <c r="AB746" t="str">
        <f t="shared" si="243"/>
        <v>NO</v>
      </c>
      <c r="AC746" t="str">
        <f t="shared" si="244"/>
        <v>NO</v>
      </c>
      <c r="AD746" t="str">
        <f t="shared" si="245"/>
        <v>NO</v>
      </c>
      <c r="AE746" t="str">
        <f t="shared" si="246"/>
        <v>NO</v>
      </c>
      <c r="AF746" t="str">
        <f t="shared" si="247"/>
        <v>NO</v>
      </c>
      <c r="AG746" t="str">
        <f t="shared" si="248"/>
        <v>NO</v>
      </c>
      <c r="AH746" t="str">
        <f t="shared" si="249"/>
        <v>NO</v>
      </c>
      <c r="AI746">
        <f t="shared" si="250"/>
        <v>62</v>
      </c>
      <c r="AJ746" t="str">
        <f t="shared" si="251"/>
        <v/>
      </c>
    </row>
    <row r="747" spans="1:36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31"/>
        <v>1.7909909909909909</v>
      </c>
      <c r="P747" s="6">
        <f t="shared" si="232"/>
        <v>53.729729729729726</v>
      </c>
      <c r="Q747" t="str">
        <f t="shared" si="233"/>
        <v>publishing</v>
      </c>
      <c r="R747" t="str">
        <f t="shared" si="234"/>
        <v>nonfiction</v>
      </c>
      <c r="S747" s="8">
        <f t="shared" si="235"/>
        <v>41368</v>
      </c>
      <c r="T747" s="8">
        <f t="shared" si="236"/>
        <v>41397.572280092594</v>
      </c>
      <c r="U747">
        <f t="shared" si="237"/>
        <v>2013</v>
      </c>
      <c r="V747" t="str">
        <f>VLOOKUP(MONTH(S747),REF!$C$4:$D$15,2,FALSE)</f>
        <v>APR</v>
      </c>
      <c r="W747" t="str">
        <f t="shared" si="238"/>
        <v>NO</v>
      </c>
      <c r="X747" t="str">
        <f t="shared" si="239"/>
        <v>YES</v>
      </c>
      <c r="Y747" t="str">
        <f t="shared" si="240"/>
        <v>NO</v>
      </c>
      <c r="Z747" t="str">
        <f t="shared" si="241"/>
        <v>NO</v>
      </c>
      <c r="AA747" t="str">
        <f t="shared" si="242"/>
        <v>NO</v>
      </c>
      <c r="AB747" t="str">
        <f t="shared" si="243"/>
        <v>NO</v>
      </c>
      <c r="AC747" t="str">
        <f t="shared" si="244"/>
        <v>NO</v>
      </c>
      <c r="AD747" t="str">
        <f t="shared" si="245"/>
        <v>NO</v>
      </c>
      <c r="AE747" t="str">
        <f t="shared" si="246"/>
        <v>NO</v>
      </c>
      <c r="AF747" t="str">
        <f t="shared" si="247"/>
        <v>NO</v>
      </c>
      <c r="AG747" t="str">
        <f t="shared" si="248"/>
        <v>NO</v>
      </c>
      <c r="AH747" t="str">
        <f t="shared" si="249"/>
        <v>NO</v>
      </c>
      <c r="AI747">
        <f t="shared" si="250"/>
        <v>74</v>
      </c>
      <c r="AJ747" t="str">
        <f t="shared" si="251"/>
        <v/>
      </c>
    </row>
    <row r="748" spans="1:36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31"/>
        <v>1.1108135252761968</v>
      </c>
      <c r="P748" s="6">
        <f t="shared" si="232"/>
        <v>34.206185567010309</v>
      </c>
      <c r="Q748" t="str">
        <f t="shared" si="233"/>
        <v>publishing</v>
      </c>
      <c r="R748" t="str">
        <f t="shared" si="234"/>
        <v>nonfiction</v>
      </c>
      <c r="S748" s="8">
        <f t="shared" si="235"/>
        <v>41157</v>
      </c>
      <c r="T748" s="8">
        <f t="shared" si="236"/>
        <v>41175.165972222225</v>
      </c>
      <c r="U748">
        <f t="shared" si="237"/>
        <v>2012</v>
      </c>
      <c r="V748" t="str">
        <f>VLOOKUP(MONTH(S748),REF!$C$4:$D$15,2,FALSE)</f>
        <v>SEP</v>
      </c>
      <c r="W748" t="str">
        <f t="shared" si="238"/>
        <v>NO</v>
      </c>
      <c r="X748" t="str">
        <f t="shared" si="239"/>
        <v>YES</v>
      </c>
      <c r="Y748" t="str">
        <f t="shared" si="240"/>
        <v>NO</v>
      </c>
      <c r="Z748" t="str">
        <f t="shared" si="241"/>
        <v>NO</v>
      </c>
      <c r="AA748" t="str">
        <f t="shared" si="242"/>
        <v>NO</v>
      </c>
      <c r="AB748" t="str">
        <f t="shared" si="243"/>
        <v>NO</v>
      </c>
      <c r="AC748" t="str">
        <f t="shared" si="244"/>
        <v>NO</v>
      </c>
      <c r="AD748" t="str">
        <f t="shared" si="245"/>
        <v>NO</v>
      </c>
      <c r="AE748" t="str">
        <f t="shared" si="246"/>
        <v>NO</v>
      </c>
      <c r="AF748" t="str">
        <f t="shared" si="247"/>
        <v>NO</v>
      </c>
      <c r="AG748" t="str">
        <f t="shared" si="248"/>
        <v>NO</v>
      </c>
      <c r="AH748" t="str">
        <f t="shared" si="249"/>
        <v>NO</v>
      </c>
      <c r="AI748">
        <f t="shared" si="250"/>
        <v>97</v>
      </c>
      <c r="AJ748" t="str">
        <f t="shared" si="251"/>
        <v/>
      </c>
    </row>
    <row r="749" spans="1:36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31"/>
        <v>1.0004285714285714</v>
      </c>
      <c r="P749" s="6">
        <f t="shared" si="232"/>
        <v>127.32727272727273</v>
      </c>
      <c r="Q749" t="str">
        <f t="shared" si="233"/>
        <v>publishing</v>
      </c>
      <c r="R749" t="str">
        <f t="shared" si="234"/>
        <v>nonfiction</v>
      </c>
      <c r="S749" s="8">
        <f t="shared" si="235"/>
        <v>41989</v>
      </c>
      <c r="T749" s="8">
        <f t="shared" si="236"/>
        <v>42019.454166666663</v>
      </c>
      <c r="U749">
        <f t="shared" si="237"/>
        <v>2014</v>
      </c>
      <c r="V749" t="str">
        <f>VLOOKUP(MONTH(S749),REF!$C$4:$D$15,2,FALSE)</f>
        <v>DEC</v>
      </c>
      <c r="W749" t="str">
        <f t="shared" si="238"/>
        <v>NO</v>
      </c>
      <c r="X749" t="str">
        <f t="shared" si="239"/>
        <v>NO</v>
      </c>
      <c r="Y749" t="str">
        <f t="shared" si="240"/>
        <v>YES</v>
      </c>
      <c r="Z749" t="str">
        <f t="shared" si="241"/>
        <v>NO</v>
      </c>
      <c r="AA749" t="str">
        <f t="shared" si="242"/>
        <v>NO</v>
      </c>
      <c r="AB749" t="str">
        <f t="shared" si="243"/>
        <v>NO</v>
      </c>
      <c r="AC749" t="str">
        <f t="shared" si="244"/>
        <v>NO</v>
      </c>
      <c r="AD749" t="str">
        <f t="shared" si="245"/>
        <v>NO</v>
      </c>
      <c r="AE749" t="str">
        <f t="shared" si="246"/>
        <v>NO</v>
      </c>
      <c r="AF749" t="str">
        <f t="shared" si="247"/>
        <v>NO</v>
      </c>
      <c r="AG749" t="str">
        <f t="shared" si="248"/>
        <v>NO</v>
      </c>
      <c r="AH749" t="str">
        <f t="shared" si="249"/>
        <v>NO</v>
      </c>
      <c r="AI749">
        <f t="shared" si="250"/>
        <v>55</v>
      </c>
      <c r="AJ749" t="str">
        <f t="shared" si="251"/>
        <v/>
      </c>
    </row>
    <row r="750" spans="1:36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31"/>
        <v>1.0024999999999999</v>
      </c>
      <c r="P750" s="6">
        <f t="shared" si="232"/>
        <v>45.56818181818182</v>
      </c>
      <c r="Q750" t="str">
        <f t="shared" si="233"/>
        <v>publishing</v>
      </c>
      <c r="R750" t="str">
        <f t="shared" si="234"/>
        <v>nonfiction</v>
      </c>
      <c r="S750" s="8">
        <f t="shared" si="235"/>
        <v>41832</v>
      </c>
      <c r="T750" s="8">
        <f t="shared" si="236"/>
        <v>41861.846828703703</v>
      </c>
      <c r="U750">
        <f t="shared" si="237"/>
        <v>2014</v>
      </c>
      <c r="V750" t="str">
        <f>VLOOKUP(MONTH(S750),REF!$C$4:$D$15,2,FALSE)</f>
        <v>JUL</v>
      </c>
      <c r="W750" t="str">
        <f t="shared" si="238"/>
        <v>NO</v>
      </c>
      <c r="X750" t="str">
        <f t="shared" si="239"/>
        <v>YES</v>
      </c>
      <c r="Y750" t="str">
        <f t="shared" si="240"/>
        <v>NO</v>
      </c>
      <c r="Z750" t="str">
        <f t="shared" si="241"/>
        <v>NO</v>
      </c>
      <c r="AA750" t="str">
        <f t="shared" si="242"/>
        <v>NO</v>
      </c>
      <c r="AB750" t="str">
        <f t="shared" si="243"/>
        <v>NO</v>
      </c>
      <c r="AC750" t="str">
        <f t="shared" si="244"/>
        <v>NO</v>
      </c>
      <c r="AD750" t="str">
        <f t="shared" si="245"/>
        <v>NO</v>
      </c>
      <c r="AE750" t="str">
        <f t="shared" si="246"/>
        <v>NO</v>
      </c>
      <c r="AF750" t="str">
        <f t="shared" si="247"/>
        <v>NO</v>
      </c>
      <c r="AG750" t="str">
        <f t="shared" si="248"/>
        <v>NO</v>
      </c>
      <c r="AH750" t="str">
        <f t="shared" si="249"/>
        <v>NO</v>
      </c>
      <c r="AI750">
        <f t="shared" si="250"/>
        <v>44</v>
      </c>
      <c r="AJ750" t="str">
        <f t="shared" si="251"/>
        <v/>
      </c>
    </row>
    <row r="751" spans="1:36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31"/>
        <v>1.0556000000000001</v>
      </c>
      <c r="P751" s="6">
        <f t="shared" si="232"/>
        <v>95.963636363636368</v>
      </c>
      <c r="Q751" t="str">
        <f t="shared" si="233"/>
        <v>publishing</v>
      </c>
      <c r="R751" t="str">
        <f t="shared" si="234"/>
        <v>nonfiction</v>
      </c>
      <c r="S751" s="8">
        <f t="shared" si="235"/>
        <v>42734</v>
      </c>
      <c r="T751" s="8">
        <f t="shared" si="236"/>
        <v>42763.94131944445</v>
      </c>
      <c r="U751">
        <f t="shared" si="237"/>
        <v>2016</v>
      </c>
      <c r="V751" t="str">
        <f>VLOOKUP(MONTH(S751),REF!$C$4:$D$15,2,FALSE)</f>
        <v>DEC</v>
      </c>
      <c r="W751" t="str">
        <f t="shared" si="238"/>
        <v>NO</v>
      </c>
      <c r="X751" t="str">
        <f t="shared" si="239"/>
        <v>NO</v>
      </c>
      <c r="Y751" t="str">
        <f t="shared" si="240"/>
        <v>NO</v>
      </c>
      <c r="Z751" t="str">
        <f t="shared" si="241"/>
        <v>YES</v>
      </c>
      <c r="AA751" t="str">
        <f t="shared" si="242"/>
        <v>NO</v>
      </c>
      <c r="AB751" t="str">
        <f t="shared" si="243"/>
        <v>NO</v>
      </c>
      <c r="AC751" t="str">
        <f t="shared" si="244"/>
        <v>NO</v>
      </c>
      <c r="AD751" t="str">
        <f t="shared" si="245"/>
        <v>NO</v>
      </c>
      <c r="AE751" t="str">
        <f t="shared" si="246"/>
        <v>NO</v>
      </c>
      <c r="AF751" t="str">
        <f t="shared" si="247"/>
        <v>NO</v>
      </c>
      <c r="AG751" t="str">
        <f t="shared" si="248"/>
        <v>NO</v>
      </c>
      <c r="AH751" t="str">
        <f t="shared" si="249"/>
        <v>NO</v>
      </c>
      <c r="AI751">
        <f t="shared" si="250"/>
        <v>110</v>
      </c>
      <c r="AJ751" t="str">
        <f t="shared" si="251"/>
        <v/>
      </c>
    </row>
    <row r="752" spans="1:36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31"/>
        <v>1.0258775877587758</v>
      </c>
      <c r="P752" s="6">
        <f t="shared" si="232"/>
        <v>77.271186440677965</v>
      </c>
      <c r="Q752" t="str">
        <f t="shared" si="233"/>
        <v>publishing</v>
      </c>
      <c r="R752" t="str">
        <f t="shared" si="234"/>
        <v>nonfiction</v>
      </c>
      <c r="S752" s="8">
        <f t="shared" si="235"/>
        <v>41300</v>
      </c>
      <c r="T752" s="8">
        <f t="shared" si="236"/>
        <v>41329.878148148149</v>
      </c>
      <c r="U752">
        <f t="shared" si="237"/>
        <v>2013</v>
      </c>
      <c r="V752" t="str">
        <f>VLOOKUP(MONTH(S752),REF!$C$4:$D$15,2,FALSE)</f>
        <v>JAN</v>
      </c>
      <c r="W752" t="str">
        <f t="shared" si="238"/>
        <v>NO</v>
      </c>
      <c r="X752" t="str">
        <f t="shared" si="239"/>
        <v>YES</v>
      </c>
      <c r="Y752" t="str">
        <f t="shared" si="240"/>
        <v>NO</v>
      </c>
      <c r="Z752" t="str">
        <f t="shared" si="241"/>
        <v>NO</v>
      </c>
      <c r="AA752" t="str">
        <f t="shared" si="242"/>
        <v>NO</v>
      </c>
      <c r="AB752" t="str">
        <f t="shared" si="243"/>
        <v>NO</v>
      </c>
      <c r="AC752" t="str">
        <f t="shared" si="244"/>
        <v>NO</v>
      </c>
      <c r="AD752" t="str">
        <f t="shared" si="245"/>
        <v>NO</v>
      </c>
      <c r="AE752" t="str">
        <f t="shared" si="246"/>
        <v>NO</v>
      </c>
      <c r="AF752" t="str">
        <f t="shared" si="247"/>
        <v>NO</v>
      </c>
      <c r="AG752" t="str">
        <f t="shared" si="248"/>
        <v>NO</v>
      </c>
      <c r="AH752" t="str">
        <f t="shared" si="249"/>
        <v>NO</v>
      </c>
      <c r="AI752">
        <f t="shared" si="250"/>
        <v>59</v>
      </c>
      <c r="AJ752" t="str">
        <f t="shared" si="251"/>
        <v/>
      </c>
    </row>
    <row r="753" spans="1:36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31"/>
        <v>1.1850000000000001</v>
      </c>
      <c r="P753" s="6">
        <f t="shared" si="232"/>
        <v>57.338709677419352</v>
      </c>
      <c r="Q753" t="str">
        <f t="shared" si="233"/>
        <v>publishing</v>
      </c>
      <c r="R753" t="str">
        <f t="shared" si="234"/>
        <v>nonfiction</v>
      </c>
      <c r="S753" s="8">
        <f t="shared" si="235"/>
        <v>40714</v>
      </c>
      <c r="T753" s="8">
        <f t="shared" si="236"/>
        <v>40759.630497685182</v>
      </c>
      <c r="U753">
        <f t="shared" si="237"/>
        <v>2011</v>
      </c>
      <c r="V753" t="str">
        <f>VLOOKUP(MONTH(S753),REF!$C$4:$D$15,2,FALSE)</f>
        <v>JUN</v>
      </c>
      <c r="W753" t="str">
        <f t="shared" si="238"/>
        <v>NO</v>
      </c>
      <c r="X753" t="str">
        <f t="shared" si="239"/>
        <v>YES</v>
      </c>
      <c r="Y753" t="str">
        <f t="shared" si="240"/>
        <v>NO</v>
      </c>
      <c r="Z753" t="str">
        <f t="shared" si="241"/>
        <v>NO</v>
      </c>
      <c r="AA753" t="str">
        <f t="shared" si="242"/>
        <v>NO</v>
      </c>
      <c r="AB753" t="str">
        <f t="shared" si="243"/>
        <v>NO</v>
      </c>
      <c r="AC753" t="str">
        <f t="shared" si="244"/>
        <v>NO</v>
      </c>
      <c r="AD753" t="str">
        <f t="shared" si="245"/>
        <v>NO</v>
      </c>
      <c r="AE753" t="str">
        <f t="shared" si="246"/>
        <v>NO</v>
      </c>
      <c r="AF753" t="str">
        <f t="shared" si="247"/>
        <v>NO</v>
      </c>
      <c r="AG753" t="str">
        <f t="shared" si="248"/>
        <v>NO</v>
      </c>
      <c r="AH753" t="str">
        <f t="shared" si="249"/>
        <v>NO</v>
      </c>
      <c r="AI753">
        <f t="shared" si="250"/>
        <v>62</v>
      </c>
      <c r="AJ753" t="str">
        <f t="shared" si="251"/>
        <v/>
      </c>
    </row>
    <row r="754" spans="1:36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31"/>
        <v>1.117</v>
      </c>
      <c r="P754" s="6">
        <f t="shared" si="232"/>
        <v>53.19047619047619</v>
      </c>
      <c r="Q754" t="str">
        <f t="shared" si="233"/>
        <v>publishing</v>
      </c>
      <c r="R754" t="str">
        <f t="shared" si="234"/>
        <v>nonfiction</v>
      </c>
      <c r="S754" s="8">
        <f t="shared" si="235"/>
        <v>42639</v>
      </c>
      <c r="T754" s="8">
        <f t="shared" si="236"/>
        <v>42659.458333333328</v>
      </c>
      <c r="U754">
        <f t="shared" si="237"/>
        <v>2016</v>
      </c>
      <c r="V754" t="str">
        <f>VLOOKUP(MONTH(S754),REF!$C$4:$D$15,2,FALSE)</f>
        <v>SEP</v>
      </c>
      <c r="W754" t="str">
        <f t="shared" si="238"/>
        <v>NO</v>
      </c>
      <c r="X754" t="str">
        <f t="shared" si="239"/>
        <v>NO</v>
      </c>
      <c r="Y754" t="str">
        <f t="shared" si="240"/>
        <v>YES</v>
      </c>
      <c r="Z754" t="str">
        <f t="shared" si="241"/>
        <v>NO</v>
      </c>
      <c r="AA754" t="str">
        <f t="shared" si="242"/>
        <v>NO</v>
      </c>
      <c r="AB754" t="str">
        <f t="shared" si="243"/>
        <v>NO</v>
      </c>
      <c r="AC754" t="str">
        <f t="shared" si="244"/>
        <v>NO</v>
      </c>
      <c r="AD754" t="str">
        <f t="shared" si="245"/>
        <v>NO</v>
      </c>
      <c r="AE754" t="str">
        <f t="shared" si="246"/>
        <v>NO</v>
      </c>
      <c r="AF754" t="str">
        <f t="shared" si="247"/>
        <v>NO</v>
      </c>
      <c r="AG754" t="str">
        <f t="shared" si="248"/>
        <v>NO</v>
      </c>
      <c r="AH754" t="str">
        <f t="shared" si="249"/>
        <v>NO</v>
      </c>
      <c r="AI754">
        <f t="shared" si="250"/>
        <v>105</v>
      </c>
      <c r="AJ754" t="str">
        <f t="shared" si="251"/>
        <v/>
      </c>
    </row>
    <row r="755" spans="1:36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31"/>
        <v>1.28</v>
      </c>
      <c r="P755" s="6">
        <f t="shared" si="232"/>
        <v>492.30769230769232</v>
      </c>
      <c r="Q755" t="str">
        <f t="shared" si="233"/>
        <v>publishing</v>
      </c>
      <c r="R755" t="str">
        <f t="shared" si="234"/>
        <v>nonfiction</v>
      </c>
      <c r="S755" s="8">
        <f t="shared" si="235"/>
        <v>42020</v>
      </c>
      <c r="T755" s="8">
        <f t="shared" si="236"/>
        <v>42049.590173611112</v>
      </c>
      <c r="U755">
        <f t="shared" si="237"/>
        <v>2015</v>
      </c>
      <c r="V755" t="str">
        <f>VLOOKUP(MONTH(S755),REF!$C$4:$D$15,2,FALSE)</f>
        <v>JAN</v>
      </c>
      <c r="W755" t="str">
        <f t="shared" si="238"/>
        <v>NO</v>
      </c>
      <c r="X755" t="str">
        <f t="shared" si="239"/>
        <v>NO</v>
      </c>
      <c r="Y755" t="str">
        <f t="shared" si="240"/>
        <v>NO</v>
      </c>
      <c r="Z755" t="str">
        <f t="shared" si="241"/>
        <v>YES</v>
      </c>
      <c r="AA755" t="str">
        <f t="shared" si="242"/>
        <v>NO</v>
      </c>
      <c r="AB755" t="str">
        <f t="shared" si="243"/>
        <v>NO</v>
      </c>
      <c r="AC755" t="str">
        <f t="shared" si="244"/>
        <v>NO</v>
      </c>
      <c r="AD755" t="str">
        <f t="shared" si="245"/>
        <v>NO</v>
      </c>
      <c r="AE755" t="str">
        <f t="shared" si="246"/>
        <v>NO</v>
      </c>
      <c r="AF755" t="str">
        <f t="shared" si="247"/>
        <v>NO</v>
      </c>
      <c r="AG755" t="str">
        <f t="shared" si="248"/>
        <v>NO</v>
      </c>
      <c r="AH755" t="str">
        <f t="shared" si="249"/>
        <v>NO</v>
      </c>
      <c r="AI755">
        <f t="shared" si="250"/>
        <v>26</v>
      </c>
      <c r="AJ755" t="str">
        <f t="shared" si="251"/>
        <v/>
      </c>
    </row>
    <row r="756" spans="1:36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31"/>
        <v>1.0375000000000001</v>
      </c>
      <c r="P756" s="6">
        <f t="shared" si="232"/>
        <v>42.346938775510203</v>
      </c>
      <c r="Q756" t="str">
        <f t="shared" si="233"/>
        <v>publishing</v>
      </c>
      <c r="R756" t="str">
        <f t="shared" si="234"/>
        <v>nonfiction</v>
      </c>
      <c r="S756" s="8">
        <f t="shared" si="235"/>
        <v>41250</v>
      </c>
      <c r="T756" s="8">
        <f t="shared" si="236"/>
        <v>41279.749085648145</v>
      </c>
      <c r="U756">
        <f t="shared" si="237"/>
        <v>2012</v>
      </c>
      <c r="V756" t="str">
        <f>VLOOKUP(MONTH(S756),REF!$C$4:$D$15,2,FALSE)</f>
        <v>DEC</v>
      </c>
      <c r="W756" t="str">
        <f t="shared" si="238"/>
        <v>NO</v>
      </c>
      <c r="X756" t="str">
        <f t="shared" si="239"/>
        <v>YES</v>
      </c>
      <c r="Y756" t="str">
        <f t="shared" si="240"/>
        <v>NO</v>
      </c>
      <c r="Z756" t="str">
        <f t="shared" si="241"/>
        <v>NO</v>
      </c>
      <c r="AA756" t="str">
        <f t="shared" si="242"/>
        <v>NO</v>
      </c>
      <c r="AB756" t="str">
        <f t="shared" si="243"/>
        <v>NO</v>
      </c>
      <c r="AC756" t="str">
        <f t="shared" si="244"/>
        <v>NO</v>
      </c>
      <c r="AD756" t="str">
        <f t="shared" si="245"/>
        <v>NO</v>
      </c>
      <c r="AE756" t="str">
        <f t="shared" si="246"/>
        <v>NO</v>
      </c>
      <c r="AF756" t="str">
        <f t="shared" si="247"/>
        <v>NO</v>
      </c>
      <c r="AG756" t="str">
        <f t="shared" si="248"/>
        <v>NO</v>
      </c>
      <c r="AH756" t="str">
        <f t="shared" si="249"/>
        <v>NO</v>
      </c>
      <c r="AI756">
        <f t="shared" si="250"/>
        <v>49</v>
      </c>
      <c r="AJ756" t="str">
        <f t="shared" si="251"/>
        <v/>
      </c>
    </row>
    <row r="757" spans="1:36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31"/>
        <v>1.0190760000000001</v>
      </c>
      <c r="P757" s="6">
        <f t="shared" si="232"/>
        <v>37.466029411764708</v>
      </c>
      <c r="Q757" t="str">
        <f t="shared" si="233"/>
        <v>publishing</v>
      </c>
      <c r="R757" t="str">
        <f t="shared" si="234"/>
        <v>nonfiction</v>
      </c>
      <c r="S757" s="8">
        <f t="shared" si="235"/>
        <v>41384</v>
      </c>
      <c r="T757" s="8">
        <f t="shared" si="236"/>
        <v>41414.02847222222</v>
      </c>
      <c r="U757">
        <f t="shared" si="237"/>
        <v>2013</v>
      </c>
      <c r="V757" t="str">
        <f>VLOOKUP(MONTH(S757),REF!$C$4:$D$15,2,FALSE)</f>
        <v>APR</v>
      </c>
      <c r="W757" t="str">
        <f t="shared" si="238"/>
        <v>NO</v>
      </c>
      <c r="X757" t="str">
        <f t="shared" si="239"/>
        <v>YES</v>
      </c>
      <c r="Y757" t="str">
        <f t="shared" si="240"/>
        <v>NO</v>
      </c>
      <c r="Z757" t="str">
        <f t="shared" si="241"/>
        <v>NO</v>
      </c>
      <c r="AA757" t="str">
        <f t="shared" si="242"/>
        <v>NO</v>
      </c>
      <c r="AB757" t="str">
        <f t="shared" si="243"/>
        <v>NO</v>
      </c>
      <c r="AC757" t="str">
        <f t="shared" si="244"/>
        <v>NO</v>
      </c>
      <c r="AD757" t="str">
        <f t="shared" si="245"/>
        <v>NO</v>
      </c>
      <c r="AE757" t="str">
        <f t="shared" si="246"/>
        <v>NO</v>
      </c>
      <c r="AF757" t="str">
        <f t="shared" si="247"/>
        <v>NO</v>
      </c>
      <c r="AG757" t="str">
        <f t="shared" si="248"/>
        <v>NO</v>
      </c>
      <c r="AH757" t="str">
        <f t="shared" si="249"/>
        <v>NO</v>
      </c>
      <c r="AI757">
        <f t="shared" si="250"/>
        <v>68</v>
      </c>
      <c r="AJ757" t="str">
        <f t="shared" si="251"/>
        <v/>
      </c>
    </row>
    <row r="758" spans="1:36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31"/>
        <v>1.177142857142857</v>
      </c>
      <c r="P758" s="6">
        <f t="shared" si="232"/>
        <v>37.454545454545453</v>
      </c>
      <c r="Q758" t="str">
        <f t="shared" si="233"/>
        <v>publishing</v>
      </c>
      <c r="R758" t="str">
        <f t="shared" si="234"/>
        <v>nonfiction</v>
      </c>
      <c r="S758" s="8">
        <f t="shared" si="235"/>
        <v>40591</v>
      </c>
      <c r="T758" s="8">
        <f t="shared" si="236"/>
        <v>40651.725219907406</v>
      </c>
      <c r="U758">
        <f t="shared" si="237"/>
        <v>2011</v>
      </c>
      <c r="V758" t="str">
        <f>VLOOKUP(MONTH(S758),REF!$C$4:$D$15,2,FALSE)</f>
        <v>FEB</v>
      </c>
      <c r="W758" t="str">
        <f t="shared" si="238"/>
        <v>YES</v>
      </c>
      <c r="X758" t="str">
        <f t="shared" si="239"/>
        <v>NO</v>
      </c>
      <c r="Y758" t="str">
        <f t="shared" si="240"/>
        <v>NO</v>
      </c>
      <c r="Z758" t="str">
        <f t="shared" si="241"/>
        <v>NO</v>
      </c>
      <c r="AA758" t="str">
        <f t="shared" si="242"/>
        <v>NO</v>
      </c>
      <c r="AB758" t="str">
        <f t="shared" si="243"/>
        <v>NO</v>
      </c>
      <c r="AC758" t="str">
        <f t="shared" si="244"/>
        <v>NO</v>
      </c>
      <c r="AD758" t="str">
        <f t="shared" si="245"/>
        <v>NO</v>
      </c>
      <c r="AE758" t="str">
        <f t="shared" si="246"/>
        <v>NO</v>
      </c>
      <c r="AF758" t="str">
        <f t="shared" si="247"/>
        <v>NO</v>
      </c>
      <c r="AG758" t="str">
        <f t="shared" si="248"/>
        <v>NO</v>
      </c>
      <c r="AH758" t="str">
        <f t="shared" si="249"/>
        <v>NO</v>
      </c>
      <c r="AI758">
        <f t="shared" si="250"/>
        <v>22</v>
      </c>
      <c r="AJ758" t="str">
        <f t="shared" si="251"/>
        <v/>
      </c>
    </row>
    <row r="759" spans="1:36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31"/>
        <v>2.38</v>
      </c>
      <c r="P759" s="6">
        <f t="shared" si="232"/>
        <v>33.055555555555557</v>
      </c>
      <c r="Q759" t="str">
        <f t="shared" si="233"/>
        <v>publishing</v>
      </c>
      <c r="R759" t="str">
        <f t="shared" si="234"/>
        <v>nonfiction</v>
      </c>
      <c r="S759" s="8">
        <f t="shared" si="235"/>
        <v>41235</v>
      </c>
      <c r="T759" s="8">
        <f t="shared" si="236"/>
        <v>41249.054560185185</v>
      </c>
      <c r="U759">
        <f t="shared" si="237"/>
        <v>2012</v>
      </c>
      <c r="V759" t="str">
        <f>VLOOKUP(MONTH(S759),REF!$C$4:$D$15,2,FALSE)</f>
        <v>NOV</v>
      </c>
      <c r="W759" t="str">
        <f t="shared" si="238"/>
        <v>YES</v>
      </c>
      <c r="X759" t="str">
        <f t="shared" si="239"/>
        <v>NO</v>
      </c>
      <c r="Y759" t="str">
        <f t="shared" si="240"/>
        <v>NO</v>
      </c>
      <c r="Z759" t="str">
        <f t="shared" si="241"/>
        <v>NO</v>
      </c>
      <c r="AA759" t="str">
        <f t="shared" si="242"/>
        <v>NO</v>
      </c>
      <c r="AB759" t="str">
        <f t="shared" si="243"/>
        <v>NO</v>
      </c>
      <c r="AC759" t="str">
        <f t="shared" si="244"/>
        <v>NO</v>
      </c>
      <c r="AD759" t="str">
        <f t="shared" si="245"/>
        <v>NO</v>
      </c>
      <c r="AE759" t="str">
        <f t="shared" si="246"/>
        <v>NO</v>
      </c>
      <c r="AF759" t="str">
        <f t="shared" si="247"/>
        <v>NO</v>
      </c>
      <c r="AG759" t="str">
        <f t="shared" si="248"/>
        <v>NO</v>
      </c>
      <c r="AH759" t="str">
        <f t="shared" si="249"/>
        <v>NO</v>
      </c>
      <c r="AI759">
        <f t="shared" si="250"/>
        <v>18</v>
      </c>
      <c r="AJ759" t="str">
        <f t="shared" si="251"/>
        <v/>
      </c>
    </row>
    <row r="760" spans="1:36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31"/>
        <v>1.02</v>
      </c>
      <c r="P760" s="6">
        <f t="shared" si="232"/>
        <v>134.21052631578948</v>
      </c>
      <c r="Q760" t="str">
        <f t="shared" si="233"/>
        <v>publishing</v>
      </c>
      <c r="R760" t="str">
        <f t="shared" si="234"/>
        <v>nonfiction</v>
      </c>
      <c r="S760" s="8">
        <f t="shared" si="235"/>
        <v>40430</v>
      </c>
      <c r="T760" s="8">
        <f t="shared" si="236"/>
        <v>40459.836435185185</v>
      </c>
      <c r="U760">
        <f t="shared" si="237"/>
        <v>2010</v>
      </c>
      <c r="V760" t="str">
        <f>VLOOKUP(MONTH(S760),REF!$C$4:$D$15,2,FALSE)</f>
        <v>SEP</v>
      </c>
      <c r="W760" t="str">
        <f t="shared" si="238"/>
        <v>NO</v>
      </c>
      <c r="X760" t="str">
        <f t="shared" si="239"/>
        <v>YES</v>
      </c>
      <c r="Y760" t="str">
        <f t="shared" si="240"/>
        <v>NO</v>
      </c>
      <c r="Z760" t="str">
        <f t="shared" si="241"/>
        <v>NO</v>
      </c>
      <c r="AA760" t="str">
        <f t="shared" si="242"/>
        <v>NO</v>
      </c>
      <c r="AB760" t="str">
        <f t="shared" si="243"/>
        <v>NO</v>
      </c>
      <c r="AC760" t="str">
        <f t="shared" si="244"/>
        <v>NO</v>
      </c>
      <c r="AD760" t="str">
        <f t="shared" si="245"/>
        <v>NO</v>
      </c>
      <c r="AE760" t="str">
        <f t="shared" si="246"/>
        <v>NO</v>
      </c>
      <c r="AF760" t="str">
        <f t="shared" si="247"/>
        <v>NO</v>
      </c>
      <c r="AG760" t="str">
        <f t="shared" si="248"/>
        <v>NO</v>
      </c>
      <c r="AH760" t="str">
        <f t="shared" si="249"/>
        <v>NO</v>
      </c>
      <c r="AI760">
        <f t="shared" si="250"/>
        <v>19</v>
      </c>
      <c r="AJ760" t="str">
        <f t="shared" si="251"/>
        <v/>
      </c>
    </row>
    <row r="761" spans="1:36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31"/>
        <v>1.0192000000000001</v>
      </c>
      <c r="P761" s="6">
        <f t="shared" si="232"/>
        <v>51.474747474747474</v>
      </c>
      <c r="Q761" t="str">
        <f t="shared" si="233"/>
        <v>publishing</v>
      </c>
      <c r="R761" t="str">
        <f t="shared" si="234"/>
        <v>nonfiction</v>
      </c>
      <c r="S761" s="8">
        <f t="shared" si="235"/>
        <v>41789</v>
      </c>
      <c r="T761" s="8">
        <f t="shared" si="236"/>
        <v>41829.330312500002</v>
      </c>
      <c r="U761">
        <f t="shared" si="237"/>
        <v>2014</v>
      </c>
      <c r="V761" t="str">
        <f>VLOOKUP(MONTH(S761),REF!$C$4:$D$15,2,FALSE)</f>
        <v>MAY</v>
      </c>
      <c r="W761" t="str">
        <f t="shared" si="238"/>
        <v>NO</v>
      </c>
      <c r="X761" t="str">
        <f t="shared" si="239"/>
        <v>NO</v>
      </c>
      <c r="Y761" t="str">
        <f t="shared" si="240"/>
        <v>YES</v>
      </c>
      <c r="Z761" t="str">
        <f t="shared" si="241"/>
        <v>NO</v>
      </c>
      <c r="AA761" t="str">
        <f t="shared" si="242"/>
        <v>NO</v>
      </c>
      <c r="AB761" t="str">
        <f t="shared" si="243"/>
        <v>NO</v>
      </c>
      <c r="AC761" t="str">
        <f t="shared" si="244"/>
        <v>NO</v>
      </c>
      <c r="AD761" t="str">
        <f t="shared" si="245"/>
        <v>NO</v>
      </c>
      <c r="AE761" t="str">
        <f t="shared" si="246"/>
        <v>NO</v>
      </c>
      <c r="AF761" t="str">
        <f t="shared" si="247"/>
        <v>NO</v>
      </c>
      <c r="AG761" t="str">
        <f t="shared" si="248"/>
        <v>NO</v>
      </c>
      <c r="AH761" t="str">
        <f t="shared" si="249"/>
        <v>NO</v>
      </c>
      <c r="AI761">
        <f t="shared" si="250"/>
        <v>99</v>
      </c>
      <c r="AJ761" t="str">
        <f t="shared" si="251"/>
        <v/>
      </c>
    </row>
    <row r="762" spans="1:36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31"/>
        <v>0</v>
      </c>
      <c r="P762" s="6" t="e">
        <f t="shared" si="232"/>
        <v>#DIV/0!</v>
      </c>
      <c r="Q762" t="str">
        <f t="shared" si="233"/>
        <v>publishing</v>
      </c>
      <c r="R762" t="str">
        <f t="shared" si="234"/>
        <v>fiction</v>
      </c>
      <c r="S762" s="8">
        <f t="shared" si="235"/>
        <v>42671</v>
      </c>
      <c r="T762" s="8">
        <f t="shared" si="236"/>
        <v>42700.805706018524</v>
      </c>
      <c r="U762">
        <f t="shared" si="237"/>
        <v>2016</v>
      </c>
      <c r="V762" t="str">
        <f>VLOOKUP(MONTH(S762),REF!$C$4:$D$15,2,FALSE)</f>
        <v>OCT</v>
      </c>
      <c r="W762" t="str">
        <f t="shared" si="238"/>
        <v>NO</v>
      </c>
      <c r="X762" t="str">
        <f t="shared" si="239"/>
        <v>YES</v>
      </c>
      <c r="Y762" t="str">
        <f t="shared" si="240"/>
        <v>NO</v>
      </c>
      <c r="Z762" t="str">
        <f t="shared" si="241"/>
        <v>NO</v>
      </c>
      <c r="AA762" t="str">
        <f t="shared" si="242"/>
        <v>NO</v>
      </c>
      <c r="AB762" t="str">
        <f t="shared" si="243"/>
        <v>NO</v>
      </c>
      <c r="AC762" t="str">
        <f t="shared" si="244"/>
        <v>NO</v>
      </c>
      <c r="AD762" t="str">
        <f t="shared" si="245"/>
        <v>NO</v>
      </c>
      <c r="AE762" t="str">
        <f t="shared" si="246"/>
        <v>NO</v>
      </c>
      <c r="AF762" t="str">
        <f t="shared" si="247"/>
        <v>NO</v>
      </c>
      <c r="AG762" t="str">
        <f t="shared" si="248"/>
        <v>NO</v>
      </c>
      <c r="AH762" t="str">
        <f t="shared" si="249"/>
        <v>NO</v>
      </c>
      <c r="AI762" t="str">
        <f t="shared" si="250"/>
        <v/>
      </c>
      <c r="AJ762">
        <f t="shared" si="251"/>
        <v>0</v>
      </c>
    </row>
    <row r="763" spans="1:36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31"/>
        <v>4.7E-2</v>
      </c>
      <c r="P763" s="6">
        <f t="shared" si="232"/>
        <v>39.166666666666664</v>
      </c>
      <c r="Q763" t="str">
        <f t="shared" si="233"/>
        <v>publishing</v>
      </c>
      <c r="R763" t="str">
        <f t="shared" si="234"/>
        <v>fiction</v>
      </c>
      <c r="S763" s="8">
        <f t="shared" si="235"/>
        <v>41643</v>
      </c>
      <c r="T763" s="8">
        <f t="shared" si="236"/>
        <v>41672.751458333332</v>
      </c>
      <c r="U763">
        <f t="shared" si="237"/>
        <v>2014</v>
      </c>
      <c r="V763" t="str">
        <f>VLOOKUP(MONTH(S763),REF!$C$4:$D$15,2,FALSE)</f>
        <v>JAN</v>
      </c>
      <c r="W763" t="str">
        <f t="shared" si="238"/>
        <v>NO</v>
      </c>
      <c r="X763" t="str">
        <f t="shared" si="239"/>
        <v>NO</v>
      </c>
      <c r="Y763" t="str">
        <f t="shared" si="240"/>
        <v>YES</v>
      </c>
      <c r="Z763" t="str">
        <f t="shared" si="241"/>
        <v>NO</v>
      </c>
      <c r="AA763" t="str">
        <f t="shared" si="242"/>
        <v>NO</v>
      </c>
      <c r="AB763" t="str">
        <f t="shared" si="243"/>
        <v>NO</v>
      </c>
      <c r="AC763" t="str">
        <f t="shared" si="244"/>
        <v>NO</v>
      </c>
      <c r="AD763" t="str">
        <f t="shared" si="245"/>
        <v>NO</v>
      </c>
      <c r="AE763" t="str">
        <f t="shared" si="246"/>
        <v>NO</v>
      </c>
      <c r="AF763" t="str">
        <f t="shared" si="247"/>
        <v>NO</v>
      </c>
      <c r="AG763" t="str">
        <f t="shared" si="248"/>
        <v>NO</v>
      </c>
      <c r="AH763" t="str">
        <f t="shared" si="249"/>
        <v>NO</v>
      </c>
      <c r="AI763" t="str">
        <f t="shared" si="250"/>
        <v/>
      </c>
      <c r="AJ763">
        <f t="shared" si="251"/>
        <v>6</v>
      </c>
    </row>
    <row r="764" spans="1:36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31"/>
        <v>0</v>
      </c>
      <c r="P764" s="6" t="e">
        <f t="shared" si="232"/>
        <v>#DIV/0!</v>
      </c>
      <c r="Q764" t="str">
        <f t="shared" si="233"/>
        <v>publishing</v>
      </c>
      <c r="R764" t="str">
        <f t="shared" si="234"/>
        <v>fiction</v>
      </c>
      <c r="S764" s="8">
        <f t="shared" si="235"/>
        <v>42691</v>
      </c>
      <c r="T764" s="8">
        <f t="shared" si="236"/>
        <v>42708.25</v>
      </c>
      <c r="U764">
        <f t="shared" si="237"/>
        <v>2016</v>
      </c>
      <c r="V764" t="str">
        <f>VLOOKUP(MONTH(S764),REF!$C$4:$D$15,2,FALSE)</f>
        <v>NOV</v>
      </c>
      <c r="W764" t="str">
        <f t="shared" si="238"/>
        <v>NO</v>
      </c>
      <c r="X764" t="str">
        <f t="shared" si="239"/>
        <v>YES</v>
      </c>
      <c r="Y764" t="str">
        <f t="shared" si="240"/>
        <v>NO</v>
      </c>
      <c r="Z764" t="str">
        <f t="shared" si="241"/>
        <v>NO</v>
      </c>
      <c r="AA764" t="str">
        <f t="shared" si="242"/>
        <v>NO</v>
      </c>
      <c r="AB764" t="str">
        <f t="shared" si="243"/>
        <v>NO</v>
      </c>
      <c r="AC764" t="str">
        <f t="shared" si="244"/>
        <v>NO</v>
      </c>
      <c r="AD764" t="str">
        <f t="shared" si="245"/>
        <v>NO</v>
      </c>
      <c r="AE764" t="str">
        <f t="shared" si="246"/>
        <v>NO</v>
      </c>
      <c r="AF764" t="str">
        <f t="shared" si="247"/>
        <v>NO</v>
      </c>
      <c r="AG764" t="str">
        <f t="shared" si="248"/>
        <v>NO</v>
      </c>
      <c r="AH764" t="str">
        <f t="shared" si="249"/>
        <v>NO</v>
      </c>
      <c r="AI764" t="str">
        <f t="shared" si="250"/>
        <v/>
      </c>
      <c r="AJ764">
        <f t="shared" si="251"/>
        <v>0</v>
      </c>
    </row>
    <row r="765" spans="1:36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31"/>
        <v>1.1655011655011655E-3</v>
      </c>
      <c r="P765" s="6">
        <f t="shared" si="232"/>
        <v>5</v>
      </c>
      <c r="Q765" t="str">
        <f t="shared" si="233"/>
        <v>publishing</v>
      </c>
      <c r="R765" t="str">
        <f t="shared" si="234"/>
        <v>fiction</v>
      </c>
      <c r="S765" s="8">
        <f t="shared" si="235"/>
        <v>41471</v>
      </c>
      <c r="T765" s="8">
        <f t="shared" si="236"/>
        <v>41501.446851851855</v>
      </c>
      <c r="U765">
        <f t="shared" si="237"/>
        <v>2013</v>
      </c>
      <c r="V765" t="str">
        <f>VLOOKUP(MONTH(S765),REF!$C$4:$D$15,2,FALSE)</f>
        <v>JUL</v>
      </c>
      <c r="W765" t="str">
        <f t="shared" si="238"/>
        <v>NO</v>
      </c>
      <c r="X765" t="str">
        <f t="shared" si="239"/>
        <v>YES</v>
      </c>
      <c r="Y765" t="str">
        <f t="shared" si="240"/>
        <v>NO</v>
      </c>
      <c r="Z765" t="str">
        <f t="shared" si="241"/>
        <v>NO</v>
      </c>
      <c r="AA765" t="str">
        <f t="shared" si="242"/>
        <v>NO</v>
      </c>
      <c r="AB765" t="str">
        <f t="shared" si="243"/>
        <v>NO</v>
      </c>
      <c r="AC765" t="str">
        <f t="shared" si="244"/>
        <v>NO</v>
      </c>
      <c r="AD765" t="str">
        <f t="shared" si="245"/>
        <v>NO</v>
      </c>
      <c r="AE765" t="str">
        <f t="shared" si="246"/>
        <v>NO</v>
      </c>
      <c r="AF765" t="str">
        <f t="shared" si="247"/>
        <v>NO</v>
      </c>
      <c r="AG765" t="str">
        <f t="shared" si="248"/>
        <v>NO</v>
      </c>
      <c r="AH765" t="str">
        <f t="shared" si="249"/>
        <v>NO</v>
      </c>
      <c r="AI765" t="str">
        <f t="shared" si="250"/>
        <v/>
      </c>
      <c r="AJ765">
        <f t="shared" si="251"/>
        <v>1</v>
      </c>
    </row>
    <row r="766" spans="1:36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31"/>
        <v>0</v>
      </c>
      <c r="P766" s="6" t="e">
        <f t="shared" si="232"/>
        <v>#DIV/0!</v>
      </c>
      <c r="Q766" t="str">
        <f t="shared" si="233"/>
        <v>publishing</v>
      </c>
      <c r="R766" t="str">
        <f t="shared" si="234"/>
        <v>fiction</v>
      </c>
      <c r="S766" s="8">
        <f t="shared" si="235"/>
        <v>42227</v>
      </c>
      <c r="T766" s="8">
        <f t="shared" si="236"/>
        <v>42257.173159722224</v>
      </c>
      <c r="U766">
        <f t="shared" si="237"/>
        <v>2015</v>
      </c>
      <c r="V766" t="str">
        <f>VLOOKUP(MONTH(S766),REF!$C$4:$D$15,2,FALSE)</f>
        <v>AUG</v>
      </c>
      <c r="W766" t="str">
        <f t="shared" si="238"/>
        <v>NO</v>
      </c>
      <c r="X766" t="str">
        <f t="shared" si="239"/>
        <v>NO</v>
      </c>
      <c r="Y766" t="str">
        <f t="shared" si="240"/>
        <v>YES</v>
      </c>
      <c r="Z766" t="str">
        <f t="shared" si="241"/>
        <v>NO</v>
      </c>
      <c r="AA766" t="str">
        <f t="shared" si="242"/>
        <v>NO</v>
      </c>
      <c r="AB766" t="str">
        <f t="shared" si="243"/>
        <v>NO</v>
      </c>
      <c r="AC766" t="str">
        <f t="shared" si="244"/>
        <v>NO</v>
      </c>
      <c r="AD766" t="str">
        <f t="shared" si="245"/>
        <v>NO</v>
      </c>
      <c r="AE766" t="str">
        <f t="shared" si="246"/>
        <v>NO</v>
      </c>
      <c r="AF766" t="str">
        <f t="shared" si="247"/>
        <v>NO</v>
      </c>
      <c r="AG766" t="str">
        <f t="shared" si="248"/>
        <v>NO</v>
      </c>
      <c r="AH766" t="str">
        <f t="shared" si="249"/>
        <v>NO</v>
      </c>
      <c r="AI766" t="str">
        <f t="shared" si="250"/>
        <v/>
      </c>
      <c r="AJ766">
        <f t="shared" si="251"/>
        <v>0</v>
      </c>
    </row>
    <row r="767" spans="1:36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31"/>
        <v>0.36014285714285715</v>
      </c>
      <c r="P767" s="6">
        <f t="shared" si="232"/>
        <v>57.295454545454547</v>
      </c>
      <c r="Q767" t="str">
        <f t="shared" si="233"/>
        <v>publishing</v>
      </c>
      <c r="R767" t="str">
        <f t="shared" si="234"/>
        <v>fiction</v>
      </c>
      <c r="S767" s="8">
        <f t="shared" si="235"/>
        <v>41902</v>
      </c>
      <c r="T767" s="8">
        <f t="shared" si="236"/>
        <v>41931.542638888888</v>
      </c>
      <c r="U767">
        <f t="shared" si="237"/>
        <v>2014</v>
      </c>
      <c r="V767" t="str">
        <f>VLOOKUP(MONTH(S767),REF!$C$4:$D$15,2,FALSE)</f>
        <v>SEP</v>
      </c>
      <c r="W767" t="str">
        <f t="shared" si="238"/>
        <v>NO</v>
      </c>
      <c r="X767" t="str">
        <f t="shared" si="239"/>
        <v>NO</v>
      </c>
      <c r="Y767" t="str">
        <f t="shared" si="240"/>
        <v>YES</v>
      </c>
      <c r="Z767" t="str">
        <f t="shared" si="241"/>
        <v>NO</v>
      </c>
      <c r="AA767" t="str">
        <f t="shared" si="242"/>
        <v>NO</v>
      </c>
      <c r="AB767" t="str">
        <f t="shared" si="243"/>
        <v>NO</v>
      </c>
      <c r="AC767" t="str">
        <f t="shared" si="244"/>
        <v>NO</v>
      </c>
      <c r="AD767" t="str">
        <f t="shared" si="245"/>
        <v>NO</v>
      </c>
      <c r="AE767" t="str">
        <f t="shared" si="246"/>
        <v>NO</v>
      </c>
      <c r="AF767" t="str">
        <f t="shared" si="247"/>
        <v>NO</v>
      </c>
      <c r="AG767" t="str">
        <f t="shared" si="248"/>
        <v>NO</v>
      </c>
      <c r="AH767" t="str">
        <f t="shared" si="249"/>
        <v>NO</v>
      </c>
      <c r="AI767" t="str">
        <f t="shared" si="250"/>
        <v/>
      </c>
      <c r="AJ767">
        <f t="shared" si="251"/>
        <v>44</v>
      </c>
    </row>
    <row r="768" spans="1:36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31"/>
        <v>0</v>
      </c>
      <c r="P768" s="6" t="e">
        <f t="shared" si="232"/>
        <v>#DIV/0!</v>
      </c>
      <c r="Q768" t="str">
        <f t="shared" si="233"/>
        <v>publishing</v>
      </c>
      <c r="R768" t="str">
        <f t="shared" si="234"/>
        <v>fiction</v>
      </c>
      <c r="S768" s="8">
        <f t="shared" si="235"/>
        <v>42022</v>
      </c>
      <c r="T768" s="8">
        <f t="shared" si="236"/>
        <v>42051.783368055556</v>
      </c>
      <c r="U768">
        <f t="shared" si="237"/>
        <v>2015</v>
      </c>
      <c r="V768" t="str">
        <f>VLOOKUP(MONTH(S768),REF!$C$4:$D$15,2,FALSE)</f>
        <v>JAN</v>
      </c>
      <c r="W768" t="str">
        <f t="shared" si="238"/>
        <v>NO</v>
      </c>
      <c r="X768" t="str">
        <f t="shared" si="239"/>
        <v>YES</v>
      </c>
      <c r="Y768" t="str">
        <f t="shared" si="240"/>
        <v>NO</v>
      </c>
      <c r="Z768" t="str">
        <f t="shared" si="241"/>
        <v>NO</v>
      </c>
      <c r="AA768" t="str">
        <f t="shared" si="242"/>
        <v>NO</v>
      </c>
      <c r="AB768" t="str">
        <f t="shared" si="243"/>
        <v>NO</v>
      </c>
      <c r="AC768" t="str">
        <f t="shared" si="244"/>
        <v>NO</v>
      </c>
      <c r="AD768" t="str">
        <f t="shared" si="245"/>
        <v>NO</v>
      </c>
      <c r="AE768" t="str">
        <f t="shared" si="246"/>
        <v>NO</v>
      </c>
      <c r="AF768" t="str">
        <f t="shared" si="247"/>
        <v>NO</v>
      </c>
      <c r="AG768" t="str">
        <f t="shared" si="248"/>
        <v>NO</v>
      </c>
      <c r="AH768" t="str">
        <f t="shared" si="249"/>
        <v>NO</v>
      </c>
      <c r="AI768" t="str">
        <f t="shared" si="250"/>
        <v/>
      </c>
      <c r="AJ768">
        <f t="shared" si="251"/>
        <v>0</v>
      </c>
    </row>
    <row r="769" spans="1:36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31"/>
        <v>3.5400000000000001E-2</v>
      </c>
      <c r="P769" s="6">
        <f t="shared" si="232"/>
        <v>59</v>
      </c>
      <c r="Q769" t="str">
        <f t="shared" si="233"/>
        <v>publishing</v>
      </c>
      <c r="R769" t="str">
        <f t="shared" si="234"/>
        <v>fiction</v>
      </c>
      <c r="S769" s="8">
        <f t="shared" si="235"/>
        <v>42115</v>
      </c>
      <c r="T769" s="8">
        <f t="shared" si="236"/>
        <v>42145.143634259264</v>
      </c>
      <c r="U769">
        <f t="shared" si="237"/>
        <v>2015</v>
      </c>
      <c r="V769" t="str">
        <f>VLOOKUP(MONTH(S769),REF!$C$4:$D$15,2,FALSE)</f>
        <v>APR</v>
      </c>
      <c r="W769" t="str">
        <f t="shared" si="238"/>
        <v>NO</v>
      </c>
      <c r="X769" t="str">
        <f t="shared" si="239"/>
        <v>NO</v>
      </c>
      <c r="Y769" t="str">
        <f t="shared" si="240"/>
        <v>YES</v>
      </c>
      <c r="Z769" t="str">
        <f t="shared" si="241"/>
        <v>NO</v>
      </c>
      <c r="AA769" t="str">
        <f t="shared" si="242"/>
        <v>NO</v>
      </c>
      <c r="AB769" t="str">
        <f t="shared" si="243"/>
        <v>NO</v>
      </c>
      <c r="AC769" t="str">
        <f t="shared" si="244"/>
        <v>NO</v>
      </c>
      <c r="AD769" t="str">
        <f t="shared" si="245"/>
        <v>NO</v>
      </c>
      <c r="AE769" t="str">
        <f t="shared" si="246"/>
        <v>NO</v>
      </c>
      <c r="AF769" t="str">
        <f t="shared" si="247"/>
        <v>NO</v>
      </c>
      <c r="AG769" t="str">
        <f t="shared" si="248"/>
        <v>NO</v>
      </c>
      <c r="AH769" t="str">
        <f t="shared" si="249"/>
        <v>NO</v>
      </c>
      <c r="AI769" t="str">
        <f t="shared" si="250"/>
        <v/>
      </c>
      <c r="AJ769">
        <f t="shared" si="251"/>
        <v>3</v>
      </c>
    </row>
    <row r="770" spans="1:36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31"/>
        <v>0</v>
      </c>
      <c r="P770" s="6" t="e">
        <f t="shared" si="232"/>
        <v>#DIV/0!</v>
      </c>
      <c r="Q770" t="str">
        <f t="shared" si="233"/>
        <v>publishing</v>
      </c>
      <c r="R770" t="str">
        <f t="shared" si="234"/>
        <v>fiction</v>
      </c>
      <c r="S770" s="8">
        <f t="shared" si="235"/>
        <v>41594</v>
      </c>
      <c r="T770" s="8">
        <f t="shared" si="236"/>
        <v>41624.207060185188</v>
      </c>
      <c r="U770">
        <f t="shared" si="237"/>
        <v>2013</v>
      </c>
      <c r="V770" t="str">
        <f>VLOOKUP(MONTH(S770),REF!$C$4:$D$15,2,FALSE)</f>
        <v>NOV</v>
      </c>
      <c r="W770" t="str">
        <f t="shared" si="238"/>
        <v>NO</v>
      </c>
      <c r="X770" t="str">
        <f t="shared" si="239"/>
        <v>YES</v>
      </c>
      <c r="Y770" t="str">
        <f t="shared" si="240"/>
        <v>NO</v>
      </c>
      <c r="Z770" t="str">
        <f t="shared" si="241"/>
        <v>NO</v>
      </c>
      <c r="AA770" t="str">
        <f t="shared" si="242"/>
        <v>NO</v>
      </c>
      <c r="AB770" t="str">
        <f t="shared" si="243"/>
        <v>NO</v>
      </c>
      <c r="AC770" t="str">
        <f t="shared" si="244"/>
        <v>NO</v>
      </c>
      <c r="AD770" t="str">
        <f t="shared" si="245"/>
        <v>NO</v>
      </c>
      <c r="AE770" t="str">
        <f t="shared" si="246"/>
        <v>NO</v>
      </c>
      <c r="AF770" t="str">
        <f t="shared" si="247"/>
        <v>NO</v>
      </c>
      <c r="AG770" t="str">
        <f t="shared" si="248"/>
        <v>NO</v>
      </c>
      <c r="AH770" t="str">
        <f t="shared" si="249"/>
        <v>NO</v>
      </c>
      <c r="AI770" t="str">
        <f t="shared" si="250"/>
        <v/>
      </c>
      <c r="AJ770">
        <f t="shared" si="251"/>
        <v>0</v>
      </c>
    </row>
    <row r="771" spans="1:36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52">E771/D771</f>
        <v>0.41399999999999998</v>
      </c>
      <c r="P771" s="6">
        <f t="shared" ref="P771:P834" si="253">E771/L771</f>
        <v>31.846153846153847</v>
      </c>
      <c r="Q771" t="str">
        <f t="shared" ref="Q771:Q834" si="254">LEFT(N771,FIND("/",N771)-1)</f>
        <v>publishing</v>
      </c>
      <c r="R771" t="str">
        <f t="shared" ref="R771:R834" si="255">RIGHT(N771,LEN(N771)-FIND("/",N771))</f>
        <v>fiction</v>
      </c>
      <c r="S771" s="8">
        <f t="shared" ref="S771:S834" si="256">ROUND((J771/86400)+DATE(1970,1,1),0)</f>
        <v>41605</v>
      </c>
      <c r="T771" s="8">
        <f t="shared" ref="T771:T834" si="257">(I771/86400)+DATE(1970,1,1)</f>
        <v>41634.996458333335</v>
      </c>
      <c r="U771">
        <f t="shared" ref="U771:U834" si="258">YEAR(S771)</f>
        <v>2013</v>
      </c>
      <c r="V771" t="str">
        <f>VLOOKUP(MONTH(S771),REF!$C$4:$D$15,2,FALSE)</f>
        <v>NOV</v>
      </c>
      <c r="W771" t="str">
        <f t="shared" ref="W771:W834" si="259">IF(D771&lt;1000,"YES","NO")</f>
        <v>NO</v>
      </c>
      <c r="X771" t="str">
        <f t="shared" ref="X771:X834" si="260">IF(AND($D771&gt;=1000,$D771&lt;=4999),"YES","NO")</f>
        <v>YES</v>
      </c>
      <c r="Y771" t="str">
        <f t="shared" ref="Y771:Y834" si="261">IF(AND($D771&gt;=5000,$D771&lt;=9999),"YES","NO")</f>
        <v>NO</v>
      </c>
      <c r="Z771" t="str">
        <f t="shared" ref="Z771:Z834" si="262">IF(AND($D771&gt;=10000,$D771&lt;=14999),"YES","NO")</f>
        <v>NO</v>
      </c>
      <c r="AA771" t="str">
        <f t="shared" ref="AA771:AA834" si="263">IF(AND($D771&gt;=15000,$D771&lt;=19999),"YES","NO")</f>
        <v>NO</v>
      </c>
      <c r="AB771" t="str">
        <f t="shared" ref="AB771:AB834" si="264">IF(AND($D771&gt;=20000,$D771&lt;=24999),"YES","NO")</f>
        <v>NO</v>
      </c>
      <c r="AC771" t="str">
        <f t="shared" ref="AC771:AC834" si="265">IF(AND($D771&gt;=25000,$D771&lt;=29999),"YES","NO")</f>
        <v>NO</v>
      </c>
      <c r="AD771" t="str">
        <f t="shared" ref="AD771:AD834" si="266">IF(AND($D771&gt;=30000,$D771&lt;=34999),"YES","NO")</f>
        <v>NO</v>
      </c>
      <c r="AE771" t="str">
        <f t="shared" ref="AE771:AE834" si="267">IF(AND($D771&gt;=35000,$D771&lt;=39999),"YES","NO")</f>
        <v>NO</v>
      </c>
      <c r="AF771" t="str">
        <f t="shared" ref="AF771:AF834" si="268">IF(AND($D771&gt;=40000,$D771&lt;=44999),"YES","NO")</f>
        <v>NO</v>
      </c>
      <c r="AG771" t="str">
        <f t="shared" ref="AG771:AG834" si="269">IF(AND($D771&gt;=45000,$D771&lt;=49999),"YES","NO")</f>
        <v>NO</v>
      </c>
      <c r="AH771" t="str">
        <f t="shared" ref="AH771:AH834" si="270">IF($D771&gt;=50000,"YES","NO")</f>
        <v>NO</v>
      </c>
      <c r="AI771" t="str">
        <f t="shared" ref="AI771:AI834" si="271">IF(F771="successful",L771,"")</f>
        <v/>
      </c>
      <c r="AJ771">
        <f t="shared" ref="AJ771:AJ834" si="272">IF(F771="failed",L771,"")</f>
        <v>52</v>
      </c>
    </row>
    <row r="772" spans="1:36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52"/>
        <v>0</v>
      </c>
      <c r="P772" s="6" t="e">
        <f t="shared" si="253"/>
        <v>#DIV/0!</v>
      </c>
      <c r="Q772" t="str">
        <f t="shared" si="254"/>
        <v>publishing</v>
      </c>
      <c r="R772" t="str">
        <f t="shared" si="255"/>
        <v>fiction</v>
      </c>
      <c r="S772" s="8">
        <f t="shared" si="256"/>
        <v>41290</v>
      </c>
      <c r="T772" s="8">
        <f t="shared" si="257"/>
        <v>41329.9996412037</v>
      </c>
      <c r="U772">
        <f t="shared" si="258"/>
        <v>2013</v>
      </c>
      <c r="V772" t="str">
        <f>VLOOKUP(MONTH(S772),REF!$C$4:$D$15,2,FALSE)</f>
        <v>JAN</v>
      </c>
      <c r="W772" t="str">
        <f t="shared" si="259"/>
        <v>NO</v>
      </c>
      <c r="X772" t="str">
        <f t="shared" si="260"/>
        <v>NO</v>
      </c>
      <c r="Y772" t="str">
        <f t="shared" si="261"/>
        <v>NO</v>
      </c>
      <c r="Z772" t="str">
        <f t="shared" si="262"/>
        <v>NO</v>
      </c>
      <c r="AA772" t="str">
        <f t="shared" si="263"/>
        <v>YES</v>
      </c>
      <c r="AB772" t="str">
        <f t="shared" si="264"/>
        <v>NO</v>
      </c>
      <c r="AC772" t="str">
        <f t="shared" si="265"/>
        <v>NO</v>
      </c>
      <c r="AD772" t="str">
        <f t="shared" si="266"/>
        <v>NO</v>
      </c>
      <c r="AE772" t="str">
        <f t="shared" si="267"/>
        <v>NO</v>
      </c>
      <c r="AF772" t="str">
        <f t="shared" si="268"/>
        <v>NO</v>
      </c>
      <c r="AG772" t="str">
        <f t="shared" si="269"/>
        <v>NO</v>
      </c>
      <c r="AH772" t="str">
        <f t="shared" si="270"/>
        <v>NO</v>
      </c>
      <c r="AI772" t="str">
        <f t="shared" si="271"/>
        <v/>
      </c>
      <c r="AJ772">
        <f t="shared" si="272"/>
        <v>0</v>
      </c>
    </row>
    <row r="773" spans="1:36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52"/>
        <v>2.631578947368421E-4</v>
      </c>
      <c r="P773" s="6">
        <f t="shared" si="253"/>
        <v>10</v>
      </c>
      <c r="Q773" t="str">
        <f t="shared" si="254"/>
        <v>publishing</v>
      </c>
      <c r="R773" t="str">
        <f t="shared" si="255"/>
        <v>fiction</v>
      </c>
      <c r="S773" s="8">
        <f t="shared" si="256"/>
        <v>42350</v>
      </c>
      <c r="T773" s="8">
        <f t="shared" si="257"/>
        <v>42399.824097222227</v>
      </c>
      <c r="U773">
        <f t="shared" si="258"/>
        <v>2015</v>
      </c>
      <c r="V773" t="str">
        <f>VLOOKUP(MONTH(S773),REF!$C$4:$D$15,2,FALSE)</f>
        <v>DEC</v>
      </c>
      <c r="W773" t="str">
        <f t="shared" si="259"/>
        <v>NO</v>
      </c>
      <c r="X773" t="str">
        <f t="shared" si="260"/>
        <v>NO</v>
      </c>
      <c r="Y773" t="str">
        <f t="shared" si="261"/>
        <v>NO</v>
      </c>
      <c r="Z773" t="str">
        <f t="shared" si="262"/>
        <v>NO</v>
      </c>
      <c r="AA773" t="str">
        <f t="shared" si="263"/>
        <v>NO</v>
      </c>
      <c r="AB773" t="str">
        <f t="shared" si="264"/>
        <v>NO</v>
      </c>
      <c r="AC773" t="str">
        <f t="shared" si="265"/>
        <v>NO</v>
      </c>
      <c r="AD773" t="str">
        <f t="shared" si="266"/>
        <v>NO</v>
      </c>
      <c r="AE773" t="str">
        <f t="shared" si="267"/>
        <v>YES</v>
      </c>
      <c r="AF773" t="str">
        <f t="shared" si="268"/>
        <v>NO</v>
      </c>
      <c r="AG773" t="str">
        <f t="shared" si="269"/>
        <v>NO</v>
      </c>
      <c r="AH773" t="str">
        <f t="shared" si="270"/>
        <v>NO</v>
      </c>
      <c r="AI773" t="str">
        <f t="shared" si="271"/>
        <v/>
      </c>
      <c r="AJ773">
        <f t="shared" si="272"/>
        <v>1</v>
      </c>
    </row>
    <row r="774" spans="1:36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52"/>
        <v>3.3333333333333333E-2</v>
      </c>
      <c r="P774" s="6">
        <f t="shared" si="253"/>
        <v>50</v>
      </c>
      <c r="Q774" t="str">
        <f t="shared" si="254"/>
        <v>publishing</v>
      </c>
      <c r="R774" t="str">
        <f t="shared" si="255"/>
        <v>fiction</v>
      </c>
      <c r="S774" s="8">
        <f t="shared" si="256"/>
        <v>40068</v>
      </c>
      <c r="T774" s="8">
        <f t="shared" si="257"/>
        <v>40118.165972222225</v>
      </c>
      <c r="U774">
        <f t="shared" si="258"/>
        <v>2009</v>
      </c>
      <c r="V774" t="str">
        <f>VLOOKUP(MONTH(S774),REF!$C$4:$D$15,2,FALSE)</f>
        <v>SEP</v>
      </c>
      <c r="W774" t="str">
        <f t="shared" si="259"/>
        <v>NO</v>
      </c>
      <c r="X774" t="str">
        <f t="shared" si="260"/>
        <v>YES</v>
      </c>
      <c r="Y774" t="str">
        <f t="shared" si="261"/>
        <v>NO</v>
      </c>
      <c r="Z774" t="str">
        <f t="shared" si="262"/>
        <v>NO</v>
      </c>
      <c r="AA774" t="str">
        <f t="shared" si="263"/>
        <v>NO</v>
      </c>
      <c r="AB774" t="str">
        <f t="shared" si="264"/>
        <v>NO</v>
      </c>
      <c r="AC774" t="str">
        <f t="shared" si="265"/>
        <v>NO</v>
      </c>
      <c r="AD774" t="str">
        <f t="shared" si="266"/>
        <v>NO</v>
      </c>
      <c r="AE774" t="str">
        <f t="shared" si="267"/>
        <v>NO</v>
      </c>
      <c r="AF774" t="str">
        <f t="shared" si="268"/>
        <v>NO</v>
      </c>
      <c r="AG774" t="str">
        <f t="shared" si="269"/>
        <v>NO</v>
      </c>
      <c r="AH774" t="str">
        <f t="shared" si="270"/>
        <v>NO</v>
      </c>
      <c r="AI774" t="str">
        <f t="shared" si="271"/>
        <v/>
      </c>
      <c r="AJ774">
        <f t="shared" si="272"/>
        <v>1</v>
      </c>
    </row>
    <row r="775" spans="1:36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52"/>
        <v>8.5129023676509714E-3</v>
      </c>
      <c r="P775" s="6">
        <f t="shared" si="253"/>
        <v>16</v>
      </c>
      <c r="Q775" t="str">
        <f t="shared" si="254"/>
        <v>publishing</v>
      </c>
      <c r="R775" t="str">
        <f t="shared" si="255"/>
        <v>fiction</v>
      </c>
      <c r="S775" s="8">
        <f t="shared" si="256"/>
        <v>42101</v>
      </c>
      <c r="T775" s="8">
        <f t="shared" si="257"/>
        <v>42134.959027777775</v>
      </c>
      <c r="U775">
        <f t="shared" si="258"/>
        <v>2015</v>
      </c>
      <c r="V775" t="str">
        <f>VLOOKUP(MONTH(S775),REF!$C$4:$D$15,2,FALSE)</f>
        <v>APR</v>
      </c>
      <c r="W775" t="str">
        <f t="shared" si="259"/>
        <v>NO</v>
      </c>
      <c r="X775" t="str">
        <f t="shared" si="260"/>
        <v>YES</v>
      </c>
      <c r="Y775" t="str">
        <f t="shared" si="261"/>
        <v>NO</v>
      </c>
      <c r="Z775" t="str">
        <f t="shared" si="262"/>
        <v>NO</v>
      </c>
      <c r="AA775" t="str">
        <f t="shared" si="263"/>
        <v>NO</v>
      </c>
      <c r="AB775" t="str">
        <f t="shared" si="264"/>
        <v>NO</v>
      </c>
      <c r="AC775" t="str">
        <f t="shared" si="265"/>
        <v>NO</v>
      </c>
      <c r="AD775" t="str">
        <f t="shared" si="266"/>
        <v>NO</v>
      </c>
      <c r="AE775" t="str">
        <f t="shared" si="267"/>
        <v>NO</v>
      </c>
      <c r="AF775" t="str">
        <f t="shared" si="268"/>
        <v>NO</v>
      </c>
      <c r="AG775" t="str">
        <f t="shared" si="269"/>
        <v>NO</v>
      </c>
      <c r="AH775" t="str">
        <f t="shared" si="270"/>
        <v>NO</v>
      </c>
      <c r="AI775" t="str">
        <f t="shared" si="271"/>
        <v/>
      </c>
      <c r="AJ775">
        <f t="shared" si="272"/>
        <v>2</v>
      </c>
    </row>
    <row r="776" spans="1:36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52"/>
        <v>0.70199999999999996</v>
      </c>
      <c r="P776" s="6">
        <f t="shared" si="253"/>
        <v>39</v>
      </c>
      <c r="Q776" t="str">
        <f t="shared" si="254"/>
        <v>publishing</v>
      </c>
      <c r="R776" t="str">
        <f t="shared" si="255"/>
        <v>fiction</v>
      </c>
      <c r="S776" s="8">
        <f t="shared" si="256"/>
        <v>41664</v>
      </c>
      <c r="T776" s="8">
        <f t="shared" si="257"/>
        <v>41693.780300925922</v>
      </c>
      <c r="U776">
        <f t="shared" si="258"/>
        <v>2014</v>
      </c>
      <c r="V776" t="str">
        <f>VLOOKUP(MONTH(S776),REF!$C$4:$D$15,2,FALSE)</f>
        <v>JAN</v>
      </c>
      <c r="W776" t="str">
        <f t="shared" si="259"/>
        <v>YES</v>
      </c>
      <c r="X776" t="str">
        <f t="shared" si="260"/>
        <v>NO</v>
      </c>
      <c r="Y776" t="str">
        <f t="shared" si="261"/>
        <v>NO</v>
      </c>
      <c r="Z776" t="str">
        <f t="shared" si="262"/>
        <v>NO</v>
      </c>
      <c r="AA776" t="str">
        <f t="shared" si="263"/>
        <v>NO</v>
      </c>
      <c r="AB776" t="str">
        <f t="shared" si="264"/>
        <v>NO</v>
      </c>
      <c r="AC776" t="str">
        <f t="shared" si="265"/>
        <v>NO</v>
      </c>
      <c r="AD776" t="str">
        <f t="shared" si="266"/>
        <v>NO</v>
      </c>
      <c r="AE776" t="str">
        <f t="shared" si="267"/>
        <v>NO</v>
      </c>
      <c r="AF776" t="str">
        <f t="shared" si="268"/>
        <v>NO</v>
      </c>
      <c r="AG776" t="str">
        <f t="shared" si="269"/>
        <v>NO</v>
      </c>
      <c r="AH776" t="str">
        <f t="shared" si="270"/>
        <v>NO</v>
      </c>
      <c r="AI776" t="str">
        <f t="shared" si="271"/>
        <v/>
      </c>
      <c r="AJ776">
        <f t="shared" si="272"/>
        <v>9</v>
      </c>
    </row>
    <row r="777" spans="1:36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52"/>
        <v>1.7000000000000001E-2</v>
      </c>
      <c r="P777" s="6">
        <f t="shared" si="253"/>
        <v>34</v>
      </c>
      <c r="Q777" t="str">
        <f t="shared" si="254"/>
        <v>publishing</v>
      </c>
      <c r="R777" t="str">
        <f t="shared" si="255"/>
        <v>fiction</v>
      </c>
      <c r="S777" s="8">
        <f t="shared" si="256"/>
        <v>40863</v>
      </c>
      <c r="T777" s="8">
        <f t="shared" si="257"/>
        <v>40893.060127314813</v>
      </c>
      <c r="U777">
        <f t="shared" si="258"/>
        <v>2011</v>
      </c>
      <c r="V777" t="str">
        <f>VLOOKUP(MONTH(S777),REF!$C$4:$D$15,2,FALSE)</f>
        <v>NOV</v>
      </c>
      <c r="W777" t="str">
        <f t="shared" si="259"/>
        <v>NO</v>
      </c>
      <c r="X777" t="str">
        <f t="shared" si="260"/>
        <v>NO</v>
      </c>
      <c r="Y777" t="str">
        <f t="shared" si="261"/>
        <v>NO</v>
      </c>
      <c r="Z777" t="str">
        <f t="shared" si="262"/>
        <v>YES</v>
      </c>
      <c r="AA777" t="str">
        <f t="shared" si="263"/>
        <v>NO</v>
      </c>
      <c r="AB777" t="str">
        <f t="shared" si="264"/>
        <v>NO</v>
      </c>
      <c r="AC777" t="str">
        <f t="shared" si="265"/>
        <v>NO</v>
      </c>
      <c r="AD777" t="str">
        <f t="shared" si="266"/>
        <v>NO</v>
      </c>
      <c r="AE777" t="str">
        <f t="shared" si="267"/>
        <v>NO</v>
      </c>
      <c r="AF777" t="str">
        <f t="shared" si="268"/>
        <v>NO</v>
      </c>
      <c r="AG777" t="str">
        <f t="shared" si="269"/>
        <v>NO</v>
      </c>
      <c r="AH777" t="str">
        <f t="shared" si="270"/>
        <v>NO</v>
      </c>
      <c r="AI777" t="str">
        <f t="shared" si="271"/>
        <v/>
      </c>
      <c r="AJ777">
        <f t="shared" si="272"/>
        <v>5</v>
      </c>
    </row>
    <row r="778" spans="1:36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52"/>
        <v>0.51400000000000001</v>
      </c>
      <c r="P778" s="6">
        <f t="shared" si="253"/>
        <v>63.122807017543863</v>
      </c>
      <c r="Q778" t="str">
        <f t="shared" si="254"/>
        <v>publishing</v>
      </c>
      <c r="R778" t="str">
        <f t="shared" si="255"/>
        <v>fiction</v>
      </c>
      <c r="S778" s="8">
        <f t="shared" si="256"/>
        <v>42251</v>
      </c>
      <c r="T778" s="8">
        <f t="shared" si="257"/>
        <v>42288.208333333328</v>
      </c>
      <c r="U778">
        <f t="shared" si="258"/>
        <v>2015</v>
      </c>
      <c r="V778" t="str">
        <f>VLOOKUP(MONTH(S778),REF!$C$4:$D$15,2,FALSE)</f>
        <v>SEP</v>
      </c>
      <c r="W778" t="str">
        <f t="shared" si="259"/>
        <v>NO</v>
      </c>
      <c r="X778" t="str">
        <f t="shared" si="260"/>
        <v>NO</v>
      </c>
      <c r="Y778" t="str">
        <f t="shared" si="261"/>
        <v>YES</v>
      </c>
      <c r="Z778" t="str">
        <f t="shared" si="262"/>
        <v>NO</v>
      </c>
      <c r="AA778" t="str">
        <f t="shared" si="263"/>
        <v>NO</v>
      </c>
      <c r="AB778" t="str">
        <f t="shared" si="264"/>
        <v>NO</v>
      </c>
      <c r="AC778" t="str">
        <f t="shared" si="265"/>
        <v>NO</v>
      </c>
      <c r="AD778" t="str">
        <f t="shared" si="266"/>
        <v>NO</v>
      </c>
      <c r="AE778" t="str">
        <f t="shared" si="267"/>
        <v>NO</v>
      </c>
      <c r="AF778" t="str">
        <f t="shared" si="268"/>
        <v>NO</v>
      </c>
      <c r="AG778" t="str">
        <f t="shared" si="269"/>
        <v>NO</v>
      </c>
      <c r="AH778" t="str">
        <f t="shared" si="270"/>
        <v>NO</v>
      </c>
      <c r="AI778" t="str">
        <f t="shared" si="271"/>
        <v/>
      </c>
      <c r="AJ778">
        <f t="shared" si="272"/>
        <v>57</v>
      </c>
    </row>
    <row r="779" spans="1:36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52"/>
        <v>7.0000000000000001E-3</v>
      </c>
      <c r="P779" s="6">
        <f t="shared" si="253"/>
        <v>7</v>
      </c>
      <c r="Q779" t="str">
        <f t="shared" si="254"/>
        <v>publishing</v>
      </c>
      <c r="R779" t="str">
        <f t="shared" si="255"/>
        <v>fiction</v>
      </c>
      <c r="S779" s="8">
        <f t="shared" si="256"/>
        <v>41457</v>
      </c>
      <c r="T779" s="8">
        <f t="shared" si="257"/>
        <v>41486.981215277774</v>
      </c>
      <c r="U779">
        <f t="shared" si="258"/>
        <v>2013</v>
      </c>
      <c r="V779" t="str">
        <f>VLOOKUP(MONTH(S779),REF!$C$4:$D$15,2,FALSE)</f>
        <v>JUL</v>
      </c>
      <c r="W779" t="str">
        <f t="shared" si="259"/>
        <v>NO</v>
      </c>
      <c r="X779" t="str">
        <f t="shared" si="260"/>
        <v>YES</v>
      </c>
      <c r="Y779" t="str">
        <f t="shared" si="261"/>
        <v>NO</v>
      </c>
      <c r="Z779" t="str">
        <f t="shared" si="262"/>
        <v>NO</v>
      </c>
      <c r="AA779" t="str">
        <f t="shared" si="263"/>
        <v>NO</v>
      </c>
      <c r="AB779" t="str">
        <f t="shared" si="264"/>
        <v>NO</v>
      </c>
      <c r="AC779" t="str">
        <f t="shared" si="265"/>
        <v>NO</v>
      </c>
      <c r="AD779" t="str">
        <f t="shared" si="266"/>
        <v>NO</v>
      </c>
      <c r="AE779" t="str">
        <f t="shared" si="267"/>
        <v>NO</v>
      </c>
      <c r="AF779" t="str">
        <f t="shared" si="268"/>
        <v>NO</v>
      </c>
      <c r="AG779" t="str">
        <f t="shared" si="269"/>
        <v>NO</v>
      </c>
      <c r="AH779" t="str">
        <f t="shared" si="270"/>
        <v>NO</v>
      </c>
      <c r="AI779" t="str">
        <f t="shared" si="271"/>
        <v/>
      </c>
      <c r="AJ779">
        <f t="shared" si="272"/>
        <v>3</v>
      </c>
    </row>
    <row r="780" spans="1:36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52"/>
        <v>4.0000000000000001E-3</v>
      </c>
      <c r="P780" s="6">
        <f t="shared" si="253"/>
        <v>2</v>
      </c>
      <c r="Q780" t="str">
        <f t="shared" si="254"/>
        <v>publishing</v>
      </c>
      <c r="R780" t="str">
        <f t="shared" si="255"/>
        <v>fiction</v>
      </c>
      <c r="S780" s="8">
        <f t="shared" si="256"/>
        <v>41730</v>
      </c>
      <c r="T780" s="8">
        <f t="shared" si="257"/>
        <v>41759.702314814815</v>
      </c>
      <c r="U780">
        <f t="shared" si="258"/>
        <v>2014</v>
      </c>
      <c r="V780" t="str">
        <f>VLOOKUP(MONTH(S780),REF!$C$4:$D$15,2,FALSE)</f>
        <v>APR</v>
      </c>
      <c r="W780" t="str">
        <f t="shared" si="259"/>
        <v>YES</v>
      </c>
      <c r="X780" t="str">
        <f t="shared" si="260"/>
        <v>NO</v>
      </c>
      <c r="Y780" t="str">
        <f t="shared" si="261"/>
        <v>NO</v>
      </c>
      <c r="Z780" t="str">
        <f t="shared" si="262"/>
        <v>NO</v>
      </c>
      <c r="AA780" t="str">
        <f t="shared" si="263"/>
        <v>NO</v>
      </c>
      <c r="AB780" t="str">
        <f t="shared" si="264"/>
        <v>NO</v>
      </c>
      <c r="AC780" t="str">
        <f t="shared" si="265"/>
        <v>NO</v>
      </c>
      <c r="AD780" t="str">
        <f t="shared" si="266"/>
        <v>NO</v>
      </c>
      <c r="AE780" t="str">
        <f t="shared" si="267"/>
        <v>NO</v>
      </c>
      <c r="AF780" t="str">
        <f t="shared" si="268"/>
        <v>NO</v>
      </c>
      <c r="AG780" t="str">
        <f t="shared" si="269"/>
        <v>NO</v>
      </c>
      <c r="AH780" t="str">
        <f t="shared" si="270"/>
        <v>NO</v>
      </c>
      <c r="AI780" t="str">
        <f t="shared" si="271"/>
        <v/>
      </c>
      <c r="AJ780">
        <f t="shared" si="272"/>
        <v>1</v>
      </c>
    </row>
    <row r="781" spans="1:36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52"/>
        <v>2.6666666666666668E-2</v>
      </c>
      <c r="P781" s="6">
        <f t="shared" si="253"/>
        <v>66.666666666666671</v>
      </c>
      <c r="Q781" t="str">
        <f t="shared" si="254"/>
        <v>publishing</v>
      </c>
      <c r="R781" t="str">
        <f t="shared" si="255"/>
        <v>fiction</v>
      </c>
      <c r="S781" s="8">
        <f t="shared" si="256"/>
        <v>40437</v>
      </c>
      <c r="T781" s="8">
        <f t="shared" si="257"/>
        <v>40466.166666666664</v>
      </c>
      <c r="U781">
        <f t="shared" si="258"/>
        <v>2010</v>
      </c>
      <c r="V781" t="str">
        <f>VLOOKUP(MONTH(S781),REF!$C$4:$D$15,2,FALSE)</f>
        <v>SEP</v>
      </c>
      <c r="W781" t="str">
        <f t="shared" si="259"/>
        <v>NO</v>
      </c>
      <c r="X781" t="str">
        <f t="shared" si="260"/>
        <v>NO</v>
      </c>
      <c r="Y781" t="str">
        <f t="shared" si="261"/>
        <v>NO</v>
      </c>
      <c r="Z781" t="str">
        <f t="shared" si="262"/>
        <v>NO</v>
      </c>
      <c r="AA781" t="str">
        <f t="shared" si="263"/>
        <v>YES</v>
      </c>
      <c r="AB781" t="str">
        <f t="shared" si="264"/>
        <v>NO</v>
      </c>
      <c r="AC781" t="str">
        <f t="shared" si="265"/>
        <v>NO</v>
      </c>
      <c r="AD781" t="str">
        <f t="shared" si="266"/>
        <v>NO</v>
      </c>
      <c r="AE781" t="str">
        <f t="shared" si="267"/>
        <v>NO</v>
      </c>
      <c r="AF781" t="str">
        <f t="shared" si="268"/>
        <v>NO</v>
      </c>
      <c r="AG781" t="str">
        <f t="shared" si="269"/>
        <v>NO</v>
      </c>
      <c r="AH781" t="str">
        <f t="shared" si="270"/>
        <v>NO</v>
      </c>
      <c r="AI781" t="str">
        <f t="shared" si="271"/>
        <v/>
      </c>
      <c r="AJ781">
        <f t="shared" si="272"/>
        <v>6</v>
      </c>
    </row>
    <row r="782" spans="1:36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52"/>
        <v>1.04</v>
      </c>
      <c r="P782" s="6">
        <f t="shared" si="253"/>
        <v>38.518518518518519</v>
      </c>
      <c r="Q782" t="str">
        <f t="shared" si="254"/>
        <v>music</v>
      </c>
      <c r="R782" t="str">
        <f t="shared" si="255"/>
        <v>rock</v>
      </c>
      <c r="S782" s="8">
        <f t="shared" si="256"/>
        <v>40637</v>
      </c>
      <c r="T782" s="8">
        <f t="shared" si="257"/>
        <v>40666.673900462964</v>
      </c>
      <c r="U782">
        <f t="shared" si="258"/>
        <v>2011</v>
      </c>
      <c r="V782" t="str">
        <f>VLOOKUP(MONTH(S782),REF!$C$4:$D$15,2,FALSE)</f>
        <v>APR</v>
      </c>
      <c r="W782" t="str">
        <f t="shared" si="259"/>
        <v>NO</v>
      </c>
      <c r="X782" t="str">
        <f t="shared" si="260"/>
        <v>YES</v>
      </c>
      <c r="Y782" t="str">
        <f t="shared" si="261"/>
        <v>NO</v>
      </c>
      <c r="Z782" t="str">
        <f t="shared" si="262"/>
        <v>NO</v>
      </c>
      <c r="AA782" t="str">
        <f t="shared" si="263"/>
        <v>NO</v>
      </c>
      <c r="AB782" t="str">
        <f t="shared" si="264"/>
        <v>NO</v>
      </c>
      <c r="AC782" t="str">
        <f t="shared" si="265"/>
        <v>NO</v>
      </c>
      <c r="AD782" t="str">
        <f t="shared" si="266"/>
        <v>NO</v>
      </c>
      <c r="AE782" t="str">
        <f t="shared" si="267"/>
        <v>NO</v>
      </c>
      <c r="AF782" t="str">
        <f t="shared" si="268"/>
        <v>NO</v>
      </c>
      <c r="AG782" t="str">
        <f t="shared" si="269"/>
        <v>NO</v>
      </c>
      <c r="AH782" t="str">
        <f t="shared" si="270"/>
        <v>NO</v>
      </c>
      <c r="AI782">
        <f t="shared" si="271"/>
        <v>27</v>
      </c>
      <c r="AJ782" t="str">
        <f t="shared" si="272"/>
        <v/>
      </c>
    </row>
    <row r="783" spans="1:36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52"/>
        <v>1.3315375</v>
      </c>
      <c r="P783" s="6">
        <f t="shared" si="253"/>
        <v>42.609200000000001</v>
      </c>
      <c r="Q783" t="str">
        <f t="shared" si="254"/>
        <v>music</v>
      </c>
      <c r="R783" t="str">
        <f t="shared" si="255"/>
        <v>rock</v>
      </c>
      <c r="S783" s="8">
        <f t="shared" si="256"/>
        <v>41403</v>
      </c>
      <c r="T783" s="8">
        <f t="shared" si="257"/>
        <v>41433.000856481478</v>
      </c>
      <c r="U783">
        <f t="shared" si="258"/>
        <v>2013</v>
      </c>
      <c r="V783" t="str">
        <f>VLOOKUP(MONTH(S783),REF!$C$4:$D$15,2,FALSE)</f>
        <v>MAY</v>
      </c>
      <c r="W783" t="str">
        <f t="shared" si="259"/>
        <v>YES</v>
      </c>
      <c r="X783" t="str">
        <f t="shared" si="260"/>
        <v>NO</v>
      </c>
      <c r="Y783" t="str">
        <f t="shared" si="261"/>
        <v>NO</v>
      </c>
      <c r="Z783" t="str">
        <f t="shared" si="262"/>
        <v>NO</v>
      </c>
      <c r="AA783" t="str">
        <f t="shared" si="263"/>
        <v>NO</v>
      </c>
      <c r="AB783" t="str">
        <f t="shared" si="264"/>
        <v>NO</v>
      </c>
      <c r="AC783" t="str">
        <f t="shared" si="265"/>
        <v>NO</v>
      </c>
      <c r="AD783" t="str">
        <f t="shared" si="266"/>
        <v>NO</v>
      </c>
      <c r="AE783" t="str">
        <f t="shared" si="267"/>
        <v>NO</v>
      </c>
      <c r="AF783" t="str">
        <f t="shared" si="268"/>
        <v>NO</v>
      </c>
      <c r="AG783" t="str">
        <f t="shared" si="269"/>
        <v>NO</v>
      </c>
      <c r="AH783" t="str">
        <f t="shared" si="270"/>
        <v>NO</v>
      </c>
      <c r="AI783">
        <f t="shared" si="271"/>
        <v>25</v>
      </c>
      <c r="AJ783" t="str">
        <f t="shared" si="272"/>
        <v/>
      </c>
    </row>
    <row r="784" spans="1:36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52"/>
        <v>1</v>
      </c>
      <c r="P784" s="6">
        <f t="shared" si="253"/>
        <v>50</v>
      </c>
      <c r="Q784" t="str">
        <f t="shared" si="254"/>
        <v>music</v>
      </c>
      <c r="R784" t="str">
        <f t="shared" si="255"/>
        <v>rock</v>
      </c>
      <c r="S784" s="8">
        <f t="shared" si="256"/>
        <v>41117</v>
      </c>
      <c r="T784" s="8">
        <f t="shared" si="257"/>
        <v>41146.758125</v>
      </c>
      <c r="U784">
        <f t="shared" si="258"/>
        <v>2012</v>
      </c>
      <c r="V784" t="str">
        <f>VLOOKUP(MONTH(S784),REF!$C$4:$D$15,2,FALSE)</f>
        <v>JUL</v>
      </c>
      <c r="W784" t="str">
        <f t="shared" si="259"/>
        <v>YES</v>
      </c>
      <c r="X784" t="str">
        <f t="shared" si="260"/>
        <v>NO</v>
      </c>
      <c r="Y784" t="str">
        <f t="shared" si="261"/>
        <v>NO</v>
      </c>
      <c r="Z784" t="str">
        <f t="shared" si="262"/>
        <v>NO</v>
      </c>
      <c r="AA784" t="str">
        <f t="shared" si="263"/>
        <v>NO</v>
      </c>
      <c r="AB784" t="str">
        <f t="shared" si="264"/>
        <v>NO</v>
      </c>
      <c r="AC784" t="str">
        <f t="shared" si="265"/>
        <v>NO</v>
      </c>
      <c r="AD784" t="str">
        <f t="shared" si="266"/>
        <v>NO</v>
      </c>
      <c r="AE784" t="str">
        <f t="shared" si="267"/>
        <v>NO</v>
      </c>
      <c r="AF784" t="str">
        <f t="shared" si="268"/>
        <v>NO</v>
      </c>
      <c r="AG784" t="str">
        <f t="shared" si="269"/>
        <v>NO</v>
      </c>
      <c r="AH784" t="str">
        <f t="shared" si="270"/>
        <v>NO</v>
      </c>
      <c r="AI784">
        <f t="shared" si="271"/>
        <v>14</v>
      </c>
      <c r="AJ784" t="str">
        <f t="shared" si="272"/>
        <v/>
      </c>
    </row>
    <row r="785" spans="1:36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52"/>
        <v>1.4813333333333334</v>
      </c>
      <c r="P785" s="6">
        <f t="shared" si="253"/>
        <v>63.485714285714288</v>
      </c>
      <c r="Q785" t="str">
        <f t="shared" si="254"/>
        <v>music</v>
      </c>
      <c r="R785" t="str">
        <f t="shared" si="255"/>
        <v>rock</v>
      </c>
      <c r="S785" s="8">
        <f t="shared" si="256"/>
        <v>40988</v>
      </c>
      <c r="T785" s="8">
        <f t="shared" si="257"/>
        <v>41026.916666666664</v>
      </c>
      <c r="U785">
        <f t="shared" si="258"/>
        <v>2012</v>
      </c>
      <c r="V785" t="str">
        <f>VLOOKUP(MONTH(S785),REF!$C$4:$D$15,2,FALSE)</f>
        <v>MAR</v>
      </c>
      <c r="W785" t="str">
        <f t="shared" si="259"/>
        <v>NO</v>
      </c>
      <c r="X785" t="str">
        <f t="shared" si="260"/>
        <v>YES</v>
      </c>
      <c r="Y785" t="str">
        <f t="shared" si="261"/>
        <v>NO</v>
      </c>
      <c r="Z785" t="str">
        <f t="shared" si="262"/>
        <v>NO</v>
      </c>
      <c r="AA785" t="str">
        <f t="shared" si="263"/>
        <v>NO</v>
      </c>
      <c r="AB785" t="str">
        <f t="shared" si="264"/>
        <v>NO</v>
      </c>
      <c r="AC785" t="str">
        <f t="shared" si="265"/>
        <v>NO</v>
      </c>
      <c r="AD785" t="str">
        <f t="shared" si="266"/>
        <v>NO</v>
      </c>
      <c r="AE785" t="str">
        <f t="shared" si="267"/>
        <v>NO</v>
      </c>
      <c r="AF785" t="str">
        <f t="shared" si="268"/>
        <v>NO</v>
      </c>
      <c r="AG785" t="str">
        <f t="shared" si="269"/>
        <v>NO</v>
      </c>
      <c r="AH785" t="str">
        <f t="shared" si="270"/>
        <v>NO</v>
      </c>
      <c r="AI785">
        <f t="shared" si="271"/>
        <v>35</v>
      </c>
      <c r="AJ785" t="str">
        <f t="shared" si="272"/>
        <v/>
      </c>
    </row>
    <row r="786" spans="1:36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52"/>
        <v>1.0249999999999999</v>
      </c>
      <c r="P786" s="6">
        <f t="shared" si="253"/>
        <v>102.5</v>
      </c>
      <c r="Q786" t="str">
        <f t="shared" si="254"/>
        <v>music</v>
      </c>
      <c r="R786" t="str">
        <f t="shared" si="255"/>
        <v>rock</v>
      </c>
      <c r="S786" s="8">
        <f t="shared" si="256"/>
        <v>41675</v>
      </c>
      <c r="T786" s="8">
        <f t="shared" si="257"/>
        <v>41715.107858796298</v>
      </c>
      <c r="U786">
        <f t="shared" si="258"/>
        <v>2014</v>
      </c>
      <c r="V786" t="str">
        <f>VLOOKUP(MONTH(S786),REF!$C$4:$D$15,2,FALSE)</f>
        <v>FEB</v>
      </c>
      <c r="W786" t="str">
        <f t="shared" si="259"/>
        <v>NO</v>
      </c>
      <c r="X786" t="str">
        <f t="shared" si="260"/>
        <v>YES</v>
      </c>
      <c r="Y786" t="str">
        <f t="shared" si="261"/>
        <v>NO</v>
      </c>
      <c r="Z786" t="str">
        <f t="shared" si="262"/>
        <v>NO</v>
      </c>
      <c r="AA786" t="str">
        <f t="shared" si="263"/>
        <v>NO</v>
      </c>
      <c r="AB786" t="str">
        <f t="shared" si="264"/>
        <v>NO</v>
      </c>
      <c r="AC786" t="str">
        <f t="shared" si="265"/>
        <v>NO</v>
      </c>
      <c r="AD786" t="str">
        <f t="shared" si="266"/>
        <v>NO</v>
      </c>
      <c r="AE786" t="str">
        <f t="shared" si="267"/>
        <v>NO</v>
      </c>
      <c r="AF786" t="str">
        <f t="shared" si="268"/>
        <v>NO</v>
      </c>
      <c r="AG786" t="str">
        <f t="shared" si="269"/>
        <v>NO</v>
      </c>
      <c r="AH786" t="str">
        <f t="shared" si="270"/>
        <v>NO</v>
      </c>
      <c r="AI786">
        <f t="shared" si="271"/>
        <v>10</v>
      </c>
      <c r="AJ786" t="str">
        <f t="shared" si="272"/>
        <v/>
      </c>
    </row>
    <row r="787" spans="1:36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52"/>
        <v>1.8062799999999999</v>
      </c>
      <c r="P787" s="6">
        <f t="shared" si="253"/>
        <v>31.142758620689655</v>
      </c>
      <c r="Q787" t="str">
        <f t="shared" si="254"/>
        <v>music</v>
      </c>
      <c r="R787" t="str">
        <f t="shared" si="255"/>
        <v>rock</v>
      </c>
      <c r="S787" s="8">
        <f t="shared" si="256"/>
        <v>41304</v>
      </c>
      <c r="T787" s="8">
        <f t="shared" si="257"/>
        <v>41333.593923611115</v>
      </c>
      <c r="U787">
        <f t="shared" si="258"/>
        <v>2013</v>
      </c>
      <c r="V787" t="str">
        <f>VLOOKUP(MONTH(S787),REF!$C$4:$D$15,2,FALSE)</f>
        <v>JAN</v>
      </c>
      <c r="W787" t="str">
        <f t="shared" si="259"/>
        <v>YES</v>
      </c>
      <c r="X787" t="str">
        <f t="shared" si="260"/>
        <v>NO</v>
      </c>
      <c r="Y787" t="str">
        <f t="shared" si="261"/>
        <v>NO</v>
      </c>
      <c r="Z787" t="str">
        <f t="shared" si="262"/>
        <v>NO</v>
      </c>
      <c r="AA787" t="str">
        <f t="shared" si="263"/>
        <v>NO</v>
      </c>
      <c r="AB787" t="str">
        <f t="shared" si="264"/>
        <v>NO</v>
      </c>
      <c r="AC787" t="str">
        <f t="shared" si="265"/>
        <v>NO</v>
      </c>
      <c r="AD787" t="str">
        <f t="shared" si="266"/>
        <v>NO</v>
      </c>
      <c r="AE787" t="str">
        <f t="shared" si="267"/>
        <v>NO</v>
      </c>
      <c r="AF787" t="str">
        <f t="shared" si="268"/>
        <v>NO</v>
      </c>
      <c r="AG787" t="str">
        <f t="shared" si="269"/>
        <v>NO</v>
      </c>
      <c r="AH787" t="str">
        <f t="shared" si="270"/>
        <v>NO</v>
      </c>
      <c r="AI787">
        <f t="shared" si="271"/>
        <v>29</v>
      </c>
      <c r="AJ787" t="str">
        <f t="shared" si="272"/>
        <v/>
      </c>
    </row>
    <row r="788" spans="1:36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52"/>
        <v>1.4279999999999999</v>
      </c>
      <c r="P788" s="6">
        <f t="shared" si="253"/>
        <v>162.27272727272728</v>
      </c>
      <c r="Q788" t="str">
        <f t="shared" si="254"/>
        <v>music</v>
      </c>
      <c r="R788" t="str">
        <f t="shared" si="255"/>
        <v>rock</v>
      </c>
      <c r="S788" s="8">
        <f t="shared" si="256"/>
        <v>40983</v>
      </c>
      <c r="T788" s="8">
        <f t="shared" si="257"/>
        <v>41040.657638888893</v>
      </c>
      <c r="U788">
        <f t="shared" si="258"/>
        <v>2012</v>
      </c>
      <c r="V788" t="str">
        <f>VLOOKUP(MONTH(S788),REF!$C$4:$D$15,2,FALSE)</f>
        <v>MAR</v>
      </c>
      <c r="W788" t="str">
        <f t="shared" si="259"/>
        <v>NO</v>
      </c>
      <c r="X788" t="str">
        <f t="shared" si="260"/>
        <v>NO</v>
      </c>
      <c r="Y788" t="str">
        <f t="shared" si="261"/>
        <v>YES</v>
      </c>
      <c r="Z788" t="str">
        <f t="shared" si="262"/>
        <v>NO</v>
      </c>
      <c r="AA788" t="str">
        <f t="shared" si="263"/>
        <v>NO</v>
      </c>
      <c r="AB788" t="str">
        <f t="shared" si="264"/>
        <v>NO</v>
      </c>
      <c r="AC788" t="str">
        <f t="shared" si="265"/>
        <v>NO</v>
      </c>
      <c r="AD788" t="str">
        <f t="shared" si="266"/>
        <v>NO</v>
      </c>
      <c r="AE788" t="str">
        <f t="shared" si="267"/>
        <v>NO</v>
      </c>
      <c r="AF788" t="str">
        <f t="shared" si="268"/>
        <v>NO</v>
      </c>
      <c r="AG788" t="str">
        <f t="shared" si="269"/>
        <v>NO</v>
      </c>
      <c r="AH788" t="str">
        <f t="shared" si="270"/>
        <v>NO</v>
      </c>
      <c r="AI788">
        <f t="shared" si="271"/>
        <v>44</v>
      </c>
      <c r="AJ788" t="str">
        <f t="shared" si="272"/>
        <v/>
      </c>
    </row>
    <row r="789" spans="1:36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52"/>
        <v>1.1416666666666666</v>
      </c>
      <c r="P789" s="6">
        <f t="shared" si="253"/>
        <v>80.588235294117652</v>
      </c>
      <c r="Q789" t="str">
        <f t="shared" si="254"/>
        <v>music</v>
      </c>
      <c r="R789" t="str">
        <f t="shared" si="255"/>
        <v>rock</v>
      </c>
      <c r="S789" s="8">
        <f t="shared" si="256"/>
        <v>41550</v>
      </c>
      <c r="T789" s="8">
        <f t="shared" si="257"/>
        <v>41579.627615740741</v>
      </c>
      <c r="U789">
        <f t="shared" si="258"/>
        <v>2013</v>
      </c>
      <c r="V789" t="str">
        <f>VLOOKUP(MONTH(S789),REF!$C$4:$D$15,2,FALSE)</f>
        <v>OCT</v>
      </c>
      <c r="W789" t="str">
        <f t="shared" si="259"/>
        <v>NO</v>
      </c>
      <c r="X789" t="str">
        <f t="shared" si="260"/>
        <v>YES</v>
      </c>
      <c r="Y789" t="str">
        <f t="shared" si="261"/>
        <v>NO</v>
      </c>
      <c r="Z789" t="str">
        <f t="shared" si="262"/>
        <v>NO</v>
      </c>
      <c r="AA789" t="str">
        <f t="shared" si="263"/>
        <v>NO</v>
      </c>
      <c r="AB789" t="str">
        <f t="shared" si="264"/>
        <v>NO</v>
      </c>
      <c r="AC789" t="str">
        <f t="shared" si="265"/>
        <v>NO</v>
      </c>
      <c r="AD789" t="str">
        <f t="shared" si="266"/>
        <v>NO</v>
      </c>
      <c r="AE789" t="str">
        <f t="shared" si="267"/>
        <v>NO</v>
      </c>
      <c r="AF789" t="str">
        <f t="shared" si="268"/>
        <v>NO</v>
      </c>
      <c r="AG789" t="str">
        <f t="shared" si="269"/>
        <v>NO</v>
      </c>
      <c r="AH789" t="str">
        <f t="shared" si="270"/>
        <v>NO</v>
      </c>
      <c r="AI789">
        <f t="shared" si="271"/>
        <v>17</v>
      </c>
      <c r="AJ789" t="str">
        <f t="shared" si="272"/>
        <v/>
      </c>
    </row>
    <row r="790" spans="1:36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52"/>
        <v>2.03505</v>
      </c>
      <c r="P790" s="6">
        <f t="shared" si="253"/>
        <v>59.85441176470588</v>
      </c>
      <c r="Q790" t="str">
        <f t="shared" si="254"/>
        <v>music</v>
      </c>
      <c r="R790" t="str">
        <f t="shared" si="255"/>
        <v>rock</v>
      </c>
      <c r="S790" s="8">
        <f t="shared" si="256"/>
        <v>41059</v>
      </c>
      <c r="T790" s="8">
        <f t="shared" si="257"/>
        <v>41097.165972222225</v>
      </c>
      <c r="U790">
        <f t="shared" si="258"/>
        <v>2012</v>
      </c>
      <c r="V790" t="str">
        <f>VLOOKUP(MONTH(S790),REF!$C$4:$D$15,2,FALSE)</f>
        <v>MAY</v>
      </c>
      <c r="W790" t="str">
        <f t="shared" si="259"/>
        <v>NO</v>
      </c>
      <c r="X790" t="str">
        <f t="shared" si="260"/>
        <v>YES</v>
      </c>
      <c r="Y790" t="str">
        <f t="shared" si="261"/>
        <v>NO</v>
      </c>
      <c r="Z790" t="str">
        <f t="shared" si="262"/>
        <v>NO</v>
      </c>
      <c r="AA790" t="str">
        <f t="shared" si="263"/>
        <v>NO</v>
      </c>
      <c r="AB790" t="str">
        <f t="shared" si="264"/>
        <v>NO</v>
      </c>
      <c r="AC790" t="str">
        <f t="shared" si="265"/>
        <v>NO</v>
      </c>
      <c r="AD790" t="str">
        <f t="shared" si="266"/>
        <v>NO</v>
      </c>
      <c r="AE790" t="str">
        <f t="shared" si="267"/>
        <v>NO</v>
      </c>
      <c r="AF790" t="str">
        <f t="shared" si="268"/>
        <v>NO</v>
      </c>
      <c r="AG790" t="str">
        <f t="shared" si="269"/>
        <v>NO</v>
      </c>
      <c r="AH790" t="str">
        <f t="shared" si="270"/>
        <v>NO</v>
      </c>
      <c r="AI790">
        <f t="shared" si="271"/>
        <v>34</v>
      </c>
      <c r="AJ790" t="str">
        <f t="shared" si="272"/>
        <v/>
      </c>
    </row>
    <row r="791" spans="1:36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52"/>
        <v>1.0941176470588236</v>
      </c>
      <c r="P791" s="6">
        <f t="shared" si="253"/>
        <v>132.85714285714286</v>
      </c>
      <c r="Q791" t="str">
        <f t="shared" si="254"/>
        <v>music</v>
      </c>
      <c r="R791" t="str">
        <f t="shared" si="255"/>
        <v>rock</v>
      </c>
      <c r="S791" s="8">
        <f t="shared" si="256"/>
        <v>41277</v>
      </c>
      <c r="T791" s="8">
        <f t="shared" si="257"/>
        <v>41295.332638888889</v>
      </c>
      <c r="U791">
        <f t="shared" si="258"/>
        <v>2013</v>
      </c>
      <c r="V791" t="str">
        <f>VLOOKUP(MONTH(S791),REF!$C$4:$D$15,2,FALSE)</f>
        <v>JAN</v>
      </c>
      <c r="W791" t="str">
        <f t="shared" si="259"/>
        <v>NO</v>
      </c>
      <c r="X791" t="str">
        <f t="shared" si="260"/>
        <v>YES</v>
      </c>
      <c r="Y791" t="str">
        <f t="shared" si="261"/>
        <v>NO</v>
      </c>
      <c r="Z791" t="str">
        <f t="shared" si="262"/>
        <v>NO</v>
      </c>
      <c r="AA791" t="str">
        <f t="shared" si="263"/>
        <v>NO</v>
      </c>
      <c r="AB791" t="str">
        <f t="shared" si="264"/>
        <v>NO</v>
      </c>
      <c r="AC791" t="str">
        <f t="shared" si="265"/>
        <v>NO</v>
      </c>
      <c r="AD791" t="str">
        <f t="shared" si="266"/>
        <v>NO</v>
      </c>
      <c r="AE791" t="str">
        <f t="shared" si="267"/>
        <v>NO</v>
      </c>
      <c r="AF791" t="str">
        <f t="shared" si="268"/>
        <v>NO</v>
      </c>
      <c r="AG791" t="str">
        <f t="shared" si="269"/>
        <v>NO</v>
      </c>
      <c r="AH791" t="str">
        <f t="shared" si="270"/>
        <v>NO</v>
      </c>
      <c r="AI791">
        <f t="shared" si="271"/>
        <v>14</v>
      </c>
      <c r="AJ791" t="str">
        <f t="shared" si="272"/>
        <v/>
      </c>
    </row>
    <row r="792" spans="1:36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52"/>
        <v>1.443746</v>
      </c>
      <c r="P792" s="6">
        <f t="shared" si="253"/>
        <v>92.547820512820508</v>
      </c>
      <c r="Q792" t="str">
        <f t="shared" si="254"/>
        <v>music</v>
      </c>
      <c r="R792" t="str">
        <f t="shared" si="255"/>
        <v>rock</v>
      </c>
      <c r="S792" s="8">
        <f t="shared" si="256"/>
        <v>41276</v>
      </c>
      <c r="T792" s="8">
        <f t="shared" si="257"/>
        <v>41306.047905092593</v>
      </c>
      <c r="U792">
        <f t="shared" si="258"/>
        <v>2013</v>
      </c>
      <c r="V792" t="str">
        <f>VLOOKUP(MONTH(S792),REF!$C$4:$D$15,2,FALSE)</f>
        <v>JAN</v>
      </c>
      <c r="W792" t="str">
        <f t="shared" si="259"/>
        <v>NO</v>
      </c>
      <c r="X792" t="str">
        <f t="shared" si="260"/>
        <v>NO</v>
      </c>
      <c r="Y792" t="str">
        <f t="shared" si="261"/>
        <v>NO</v>
      </c>
      <c r="Z792" t="str">
        <f t="shared" si="262"/>
        <v>YES</v>
      </c>
      <c r="AA792" t="str">
        <f t="shared" si="263"/>
        <v>NO</v>
      </c>
      <c r="AB792" t="str">
        <f t="shared" si="264"/>
        <v>NO</v>
      </c>
      <c r="AC792" t="str">
        <f t="shared" si="265"/>
        <v>NO</v>
      </c>
      <c r="AD792" t="str">
        <f t="shared" si="266"/>
        <v>NO</v>
      </c>
      <c r="AE792" t="str">
        <f t="shared" si="267"/>
        <v>NO</v>
      </c>
      <c r="AF792" t="str">
        <f t="shared" si="268"/>
        <v>NO</v>
      </c>
      <c r="AG792" t="str">
        <f t="shared" si="269"/>
        <v>NO</v>
      </c>
      <c r="AH792" t="str">
        <f t="shared" si="270"/>
        <v>NO</v>
      </c>
      <c r="AI792">
        <f t="shared" si="271"/>
        <v>156</v>
      </c>
      <c r="AJ792" t="str">
        <f t="shared" si="272"/>
        <v/>
      </c>
    </row>
    <row r="793" spans="1:36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52"/>
        <v>1.0386666666666666</v>
      </c>
      <c r="P793" s="6">
        <f t="shared" si="253"/>
        <v>60.859375</v>
      </c>
      <c r="Q793" t="str">
        <f t="shared" si="254"/>
        <v>music</v>
      </c>
      <c r="R793" t="str">
        <f t="shared" si="255"/>
        <v>rock</v>
      </c>
      <c r="S793" s="8">
        <f t="shared" si="256"/>
        <v>41558</v>
      </c>
      <c r="T793" s="8">
        <f t="shared" si="257"/>
        <v>41591.249305555553</v>
      </c>
      <c r="U793">
        <f t="shared" si="258"/>
        <v>2013</v>
      </c>
      <c r="V793" t="str">
        <f>VLOOKUP(MONTH(S793),REF!$C$4:$D$15,2,FALSE)</f>
        <v>OCT</v>
      </c>
      <c r="W793" t="str">
        <f t="shared" si="259"/>
        <v>NO</v>
      </c>
      <c r="X793" t="str">
        <f t="shared" si="260"/>
        <v>NO</v>
      </c>
      <c r="Y793" t="str">
        <f t="shared" si="261"/>
        <v>YES</v>
      </c>
      <c r="Z793" t="str">
        <f t="shared" si="262"/>
        <v>NO</v>
      </c>
      <c r="AA793" t="str">
        <f t="shared" si="263"/>
        <v>NO</v>
      </c>
      <c r="AB793" t="str">
        <f t="shared" si="264"/>
        <v>NO</v>
      </c>
      <c r="AC793" t="str">
        <f t="shared" si="265"/>
        <v>NO</v>
      </c>
      <c r="AD793" t="str">
        <f t="shared" si="266"/>
        <v>NO</v>
      </c>
      <c r="AE793" t="str">
        <f t="shared" si="267"/>
        <v>NO</v>
      </c>
      <c r="AF793" t="str">
        <f t="shared" si="268"/>
        <v>NO</v>
      </c>
      <c r="AG793" t="str">
        <f t="shared" si="269"/>
        <v>NO</v>
      </c>
      <c r="AH793" t="str">
        <f t="shared" si="270"/>
        <v>NO</v>
      </c>
      <c r="AI793">
        <f t="shared" si="271"/>
        <v>128</v>
      </c>
      <c r="AJ793" t="str">
        <f t="shared" si="272"/>
        <v/>
      </c>
    </row>
    <row r="794" spans="1:36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52"/>
        <v>1.0044440000000001</v>
      </c>
      <c r="P794" s="6">
        <f t="shared" si="253"/>
        <v>41.851833333333339</v>
      </c>
      <c r="Q794" t="str">
        <f t="shared" si="254"/>
        <v>music</v>
      </c>
      <c r="R794" t="str">
        <f t="shared" si="255"/>
        <v>rock</v>
      </c>
      <c r="S794" s="8">
        <f t="shared" si="256"/>
        <v>41556</v>
      </c>
      <c r="T794" s="8">
        <f t="shared" si="257"/>
        <v>41585.915312500001</v>
      </c>
      <c r="U794">
        <f t="shared" si="258"/>
        <v>2013</v>
      </c>
      <c r="V794" t="str">
        <f>VLOOKUP(MONTH(S794),REF!$C$4:$D$15,2,FALSE)</f>
        <v>OCT</v>
      </c>
      <c r="W794" t="str">
        <f t="shared" si="259"/>
        <v>NO</v>
      </c>
      <c r="X794" t="str">
        <f t="shared" si="260"/>
        <v>YES</v>
      </c>
      <c r="Y794" t="str">
        <f t="shared" si="261"/>
        <v>NO</v>
      </c>
      <c r="Z794" t="str">
        <f t="shared" si="262"/>
        <v>NO</v>
      </c>
      <c r="AA794" t="str">
        <f t="shared" si="263"/>
        <v>NO</v>
      </c>
      <c r="AB794" t="str">
        <f t="shared" si="264"/>
        <v>NO</v>
      </c>
      <c r="AC794" t="str">
        <f t="shared" si="265"/>
        <v>NO</v>
      </c>
      <c r="AD794" t="str">
        <f t="shared" si="266"/>
        <v>NO</v>
      </c>
      <c r="AE794" t="str">
        <f t="shared" si="267"/>
        <v>NO</v>
      </c>
      <c r="AF794" t="str">
        <f t="shared" si="268"/>
        <v>NO</v>
      </c>
      <c r="AG794" t="str">
        <f t="shared" si="269"/>
        <v>NO</v>
      </c>
      <c r="AH794" t="str">
        <f t="shared" si="270"/>
        <v>NO</v>
      </c>
      <c r="AI794">
        <f t="shared" si="271"/>
        <v>60</v>
      </c>
      <c r="AJ794" t="str">
        <f t="shared" si="272"/>
        <v/>
      </c>
    </row>
    <row r="795" spans="1:36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52"/>
        <v>1.0277927272727272</v>
      </c>
      <c r="P795" s="6">
        <f t="shared" si="253"/>
        <v>88.325937499999995</v>
      </c>
      <c r="Q795" t="str">
        <f t="shared" si="254"/>
        <v>music</v>
      </c>
      <c r="R795" t="str">
        <f t="shared" si="255"/>
        <v>rock</v>
      </c>
      <c r="S795" s="8">
        <f t="shared" si="256"/>
        <v>41443</v>
      </c>
      <c r="T795" s="8">
        <f t="shared" si="257"/>
        <v>41458.207638888889</v>
      </c>
      <c r="U795">
        <f t="shared" si="258"/>
        <v>2013</v>
      </c>
      <c r="V795" t="str">
        <f>VLOOKUP(MONTH(S795),REF!$C$4:$D$15,2,FALSE)</f>
        <v>JUN</v>
      </c>
      <c r="W795" t="str">
        <f t="shared" si="259"/>
        <v>NO</v>
      </c>
      <c r="X795" t="str">
        <f t="shared" si="260"/>
        <v>YES</v>
      </c>
      <c r="Y795" t="str">
        <f t="shared" si="261"/>
        <v>NO</v>
      </c>
      <c r="Z795" t="str">
        <f t="shared" si="262"/>
        <v>NO</v>
      </c>
      <c r="AA795" t="str">
        <f t="shared" si="263"/>
        <v>NO</v>
      </c>
      <c r="AB795" t="str">
        <f t="shared" si="264"/>
        <v>NO</v>
      </c>
      <c r="AC795" t="str">
        <f t="shared" si="265"/>
        <v>NO</v>
      </c>
      <c r="AD795" t="str">
        <f t="shared" si="266"/>
        <v>NO</v>
      </c>
      <c r="AE795" t="str">
        <f t="shared" si="267"/>
        <v>NO</v>
      </c>
      <c r="AF795" t="str">
        <f t="shared" si="268"/>
        <v>NO</v>
      </c>
      <c r="AG795" t="str">
        <f t="shared" si="269"/>
        <v>NO</v>
      </c>
      <c r="AH795" t="str">
        <f t="shared" si="270"/>
        <v>NO</v>
      </c>
      <c r="AI795">
        <f t="shared" si="271"/>
        <v>32</v>
      </c>
      <c r="AJ795" t="str">
        <f t="shared" si="272"/>
        <v/>
      </c>
    </row>
    <row r="796" spans="1:36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52"/>
        <v>1.0531250000000001</v>
      </c>
      <c r="P796" s="6">
        <f t="shared" si="253"/>
        <v>158.96226415094338</v>
      </c>
      <c r="Q796" t="str">
        <f t="shared" si="254"/>
        <v>music</v>
      </c>
      <c r="R796" t="str">
        <f t="shared" si="255"/>
        <v>rock</v>
      </c>
      <c r="S796" s="8">
        <f t="shared" si="256"/>
        <v>40736</v>
      </c>
      <c r="T796" s="8">
        <f t="shared" si="257"/>
        <v>40791.712500000001</v>
      </c>
      <c r="U796">
        <f t="shared" si="258"/>
        <v>2011</v>
      </c>
      <c r="V796" t="str">
        <f>VLOOKUP(MONTH(S796),REF!$C$4:$D$15,2,FALSE)</f>
        <v>JUL</v>
      </c>
      <c r="W796" t="str">
        <f t="shared" si="259"/>
        <v>NO</v>
      </c>
      <c r="X796" t="str">
        <f t="shared" si="260"/>
        <v>NO</v>
      </c>
      <c r="Y796" t="str">
        <f t="shared" si="261"/>
        <v>YES</v>
      </c>
      <c r="Z796" t="str">
        <f t="shared" si="262"/>
        <v>NO</v>
      </c>
      <c r="AA796" t="str">
        <f t="shared" si="263"/>
        <v>NO</v>
      </c>
      <c r="AB796" t="str">
        <f t="shared" si="264"/>
        <v>NO</v>
      </c>
      <c r="AC796" t="str">
        <f t="shared" si="265"/>
        <v>NO</v>
      </c>
      <c r="AD796" t="str">
        <f t="shared" si="266"/>
        <v>NO</v>
      </c>
      <c r="AE796" t="str">
        <f t="shared" si="267"/>
        <v>NO</v>
      </c>
      <c r="AF796" t="str">
        <f t="shared" si="268"/>
        <v>NO</v>
      </c>
      <c r="AG796" t="str">
        <f t="shared" si="269"/>
        <v>NO</v>
      </c>
      <c r="AH796" t="str">
        <f t="shared" si="270"/>
        <v>NO</v>
      </c>
      <c r="AI796">
        <f t="shared" si="271"/>
        <v>53</v>
      </c>
      <c r="AJ796" t="str">
        <f t="shared" si="272"/>
        <v/>
      </c>
    </row>
    <row r="797" spans="1:36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52"/>
        <v>1.1178571428571429</v>
      </c>
      <c r="P797" s="6">
        <f t="shared" si="253"/>
        <v>85.054347826086953</v>
      </c>
      <c r="Q797" t="str">
        <f t="shared" si="254"/>
        <v>music</v>
      </c>
      <c r="R797" t="str">
        <f t="shared" si="255"/>
        <v>rock</v>
      </c>
      <c r="S797" s="8">
        <f t="shared" si="256"/>
        <v>40964</v>
      </c>
      <c r="T797" s="8">
        <f t="shared" si="257"/>
        <v>41006.207638888889</v>
      </c>
      <c r="U797">
        <f t="shared" si="258"/>
        <v>2012</v>
      </c>
      <c r="V797" t="str">
        <f>VLOOKUP(MONTH(S797),REF!$C$4:$D$15,2,FALSE)</f>
        <v>FEB</v>
      </c>
      <c r="W797" t="str">
        <f t="shared" si="259"/>
        <v>NO</v>
      </c>
      <c r="X797" t="str">
        <f t="shared" si="260"/>
        <v>NO</v>
      </c>
      <c r="Y797" t="str">
        <f t="shared" si="261"/>
        <v>NO</v>
      </c>
      <c r="Z797" t="str">
        <f t="shared" si="262"/>
        <v>YES</v>
      </c>
      <c r="AA797" t="str">
        <f t="shared" si="263"/>
        <v>NO</v>
      </c>
      <c r="AB797" t="str">
        <f t="shared" si="264"/>
        <v>NO</v>
      </c>
      <c r="AC797" t="str">
        <f t="shared" si="265"/>
        <v>NO</v>
      </c>
      <c r="AD797" t="str">
        <f t="shared" si="266"/>
        <v>NO</v>
      </c>
      <c r="AE797" t="str">
        <f t="shared" si="267"/>
        <v>NO</v>
      </c>
      <c r="AF797" t="str">
        <f t="shared" si="268"/>
        <v>NO</v>
      </c>
      <c r="AG797" t="str">
        <f t="shared" si="269"/>
        <v>NO</v>
      </c>
      <c r="AH797" t="str">
        <f t="shared" si="270"/>
        <v>NO</v>
      </c>
      <c r="AI797">
        <f t="shared" si="271"/>
        <v>184</v>
      </c>
      <c r="AJ797" t="str">
        <f t="shared" si="272"/>
        <v/>
      </c>
    </row>
    <row r="798" spans="1:36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52"/>
        <v>1.0135000000000001</v>
      </c>
      <c r="P798" s="6">
        <f t="shared" si="253"/>
        <v>112.61111111111111</v>
      </c>
      <c r="Q798" t="str">
        <f t="shared" si="254"/>
        <v>music</v>
      </c>
      <c r="R798" t="str">
        <f t="shared" si="255"/>
        <v>rock</v>
      </c>
      <c r="S798" s="8">
        <f t="shared" si="256"/>
        <v>41503</v>
      </c>
      <c r="T798" s="8">
        <f t="shared" si="257"/>
        <v>41532.881944444445</v>
      </c>
      <c r="U798">
        <f t="shared" si="258"/>
        <v>2013</v>
      </c>
      <c r="V798" t="str">
        <f>VLOOKUP(MONTH(S798),REF!$C$4:$D$15,2,FALSE)</f>
        <v>AUG</v>
      </c>
      <c r="W798" t="str">
        <f t="shared" si="259"/>
        <v>NO</v>
      </c>
      <c r="X798" t="str">
        <f t="shared" si="260"/>
        <v>NO</v>
      </c>
      <c r="Y798" t="str">
        <f t="shared" si="261"/>
        <v>NO</v>
      </c>
      <c r="Z798" t="str">
        <f t="shared" si="262"/>
        <v>YES</v>
      </c>
      <c r="AA798" t="str">
        <f t="shared" si="263"/>
        <v>NO</v>
      </c>
      <c r="AB798" t="str">
        <f t="shared" si="264"/>
        <v>NO</v>
      </c>
      <c r="AC798" t="str">
        <f t="shared" si="265"/>
        <v>NO</v>
      </c>
      <c r="AD798" t="str">
        <f t="shared" si="266"/>
        <v>NO</v>
      </c>
      <c r="AE798" t="str">
        <f t="shared" si="267"/>
        <v>NO</v>
      </c>
      <c r="AF798" t="str">
        <f t="shared" si="268"/>
        <v>NO</v>
      </c>
      <c r="AG798" t="str">
        <f t="shared" si="269"/>
        <v>NO</v>
      </c>
      <c r="AH798" t="str">
        <f t="shared" si="270"/>
        <v>NO</v>
      </c>
      <c r="AI798">
        <f t="shared" si="271"/>
        <v>90</v>
      </c>
      <c r="AJ798" t="str">
        <f t="shared" si="272"/>
        <v/>
      </c>
    </row>
    <row r="799" spans="1:36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52"/>
        <v>1.0753333333333333</v>
      </c>
      <c r="P799" s="6">
        <f t="shared" si="253"/>
        <v>45.436619718309856</v>
      </c>
      <c r="Q799" t="str">
        <f t="shared" si="254"/>
        <v>music</v>
      </c>
      <c r="R799" t="str">
        <f t="shared" si="255"/>
        <v>rock</v>
      </c>
      <c r="S799" s="8">
        <f t="shared" si="256"/>
        <v>40997</v>
      </c>
      <c r="T799" s="8">
        <f t="shared" si="257"/>
        <v>41028.166666666664</v>
      </c>
      <c r="U799">
        <f t="shared" si="258"/>
        <v>2012</v>
      </c>
      <c r="V799" t="str">
        <f>VLOOKUP(MONTH(S799),REF!$C$4:$D$15,2,FALSE)</f>
        <v>MAR</v>
      </c>
      <c r="W799" t="str">
        <f t="shared" si="259"/>
        <v>NO</v>
      </c>
      <c r="X799" t="str">
        <f t="shared" si="260"/>
        <v>YES</v>
      </c>
      <c r="Y799" t="str">
        <f t="shared" si="261"/>
        <v>NO</v>
      </c>
      <c r="Z799" t="str">
        <f t="shared" si="262"/>
        <v>NO</v>
      </c>
      <c r="AA799" t="str">
        <f t="shared" si="263"/>
        <v>NO</v>
      </c>
      <c r="AB799" t="str">
        <f t="shared" si="264"/>
        <v>NO</v>
      </c>
      <c r="AC799" t="str">
        <f t="shared" si="265"/>
        <v>NO</v>
      </c>
      <c r="AD799" t="str">
        <f t="shared" si="266"/>
        <v>NO</v>
      </c>
      <c r="AE799" t="str">
        <f t="shared" si="267"/>
        <v>NO</v>
      </c>
      <c r="AF799" t="str">
        <f t="shared" si="268"/>
        <v>NO</v>
      </c>
      <c r="AG799" t="str">
        <f t="shared" si="269"/>
        <v>NO</v>
      </c>
      <c r="AH799" t="str">
        <f t="shared" si="270"/>
        <v>NO</v>
      </c>
      <c r="AI799">
        <f t="shared" si="271"/>
        <v>71</v>
      </c>
      <c r="AJ799" t="str">
        <f t="shared" si="272"/>
        <v/>
      </c>
    </row>
    <row r="800" spans="1:36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52"/>
        <v>1.1488571428571428</v>
      </c>
      <c r="P800" s="6">
        <f t="shared" si="253"/>
        <v>46.218390804597703</v>
      </c>
      <c r="Q800" t="str">
        <f t="shared" si="254"/>
        <v>music</v>
      </c>
      <c r="R800" t="str">
        <f t="shared" si="255"/>
        <v>rock</v>
      </c>
      <c r="S800" s="8">
        <f t="shared" si="256"/>
        <v>41883</v>
      </c>
      <c r="T800" s="8">
        <f t="shared" si="257"/>
        <v>41912.590127314819</v>
      </c>
      <c r="U800">
        <f t="shared" si="258"/>
        <v>2014</v>
      </c>
      <c r="V800" t="str">
        <f>VLOOKUP(MONTH(S800),REF!$C$4:$D$15,2,FALSE)</f>
        <v>SEP</v>
      </c>
      <c r="W800" t="str">
        <f t="shared" si="259"/>
        <v>NO</v>
      </c>
      <c r="X800" t="str">
        <f t="shared" si="260"/>
        <v>YES</v>
      </c>
      <c r="Y800" t="str">
        <f t="shared" si="261"/>
        <v>NO</v>
      </c>
      <c r="Z800" t="str">
        <f t="shared" si="262"/>
        <v>NO</v>
      </c>
      <c r="AA800" t="str">
        <f t="shared" si="263"/>
        <v>NO</v>
      </c>
      <c r="AB800" t="str">
        <f t="shared" si="264"/>
        <v>NO</v>
      </c>
      <c r="AC800" t="str">
        <f t="shared" si="265"/>
        <v>NO</v>
      </c>
      <c r="AD800" t="str">
        <f t="shared" si="266"/>
        <v>NO</v>
      </c>
      <c r="AE800" t="str">
        <f t="shared" si="267"/>
        <v>NO</v>
      </c>
      <c r="AF800" t="str">
        <f t="shared" si="268"/>
        <v>NO</v>
      </c>
      <c r="AG800" t="str">
        <f t="shared" si="269"/>
        <v>NO</v>
      </c>
      <c r="AH800" t="str">
        <f t="shared" si="270"/>
        <v>NO</v>
      </c>
      <c r="AI800">
        <f t="shared" si="271"/>
        <v>87</v>
      </c>
      <c r="AJ800" t="str">
        <f t="shared" si="272"/>
        <v/>
      </c>
    </row>
    <row r="801" spans="1:36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52"/>
        <v>1.0002</v>
      </c>
      <c r="P801" s="6">
        <f t="shared" si="253"/>
        <v>178.60714285714286</v>
      </c>
      <c r="Q801" t="str">
        <f t="shared" si="254"/>
        <v>music</v>
      </c>
      <c r="R801" t="str">
        <f t="shared" si="255"/>
        <v>rock</v>
      </c>
      <c r="S801" s="8">
        <f t="shared" si="256"/>
        <v>40997</v>
      </c>
      <c r="T801" s="8">
        <f t="shared" si="257"/>
        <v>41026.667199074072</v>
      </c>
      <c r="U801">
        <f t="shared" si="258"/>
        <v>2012</v>
      </c>
      <c r="V801" t="str">
        <f>VLOOKUP(MONTH(S801),REF!$C$4:$D$15,2,FALSE)</f>
        <v>MAR</v>
      </c>
      <c r="W801" t="str">
        <f t="shared" si="259"/>
        <v>NO</v>
      </c>
      <c r="X801" t="str">
        <f t="shared" si="260"/>
        <v>NO</v>
      </c>
      <c r="Y801" t="str">
        <f t="shared" si="261"/>
        <v>YES</v>
      </c>
      <c r="Z801" t="str">
        <f t="shared" si="262"/>
        <v>NO</v>
      </c>
      <c r="AA801" t="str">
        <f t="shared" si="263"/>
        <v>NO</v>
      </c>
      <c r="AB801" t="str">
        <f t="shared" si="264"/>
        <v>NO</v>
      </c>
      <c r="AC801" t="str">
        <f t="shared" si="265"/>
        <v>NO</v>
      </c>
      <c r="AD801" t="str">
        <f t="shared" si="266"/>
        <v>NO</v>
      </c>
      <c r="AE801" t="str">
        <f t="shared" si="267"/>
        <v>NO</v>
      </c>
      <c r="AF801" t="str">
        <f t="shared" si="268"/>
        <v>NO</v>
      </c>
      <c r="AG801" t="str">
        <f t="shared" si="269"/>
        <v>NO</v>
      </c>
      <c r="AH801" t="str">
        <f t="shared" si="270"/>
        <v>NO</v>
      </c>
      <c r="AI801">
        <f t="shared" si="271"/>
        <v>28</v>
      </c>
      <c r="AJ801" t="str">
        <f t="shared" si="272"/>
        <v/>
      </c>
    </row>
    <row r="802" spans="1:36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52"/>
        <v>1.5213333333333334</v>
      </c>
      <c r="P802" s="6">
        <f t="shared" si="253"/>
        <v>40.75</v>
      </c>
      <c r="Q802" t="str">
        <f t="shared" si="254"/>
        <v>music</v>
      </c>
      <c r="R802" t="str">
        <f t="shared" si="255"/>
        <v>rock</v>
      </c>
      <c r="S802" s="8">
        <f t="shared" si="256"/>
        <v>41863</v>
      </c>
      <c r="T802" s="8">
        <f t="shared" si="257"/>
        <v>41893.433495370373</v>
      </c>
      <c r="U802">
        <f t="shared" si="258"/>
        <v>2014</v>
      </c>
      <c r="V802" t="str">
        <f>VLOOKUP(MONTH(S802),REF!$C$4:$D$15,2,FALSE)</f>
        <v>AUG</v>
      </c>
      <c r="W802" t="str">
        <f t="shared" si="259"/>
        <v>NO</v>
      </c>
      <c r="X802" t="str">
        <f t="shared" si="260"/>
        <v>YES</v>
      </c>
      <c r="Y802" t="str">
        <f t="shared" si="261"/>
        <v>NO</v>
      </c>
      <c r="Z802" t="str">
        <f t="shared" si="262"/>
        <v>NO</v>
      </c>
      <c r="AA802" t="str">
        <f t="shared" si="263"/>
        <v>NO</v>
      </c>
      <c r="AB802" t="str">
        <f t="shared" si="264"/>
        <v>NO</v>
      </c>
      <c r="AC802" t="str">
        <f t="shared" si="265"/>
        <v>NO</v>
      </c>
      <c r="AD802" t="str">
        <f t="shared" si="266"/>
        <v>NO</v>
      </c>
      <c r="AE802" t="str">
        <f t="shared" si="267"/>
        <v>NO</v>
      </c>
      <c r="AF802" t="str">
        <f t="shared" si="268"/>
        <v>NO</v>
      </c>
      <c r="AG802" t="str">
        <f t="shared" si="269"/>
        <v>NO</v>
      </c>
      <c r="AH802" t="str">
        <f t="shared" si="270"/>
        <v>NO</v>
      </c>
      <c r="AI802">
        <f t="shared" si="271"/>
        <v>56</v>
      </c>
      <c r="AJ802" t="str">
        <f t="shared" si="272"/>
        <v/>
      </c>
    </row>
    <row r="803" spans="1:36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52"/>
        <v>1.1152149999999998</v>
      </c>
      <c r="P803" s="6">
        <f t="shared" si="253"/>
        <v>43.733921568627444</v>
      </c>
      <c r="Q803" t="str">
        <f t="shared" si="254"/>
        <v>music</v>
      </c>
      <c r="R803" t="str">
        <f t="shared" si="255"/>
        <v>rock</v>
      </c>
      <c r="S803" s="8">
        <f t="shared" si="256"/>
        <v>40696</v>
      </c>
      <c r="T803" s="8">
        <f t="shared" si="257"/>
        <v>40725.795370370368</v>
      </c>
      <c r="U803">
        <f t="shared" si="258"/>
        <v>2011</v>
      </c>
      <c r="V803" t="str">
        <f>VLOOKUP(MONTH(S803),REF!$C$4:$D$15,2,FALSE)</f>
        <v>JUN</v>
      </c>
      <c r="W803" t="str">
        <f t="shared" si="259"/>
        <v>NO</v>
      </c>
      <c r="X803" t="str">
        <f t="shared" si="260"/>
        <v>YES</v>
      </c>
      <c r="Y803" t="str">
        <f t="shared" si="261"/>
        <v>NO</v>
      </c>
      <c r="Z803" t="str">
        <f t="shared" si="262"/>
        <v>NO</v>
      </c>
      <c r="AA803" t="str">
        <f t="shared" si="263"/>
        <v>NO</v>
      </c>
      <c r="AB803" t="str">
        <f t="shared" si="264"/>
        <v>NO</v>
      </c>
      <c r="AC803" t="str">
        <f t="shared" si="265"/>
        <v>NO</v>
      </c>
      <c r="AD803" t="str">
        <f t="shared" si="266"/>
        <v>NO</v>
      </c>
      <c r="AE803" t="str">
        <f t="shared" si="267"/>
        <v>NO</v>
      </c>
      <c r="AF803" t="str">
        <f t="shared" si="268"/>
        <v>NO</v>
      </c>
      <c r="AG803" t="str">
        <f t="shared" si="269"/>
        <v>NO</v>
      </c>
      <c r="AH803" t="str">
        <f t="shared" si="270"/>
        <v>NO</v>
      </c>
      <c r="AI803">
        <f t="shared" si="271"/>
        <v>51</v>
      </c>
      <c r="AJ803" t="str">
        <f t="shared" si="272"/>
        <v/>
      </c>
    </row>
    <row r="804" spans="1:36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52"/>
        <v>1.0133333333333334</v>
      </c>
      <c r="P804" s="6">
        <f t="shared" si="253"/>
        <v>81.066666666666663</v>
      </c>
      <c r="Q804" t="str">
        <f t="shared" si="254"/>
        <v>music</v>
      </c>
      <c r="R804" t="str">
        <f t="shared" si="255"/>
        <v>rock</v>
      </c>
      <c r="S804" s="8">
        <f t="shared" si="256"/>
        <v>41123</v>
      </c>
      <c r="T804" s="8">
        <f t="shared" si="257"/>
        <v>41169.170138888891</v>
      </c>
      <c r="U804">
        <f t="shared" si="258"/>
        <v>2012</v>
      </c>
      <c r="V804" t="str">
        <f>VLOOKUP(MONTH(S804),REF!$C$4:$D$15,2,FALSE)</f>
        <v>AUG</v>
      </c>
      <c r="W804" t="str">
        <f t="shared" si="259"/>
        <v>NO</v>
      </c>
      <c r="X804" t="str">
        <f t="shared" si="260"/>
        <v>NO</v>
      </c>
      <c r="Y804" t="str">
        <f t="shared" si="261"/>
        <v>YES</v>
      </c>
      <c r="Z804" t="str">
        <f t="shared" si="262"/>
        <v>NO</v>
      </c>
      <c r="AA804" t="str">
        <f t="shared" si="263"/>
        <v>NO</v>
      </c>
      <c r="AB804" t="str">
        <f t="shared" si="264"/>
        <v>NO</v>
      </c>
      <c r="AC804" t="str">
        <f t="shared" si="265"/>
        <v>NO</v>
      </c>
      <c r="AD804" t="str">
        <f t="shared" si="266"/>
        <v>NO</v>
      </c>
      <c r="AE804" t="str">
        <f t="shared" si="267"/>
        <v>NO</v>
      </c>
      <c r="AF804" t="str">
        <f t="shared" si="268"/>
        <v>NO</v>
      </c>
      <c r="AG804" t="str">
        <f t="shared" si="269"/>
        <v>NO</v>
      </c>
      <c r="AH804" t="str">
        <f t="shared" si="270"/>
        <v>NO</v>
      </c>
      <c r="AI804">
        <f t="shared" si="271"/>
        <v>75</v>
      </c>
      <c r="AJ804" t="str">
        <f t="shared" si="272"/>
        <v/>
      </c>
    </row>
    <row r="805" spans="1:36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52"/>
        <v>1.232608695652174</v>
      </c>
      <c r="P805" s="6">
        <f t="shared" si="253"/>
        <v>74.60526315789474</v>
      </c>
      <c r="Q805" t="str">
        <f t="shared" si="254"/>
        <v>music</v>
      </c>
      <c r="R805" t="str">
        <f t="shared" si="255"/>
        <v>rock</v>
      </c>
      <c r="S805" s="8">
        <f t="shared" si="256"/>
        <v>40666</v>
      </c>
      <c r="T805" s="8">
        <f t="shared" si="257"/>
        <v>40692.041666666664</v>
      </c>
      <c r="U805">
        <f t="shared" si="258"/>
        <v>2011</v>
      </c>
      <c r="V805" t="str">
        <f>VLOOKUP(MONTH(S805),REF!$C$4:$D$15,2,FALSE)</f>
        <v>MAY</v>
      </c>
      <c r="W805" t="str">
        <f t="shared" si="259"/>
        <v>NO</v>
      </c>
      <c r="X805" t="str">
        <f t="shared" si="260"/>
        <v>YES</v>
      </c>
      <c r="Y805" t="str">
        <f t="shared" si="261"/>
        <v>NO</v>
      </c>
      <c r="Z805" t="str">
        <f t="shared" si="262"/>
        <v>NO</v>
      </c>
      <c r="AA805" t="str">
        <f t="shared" si="263"/>
        <v>NO</v>
      </c>
      <c r="AB805" t="str">
        <f t="shared" si="264"/>
        <v>NO</v>
      </c>
      <c r="AC805" t="str">
        <f t="shared" si="265"/>
        <v>NO</v>
      </c>
      <c r="AD805" t="str">
        <f t="shared" si="266"/>
        <v>NO</v>
      </c>
      <c r="AE805" t="str">
        <f t="shared" si="267"/>
        <v>NO</v>
      </c>
      <c r="AF805" t="str">
        <f t="shared" si="268"/>
        <v>NO</v>
      </c>
      <c r="AG805" t="str">
        <f t="shared" si="269"/>
        <v>NO</v>
      </c>
      <c r="AH805" t="str">
        <f t="shared" si="270"/>
        <v>NO</v>
      </c>
      <c r="AI805">
        <f t="shared" si="271"/>
        <v>38</v>
      </c>
      <c r="AJ805" t="str">
        <f t="shared" si="272"/>
        <v/>
      </c>
    </row>
    <row r="806" spans="1:36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52"/>
        <v>1</v>
      </c>
      <c r="P806" s="6">
        <f t="shared" si="253"/>
        <v>305.55555555555554</v>
      </c>
      <c r="Q806" t="str">
        <f t="shared" si="254"/>
        <v>music</v>
      </c>
      <c r="R806" t="str">
        <f t="shared" si="255"/>
        <v>rock</v>
      </c>
      <c r="S806" s="8">
        <f t="shared" si="256"/>
        <v>40730</v>
      </c>
      <c r="T806" s="8">
        <f t="shared" si="257"/>
        <v>40747.165972222225</v>
      </c>
      <c r="U806">
        <f t="shared" si="258"/>
        <v>2011</v>
      </c>
      <c r="V806" t="str">
        <f>VLOOKUP(MONTH(S806),REF!$C$4:$D$15,2,FALSE)</f>
        <v>JUL</v>
      </c>
      <c r="W806" t="str">
        <f t="shared" si="259"/>
        <v>NO</v>
      </c>
      <c r="X806" t="str">
        <f t="shared" si="260"/>
        <v>NO</v>
      </c>
      <c r="Y806" t="str">
        <f t="shared" si="261"/>
        <v>YES</v>
      </c>
      <c r="Z806" t="str">
        <f t="shared" si="262"/>
        <v>NO</v>
      </c>
      <c r="AA806" t="str">
        <f t="shared" si="263"/>
        <v>NO</v>
      </c>
      <c r="AB806" t="str">
        <f t="shared" si="264"/>
        <v>NO</v>
      </c>
      <c r="AC806" t="str">
        <f t="shared" si="265"/>
        <v>NO</v>
      </c>
      <c r="AD806" t="str">
        <f t="shared" si="266"/>
        <v>NO</v>
      </c>
      <c r="AE806" t="str">
        <f t="shared" si="267"/>
        <v>NO</v>
      </c>
      <c r="AF806" t="str">
        <f t="shared" si="268"/>
        <v>NO</v>
      </c>
      <c r="AG806" t="str">
        <f t="shared" si="269"/>
        <v>NO</v>
      </c>
      <c r="AH806" t="str">
        <f t="shared" si="270"/>
        <v>NO</v>
      </c>
      <c r="AI806">
        <f t="shared" si="271"/>
        <v>18</v>
      </c>
      <c r="AJ806" t="str">
        <f t="shared" si="272"/>
        <v/>
      </c>
    </row>
    <row r="807" spans="1:36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52"/>
        <v>1.05</v>
      </c>
      <c r="P807" s="6">
        <f t="shared" si="253"/>
        <v>58.333333333333336</v>
      </c>
      <c r="Q807" t="str">
        <f t="shared" si="254"/>
        <v>music</v>
      </c>
      <c r="R807" t="str">
        <f t="shared" si="255"/>
        <v>rock</v>
      </c>
      <c r="S807" s="8">
        <f t="shared" si="256"/>
        <v>40691</v>
      </c>
      <c r="T807" s="8">
        <f t="shared" si="257"/>
        <v>40740.958333333336</v>
      </c>
      <c r="U807">
        <f t="shared" si="258"/>
        <v>2011</v>
      </c>
      <c r="V807" t="str">
        <f>VLOOKUP(MONTH(S807),REF!$C$4:$D$15,2,FALSE)</f>
        <v>MAY</v>
      </c>
      <c r="W807" t="str">
        <f t="shared" si="259"/>
        <v>NO</v>
      </c>
      <c r="X807" t="str">
        <f t="shared" si="260"/>
        <v>YES</v>
      </c>
      <c r="Y807" t="str">
        <f t="shared" si="261"/>
        <v>NO</v>
      </c>
      <c r="Z807" t="str">
        <f t="shared" si="262"/>
        <v>NO</v>
      </c>
      <c r="AA807" t="str">
        <f t="shared" si="263"/>
        <v>NO</v>
      </c>
      <c r="AB807" t="str">
        <f t="shared" si="264"/>
        <v>NO</v>
      </c>
      <c r="AC807" t="str">
        <f t="shared" si="265"/>
        <v>NO</v>
      </c>
      <c r="AD807" t="str">
        <f t="shared" si="266"/>
        <v>NO</v>
      </c>
      <c r="AE807" t="str">
        <f t="shared" si="267"/>
        <v>NO</v>
      </c>
      <c r="AF807" t="str">
        <f t="shared" si="268"/>
        <v>NO</v>
      </c>
      <c r="AG807" t="str">
        <f t="shared" si="269"/>
        <v>NO</v>
      </c>
      <c r="AH807" t="str">
        <f t="shared" si="270"/>
        <v>NO</v>
      </c>
      <c r="AI807">
        <f t="shared" si="271"/>
        <v>54</v>
      </c>
      <c r="AJ807" t="str">
        <f t="shared" si="272"/>
        <v/>
      </c>
    </row>
    <row r="808" spans="1:36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52"/>
        <v>1.0443750000000001</v>
      </c>
      <c r="P808" s="6">
        <f t="shared" si="253"/>
        <v>117.67605633802818</v>
      </c>
      <c r="Q808" t="str">
        <f t="shared" si="254"/>
        <v>music</v>
      </c>
      <c r="R808" t="str">
        <f t="shared" si="255"/>
        <v>rock</v>
      </c>
      <c r="S808" s="8">
        <f t="shared" si="256"/>
        <v>40764</v>
      </c>
      <c r="T808" s="8">
        <f t="shared" si="257"/>
        <v>40793.691423611112</v>
      </c>
      <c r="U808">
        <f t="shared" si="258"/>
        <v>2011</v>
      </c>
      <c r="V808" t="str">
        <f>VLOOKUP(MONTH(S808),REF!$C$4:$D$15,2,FALSE)</f>
        <v>AUG</v>
      </c>
      <c r="W808" t="str">
        <f t="shared" si="259"/>
        <v>NO</v>
      </c>
      <c r="X808" t="str">
        <f t="shared" si="260"/>
        <v>NO</v>
      </c>
      <c r="Y808" t="str">
        <f t="shared" si="261"/>
        <v>YES</v>
      </c>
      <c r="Z808" t="str">
        <f t="shared" si="262"/>
        <v>NO</v>
      </c>
      <c r="AA808" t="str">
        <f t="shared" si="263"/>
        <v>NO</v>
      </c>
      <c r="AB808" t="str">
        <f t="shared" si="264"/>
        <v>NO</v>
      </c>
      <c r="AC808" t="str">
        <f t="shared" si="265"/>
        <v>NO</v>
      </c>
      <c r="AD808" t="str">
        <f t="shared" si="266"/>
        <v>NO</v>
      </c>
      <c r="AE808" t="str">
        <f t="shared" si="267"/>
        <v>NO</v>
      </c>
      <c r="AF808" t="str">
        <f t="shared" si="268"/>
        <v>NO</v>
      </c>
      <c r="AG808" t="str">
        <f t="shared" si="269"/>
        <v>NO</v>
      </c>
      <c r="AH808" t="str">
        <f t="shared" si="270"/>
        <v>NO</v>
      </c>
      <c r="AI808">
        <f t="shared" si="271"/>
        <v>71</v>
      </c>
      <c r="AJ808" t="str">
        <f t="shared" si="272"/>
        <v/>
      </c>
    </row>
    <row r="809" spans="1:36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52"/>
        <v>1.05125</v>
      </c>
      <c r="P809" s="6">
        <f t="shared" si="253"/>
        <v>73.771929824561397</v>
      </c>
      <c r="Q809" t="str">
        <f t="shared" si="254"/>
        <v>music</v>
      </c>
      <c r="R809" t="str">
        <f t="shared" si="255"/>
        <v>rock</v>
      </c>
      <c r="S809" s="8">
        <f t="shared" si="256"/>
        <v>42760</v>
      </c>
      <c r="T809" s="8">
        <f t="shared" si="257"/>
        <v>42795.083333333328</v>
      </c>
      <c r="U809">
        <f t="shared" si="258"/>
        <v>2017</v>
      </c>
      <c r="V809" t="str">
        <f>VLOOKUP(MONTH(S809),REF!$C$4:$D$15,2,FALSE)</f>
        <v>JAN</v>
      </c>
      <c r="W809" t="str">
        <f t="shared" si="259"/>
        <v>NO</v>
      </c>
      <c r="X809" t="str">
        <f t="shared" si="260"/>
        <v>YES</v>
      </c>
      <c r="Y809" t="str">
        <f t="shared" si="261"/>
        <v>NO</v>
      </c>
      <c r="Z809" t="str">
        <f t="shared" si="262"/>
        <v>NO</v>
      </c>
      <c r="AA809" t="str">
        <f t="shared" si="263"/>
        <v>NO</v>
      </c>
      <c r="AB809" t="str">
        <f t="shared" si="264"/>
        <v>NO</v>
      </c>
      <c r="AC809" t="str">
        <f t="shared" si="265"/>
        <v>NO</v>
      </c>
      <c r="AD809" t="str">
        <f t="shared" si="266"/>
        <v>NO</v>
      </c>
      <c r="AE809" t="str">
        <f t="shared" si="267"/>
        <v>NO</v>
      </c>
      <c r="AF809" t="str">
        <f t="shared" si="268"/>
        <v>NO</v>
      </c>
      <c r="AG809" t="str">
        <f t="shared" si="269"/>
        <v>NO</v>
      </c>
      <c r="AH809" t="str">
        <f t="shared" si="270"/>
        <v>NO</v>
      </c>
      <c r="AI809">
        <f t="shared" si="271"/>
        <v>57</v>
      </c>
      <c r="AJ809" t="str">
        <f t="shared" si="272"/>
        <v/>
      </c>
    </row>
    <row r="810" spans="1:36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52"/>
        <v>1</v>
      </c>
      <c r="P810" s="6">
        <f t="shared" si="253"/>
        <v>104.65116279069767</v>
      </c>
      <c r="Q810" t="str">
        <f t="shared" si="254"/>
        <v>music</v>
      </c>
      <c r="R810" t="str">
        <f t="shared" si="255"/>
        <v>rock</v>
      </c>
      <c r="S810" s="8">
        <f t="shared" si="256"/>
        <v>41962</v>
      </c>
      <c r="T810" s="8">
        <f t="shared" si="257"/>
        <v>41995.207638888889</v>
      </c>
      <c r="U810">
        <f t="shared" si="258"/>
        <v>2014</v>
      </c>
      <c r="V810" t="str">
        <f>VLOOKUP(MONTH(S810),REF!$C$4:$D$15,2,FALSE)</f>
        <v>NOV</v>
      </c>
      <c r="W810" t="str">
        <f t="shared" si="259"/>
        <v>NO</v>
      </c>
      <c r="X810" t="str">
        <f t="shared" si="260"/>
        <v>YES</v>
      </c>
      <c r="Y810" t="str">
        <f t="shared" si="261"/>
        <v>NO</v>
      </c>
      <c r="Z810" t="str">
        <f t="shared" si="262"/>
        <v>NO</v>
      </c>
      <c r="AA810" t="str">
        <f t="shared" si="263"/>
        <v>NO</v>
      </c>
      <c r="AB810" t="str">
        <f t="shared" si="264"/>
        <v>NO</v>
      </c>
      <c r="AC810" t="str">
        <f t="shared" si="265"/>
        <v>NO</v>
      </c>
      <c r="AD810" t="str">
        <f t="shared" si="266"/>
        <v>NO</v>
      </c>
      <c r="AE810" t="str">
        <f t="shared" si="267"/>
        <v>NO</v>
      </c>
      <c r="AF810" t="str">
        <f t="shared" si="268"/>
        <v>NO</v>
      </c>
      <c r="AG810" t="str">
        <f t="shared" si="269"/>
        <v>NO</v>
      </c>
      <c r="AH810" t="str">
        <f t="shared" si="270"/>
        <v>NO</v>
      </c>
      <c r="AI810">
        <f t="shared" si="271"/>
        <v>43</v>
      </c>
      <c r="AJ810" t="str">
        <f t="shared" si="272"/>
        <v/>
      </c>
    </row>
    <row r="811" spans="1:36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52"/>
        <v>1.03775</v>
      </c>
      <c r="P811" s="6">
        <f t="shared" si="253"/>
        <v>79.82692307692308</v>
      </c>
      <c r="Q811" t="str">
        <f t="shared" si="254"/>
        <v>music</v>
      </c>
      <c r="R811" t="str">
        <f t="shared" si="255"/>
        <v>rock</v>
      </c>
      <c r="S811" s="8">
        <f t="shared" si="256"/>
        <v>41629</v>
      </c>
      <c r="T811" s="8">
        <f t="shared" si="257"/>
        <v>41658.833680555559</v>
      </c>
      <c r="U811">
        <f t="shared" si="258"/>
        <v>2013</v>
      </c>
      <c r="V811" t="str">
        <f>VLOOKUP(MONTH(S811),REF!$C$4:$D$15,2,FALSE)</f>
        <v>DEC</v>
      </c>
      <c r="W811" t="str">
        <f t="shared" si="259"/>
        <v>NO</v>
      </c>
      <c r="X811" t="str">
        <f t="shared" si="260"/>
        <v>YES</v>
      </c>
      <c r="Y811" t="str">
        <f t="shared" si="261"/>
        <v>NO</v>
      </c>
      <c r="Z811" t="str">
        <f t="shared" si="262"/>
        <v>NO</v>
      </c>
      <c r="AA811" t="str">
        <f t="shared" si="263"/>
        <v>NO</v>
      </c>
      <c r="AB811" t="str">
        <f t="shared" si="264"/>
        <v>NO</v>
      </c>
      <c r="AC811" t="str">
        <f t="shared" si="265"/>
        <v>NO</v>
      </c>
      <c r="AD811" t="str">
        <f t="shared" si="266"/>
        <v>NO</v>
      </c>
      <c r="AE811" t="str">
        <f t="shared" si="267"/>
        <v>NO</v>
      </c>
      <c r="AF811" t="str">
        <f t="shared" si="268"/>
        <v>NO</v>
      </c>
      <c r="AG811" t="str">
        <f t="shared" si="269"/>
        <v>NO</v>
      </c>
      <c r="AH811" t="str">
        <f t="shared" si="270"/>
        <v>NO</v>
      </c>
      <c r="AI811">
        <f t="shared" si="271"/>
        <v>52</v>
      </c>
      <c r="AJ811" t="str">
        <f t="shared" si="272"/>
        <v/>
      </c>
    </row>
    <row r="812" spans="1:36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52"/>
        <v>1.05</v>
      </c>
      <c r="P812" s="6">
        <f t="shared" si="253"/>
        <v>58.333333333333336</v>
      </c>
      <c r="Q812" t="str">
        <f t="shared" si="254"/>
        <v>music</v>
      </c>
      <c r="R812" t="str">
        <f t="shared" si="255"/>
        <v>rock</v>
      </c>
      <c r="S812" s="8">
        <f t="shared" si="256"/>
        <v>41123</v>
      </c>
      <c r="T812" s="8">
        <f t="shared" si="257"/>
        <v>41153.056273148148</v>
      </c>
      <c r="U812">
        <f t="shared" si="258"/>
        <v>2012</v>
      </c>
      <c r="V812" t="str">
        <f>VLOOKUP(MONTH(S812),REF!$C$4:$D$15,2,FALSE)</f>
        <v>AUG</v>
      </c>
      <c r="W812" t="str">
        <f t="shared" si="259"/>
        <v>NO</v>
      </c>
      <c r="X812" t="str">
        <f t="shared" si="260"/>
        <v>YES</v>
      </c>
      <c r="Y812" t="str">
        <f t="shared" si="261"/>
        <v>NO</v>
      </c>
      <c r="Z812" t="str">
        <f t="shared" si="262"/>
        <v>NO</v>
      </c>
      <c r="AA812" t="str">
        <f t="shared" si="263"/>
        <v>NO</v>
      </c>
      <c r="AB812" t="str">
        <f t="shared" si="264"/>
        <v>NO</v>
      </c>
      <c r="AC812" t="str">
        <f t="shared" si="265"/>
        <v>NO</v>
      </c>
      <c r="AD812" t="str">
        <f t="shared" si="266"/>
        <v>NO</v>
      </c>
      <c r="AE812" t="str">
        <f t="shared" si="267"/>
        <v>NO</v>
      </c>
      <c r="AF812" t="str">
        <f t="shared" si="268"/>
        <v>NO</v>
      </c>
      <c r="AG812" t="str">
        <f t="shared" si="269"/>
        <v>NO</v>
      </c>
      <c r="AH812" t="str">
        <f t="shared" si="270"/>
        <v>NO</v>
      </c>
      <c r="AI812">
        <f t="shared" si="271"/>
        <v>27</v>
      </c>
      <c r="AJ812" t="str">
        <f t="shared" si="272"/>
        <v/>
      </c>
    </row>
    <row r="813" spans="1:36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52"/>
        <v>1.04</v>
      </c>
      <c r="P813" s="6">
        <f t="shared" si="253"/>
        <v>86.666666666666671</v>
      </c>
      <c r="Q813" t="str">
        <f t="shared" si="254"/>
        <v>music</v>
      </c>
      <c r="R813" t="str">
        <f t="shared" si="255"/>
        <v>rock</v>
      </c>
      <c r="S813" s="8">
        <f t="shared" si="256"/>
        <v>41444</v>
      </c>
      <c r="T813" s="8">
        <f t="shared" si="257"/>
        <v>41465.702777777777</v>
      </c>
      <c r="U813">
        <f t="shared" si="258"/>
        <v>2013</v>
      </c>
      <c r="V813" t="str">
        <f>VLOOKUP(MONTH(S813),REF!$C$4:$D$15,2,FALSE)</f>
        <v>JUN</v>
      </c>
      <c r="W813" t="str">
        <f t="shared" si="259"/>
        <v>NO</v>
      </c>
      <c r="X813" t="str">
        <f t="shared" si="260"/>
        <v>YES</v>
      </c>
      <c r="Y813" t="str">
        <f t="shared" si="261"/>
        <v>NO</v>
      </c>
      <c r="Z813" t="str">
        <f t="shared" si="262"/>
        <v>NO</v>
      </c>
      <c r="AA813" t="str">
        <f t="shared" si="263"/>
        <v>NO</v>
      </c>
      <c r="AB813" t="str">
        <f t="shared" si="264"/>
        <v>NO</v>
      </c>
      <c r="AC813" t="str">
        <f t="shared" si="265"/>
        <v>NO</v>
      </c>
      <c r="AD813" t="str">
        <f t="shared" si="266"/>
        <v>NO</v>
      </c>
      <c r="AE813" t="str">
        <f t="shared" si="267"/>
        <v>NO</v>
      </c>
      <c r="AF813" t="str">
        <f t="shared" si="268"/>
        <v>NO</v>
      </c>
      <c r="AG813" t="str">
        <f t="shared" si="269"/>
        <v>NO</v>
      </c>
      <c r="AH813" t="str">
        <f t="shared" si="270"/>
        <v>NO</v>
      </c>
      <c r="AI813">
        <f t="shared" si="271"/>
        <v>12</v>
      </c>
      <c r="AJ813" t="str">
        <f t="shared" si="272"/>
        <v/>
      </c>
    </row>
    <row r="814" spans="1:36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52"/>
        <v>1.5183333333333333</v>
      </c>
      <c r="P814" s="6">
        <f t="shared" si="253"/>
        <v>27.606060606060606</v>
      </c>
      <c r="Q814" t="str">
        <f t="shared" si="254"/>
        <v>music</v>
      </c>
      <c r="R814" t="str">
        <f t="shared" si="255"/>
        <v>rock</v>
      </c>
      <c r="S814" s="8">
        <f t="shared" si="256"/>
        <v>41282</v>
      </c>
      <c r="T814" s="8">
        <f t="shared" si="257"/>
        <v>41334.581944444442</v>
      </c>
      <c r="U814">
        <f t="shared" si="258"/>
        <v>2013</v>
      </c>
      <c r="V814" t="str">
        <f>VLOOKUP(MONTH(S814),REF!$C$4:$D$15,2,FALSE)</f>
        <v>JAN</v>
      </c>
      <c r="W814" t="str">
        <f t="shared" si="259"/>
        <v>YES</v>
      </c>
      <c r="X814" t="str">
        <f t="shared" si="260"/>
        <v>NO</v>
      </c>
      <c r="Y814" t="str">
        <f t="shared" si="261"/>
        <v>NO</v>
      </c>
      <c r="Z814" t="str">
        <f t="shared" si="262"/>
        <v>NO</v>
      </c>
      <c r="AA814" t="str">
        <f t="shared" si="263"/>
        <v>NO</v>
      </c>
      <c r="AB814" t="str">
        <f t="shared" si="264"/>
        <v>NO</v>
      </c>
      <c r="AC814" t="str">
        <f t="shared" si="265"/>
        <v>NO</v>
      </c>
      <c r="AD814" t="str">
        <f t="shared" si="266"/>
        <v>NO</v>
      </c>
      <c r="AE814" t="str">
        <f t="shared" si="267"/>
        <v>NO</v>
      </c>
      <c r="AF814" t="str">
        <f t="shared" si="268"/>
        <v>NO</v>
      </c>
      <c r="AG814" t="str">
        <f t="shared" si="269"/>
        <v>NO</v>
      </c>
      <c r="AH814" t="str">
        <f t="shared" si="270"/>
        <v>NO</v>
      </c>
      <c r="AI814">
        <f t="shared" si="271"/>
        <v>33</v>
      </c>
      <c r="AJ814" t="str">
        <f t="shared" si="272"/>
        <v/>
      </c>
    </row>
    <row r="815" spans="1:36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52"/>
        <v>1.59996</v>
      </c>
      <c r="P815" s="6">
        <f t="shared" si="253"/>
        <v>24.999375000000001</v>
      </c>
      <c r="Q815" t="str">
        <f t="shared" si="254"/>
        <v>music</v>
      </c>
      <c r="R815" t="str">
        <f t="shared" si="255"/>
        <v>rock</v>
      </c>
      <c r="S815" s="8">
        <f t="shared" si="256"/>
        <v>41081</v>
      </c>
      <c r="T815" s="8">
        <f t="shared" si="257"/>
        <v>41110.960243055553</v>
      </c>
      <c r="U815">
        <f t="shared" si="258"/>
        <v>2012</v>
      </c>
      <c r="V815" t="str">
        <f>VLOOKUP(MONTH(S815),REF!$C$4:$D$15,2,FALSE)</f>
        <v>JUN</v>
      </c>
      <c r="W815" t="str">
        <f t="shared" si="259"/>
        <v>NO</v>
      </c>
      <c r="X815" t="str">
        <f t="shared" si="260"/>
        <v>YES</v>
      </c>
      <c r="Y815" t="str">
        <f t="shared" si="261"/>
        <v>NO</v>
      </c>
      <c r="Z815" t="str">
        <f t="shared" si="262"/>
        <v>NO</v>
      </c>
      <c r="AA815" t="str">
        <f t="shared" si="263"/>
        <v>NO</v>
      </c>
      <c r="AB815" t="str">
        <f t="shared" si="264"/>
        <v>NO</v>
      </c>
      <c r="AC815" t="str">
        <f t="shared" si="265"/>
        <v>NO</v>
      </c>
      <c r="AD815" t="str">
        <f t="shared" si="266"/>
        <v>NO</v>
      </c>
      <c r="AE815" t="str">
        <f t="shared" si="267"/>
        <v>NO</v>
      </c>
      <c r="AF815" t="str">
        <f t="shared" si="268"/>
        <v>NO</v>
      </c>
      <c r="AG815" t="str">
        <f t="shared" si="269"/>
        <v>NO</v>
      </c>
      <c r="AH815" t="str">
        <f t="shared" si="270"/>
        <v>NO</v>
      </c>
      <c r="AI815">
        <f t="shared" si="271"/>
        <v>96</v>
      </c>
      <c r="AJ815" t="str">
        <f t="shared" si="272"/>
        <v/>
      </c>
    </row>
    <row r="816" spans="1:36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52"/>
        <v>1.2729999999999999</v>
      </c>
      <c r="P816" s="6">
        <f t="shared" si="253"/>
        <v>45.464285714285715</v>
      </c>
      <c r="Q816" t="str">
        <f t="shared" si="254"/>
        <v>music</v>
      </c>
      <c r="R816" t="str">
        <f t="shared" si="255"/>
        <v>rock</v>
      </c>
      <c r="S816" s="8">
        <f t="shared" si="256"/>
        <v>40680</v>
      </c>
      <c r="T816" s="8">
        <f t="shared" si="257"/>
        <v>40694.75277777778</v>
      </c>
      <c r="U816">
        <f t="shared" si="258"/>
        <v>2011</v>
      </c>
      <c r="V816" t="str">
        <f>VLOOKUP(MONTH(S816),REF!$C$4:$D$15,2,FALSE)</f>
        <v>MAY</v>
      </c>
      <c r="W816" t="str">
        <f t="shared" si="259"/>
        <v>NO</v>
      </c>
      <c r="X816" t="str">
        <f t="shared" si="260"/>
        <v>YES</v>
      </c>
      <c r="Y816" t="str">
        <f t="shared" si="261"/>
        <v>NO</v>
      </c>
      <c r="Z816" t="str">
        <f t="shared" si="262"/>
        <v>NO</v>
      </c>
      <c r="AA816" t="str">
        <f t="shared" si="263"/>
        <v>NO</v>
      </c>
      <c r="AB816" t="str">
        <f t="shared" si="264"/>
        <v>NO</v>
      </c>
      <c r="AC816" t="str">
        <f t="shared" si="265"/>
        <v>NO</v>
      </c>
      <c r="AD816" t="str">
        <f t="shared" si="266"/>
        <v>NO</v>
      </c>
      <c r="AE816" t="str">
        <f t="shared" si="267"/>
        <v>NO</v>
      </c>
      <c r="AF816" t="str">
        <f t="shared" si="268"/>
        <v>NO</v>
      </c>
      <c r="AG816" t="str">
        <f t="shared" si="269"/>
        <v>NO</v>
      </c>
      <c r="AH816" t="str">
        <f t="shared" si="270"/>
        <v>NO</v>
      </c>
      <c r="AI816">
        <f t="shared" si="271"/>
        <v>28</v>
      </c>
      <c r="AJ816" t="str">
        <f t="shared" si="272"/>
        <v/>
      </c>
    </row>
    <row r="817" spans="1:36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52"/>
        <v>1.07</v>
      </c>
      <c r="P817" s="6">
        <f t="shared" si="253"/>
        <v>99.534883720930239</v>
      </c>
      <c r="Q817" t="str">
        <f t="shared" si="254"/>
        <v>music</v>
      </c>
      <c r="R817" t="str">
        <f t="shared" si="255"/>
        <v>rock</v>
      </c>
      <c r="S817" s="8">
        <f t="shared" si="256"/>
        <v>41915</v>
      </c>
      <c r="T817" s="8">
        <f t="shared" si="257"/>
        <v>41944.917858796296</v>
      </c>
      <c r="U817">
        <f t="shared" si="258"/>
        <v>2014</v>
      </c>
      <c r="V817" t="str">
        <f>VLOOKUP(MONTH(S817),REF!$C$4:$D$15,2,FALSE)</f>
        <v>OCT</v>
      </c>
      <c r="W817" t="str">
        <f t="shared" si="259"/>
        <v>NO</v>
      </c>
      <c r="X817" t="str">
        <f t="shared" si="260"/>
        <v>YES</v>
      </c>
      <c r="Y817" t="str">
        <f t="shared" si="261"/>
        <v>NO</v>
      </c>
      <c r="Z817" t="str">
        <f t="shared" si="262"/>
        <v>NO</v>
      </c>
      <c r="AA817" t="str">
        <f t="shared" si="263"/>
        <v>NO</v>
      </c>
      <c r="AB817" t="str">
        <f t="shared" si="264"/>
        <v>NO</v>
      </c>
      <c r="AC817" t="str">
        <f t="shared" si="265"/>
        <v>NO</v>
      </c>
      <c r="AD817" t="str">
        <f t="shared" si="266"/>
        <v>NO</v>
      </c>
      <c r="AE817" t="str">
        <f t="shared" si="267"/>
        <v>NO</v>
      </c>
      <c r="AF817" t="str">
        <f t="shared" si="268"/>
        <v>NO</v>
      </c>
      <c r="AG817" t="str">
        <f t="shared" si="269"/>
        <v>NO</v>
      </c>
      <c r="AH817" t="str">
        <f t="shared" si="270"/>
        <v>NO</v>
      </c>
      <c r="AI817">
        <f t="shared" si="271"/>
        <v>43</v>
      </c>
      <c r="AJ817" t="str">
        <f t="shared" si="272"/>
        <v/>
      </c>
    </row>
    <row r="818" spans="1:36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52"/>
        <v>1.1512214285714286</v>
      </c>
      <c r="P818" s="6">
        <f t="shared" si="253"/>
        <v>39.31</v>
      </c>
      <c r="Q818" t="str">
        <f t="shared" si="254"/>
        <v>music</v>
      </c>
      <c r="R818" t="str">
        <f t="shared" si="255"/>
        <v>rock</v>
      </c>
      <c r="S818" s="8">
        <f t="shared" si="256"/>
        <v>41342</v>
      </c>
      <c r="T818" s="8">
        <f t="shared" si="257"/>
        <v>41373.270833333336</v>
      </c>
      <c r="U818">
        <f t="shared" si="258"/>
        <v>2013</v>
      </c>
      <c r="V818" t="str">
        <f>VLOOKUP(MONTH(S818),REF!$C$4:$D$15,2,FALSE)</f>
        <v>MAR</v>
      </c>
      <c r="W818" t="str">
        <f t="shared" si="259"/>
        <v>NO</v>
      </c>
      <c r="X818" t="str">
        <f t="shared" si="260"/>
        <v>NO</v>
      </c>
      <c r="Y818" t="str">
        <f t="shared" si="261"/>
        <v>YES</v>
      </c>
      <c r="Z818" t="str">
        <f t="shared" si="262"/>
        <v>NO</v>
      </c>
      <c r="AA818" t="str">
        <f t="shared" si="263"/>
        <v>NO</v>
      </c>
      <c r="AB818" t="str">
        <f t="shared" si="264"/>
        <v>NO</v>
      </c>
      <c r="AC818" t="str">
        <f t="shared" si="265"/>
        <v>NO</v>
      </c>
      <c r="AD818" t="str">
        <f t="shared" si="266"/>
        <v>NO</v>
      </c>
      <c r="AE818" t="str">
        <f t="shared" si="267"/>
        <v>NO</v>
      </c>
      <c r="AF818" t="str">
        <f t="shared" si="268"/>
        <v>NO</v>
      </c>
      <c r="AG818" t="str">
        <f t="shared" si="269"/>
        <v>NO</v>
      </c>
      <c r="AH818" t="str">
        <f t="shared" si="270"/>
        <v>NO</v>
      </c>
      <c r="AI818">
        <f t="shared" si="271"/>
        <v>205</v>
      </c>
      <c r="AJ818" t="str">
        <f t="shared" si="272"/>
        <v/>
      </c>
    </row>
    <row r="819" spans="1:36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52"/>
        <v>1.3711066666666665</v>
      </c>
      <c r="P819" s="6">
        <f t="shared" si="253"/>
        <v>89.419999999999987</v>
      </c>
      <c r="Q819" t="str">
        <f t="shared" si="254"/>
        <v>music</v>
      </c>
      <c r="R819" t="str">
        <f t="shared" si="255"/>
        <v>rock</v>
      </c>
      <c r="S819" s="8">
        <f t="shared" si="256"/>
        <v>40926</v>
      </c>
      <c r="T819" s="8">
        <f t="shared" si="257"/>
        <v>40979.207638888889</v>
      </c>
      <c r="U819">
        <f t="shared" si="258"/>
        <v>2012</v>
      </c>
      <c r="V819" t="str">
        <f>VLOOKUP(MONTH(S819),REF!$C$4:$D$15,2,FALSE)</f>
        <v>JAN</v>
      </c>
      <c r="W819" t="str">
        <f t="shared" si="259"/>
        <v>NO</v>
      </c>
      <c r="X819" t="str">
        <f t="shared" si="260"/>
        <v>YES</v>
      </c>
      <c r="Y819" t="str">
        <f t="shared" si="261"/>
        <v>NO</v>
      </c>
      <c r="Z819" t="str">
        <f t="shared" si="262"/>
        <v>NO</v>
      </c>
      <c r="AA819" t="str">
        <f t="shared" si="263"/>
        <v>NO</v>
      </c>
      <c r="AB819" t="str">
        <f t="shared" si="264"/>
        <v>NO</v>
      </c>
      <c r="AC819" t="str">
        <f t="shared" si="265"/>
        <v>NO</v>
      </c>
      <c r="AD819" t="str">
        <f t="shared" si="266"/>
        <v>NO</v>
      </c>
      <c r="AE819" t="str">
        <f t="shared" si="267"/>
        <v>NO</v>
      </c>
      <c r="AF819" t="str">
        <f t="shared" si="268"/>
        <v>NO</v>
      </c>
      <c r="AG819" t="str">
        <f t="shared" si="269"/>
        <v>NO</v>
      </c>
      <c r="AH819" t="str">
        <f t="shared" si="270"/>
        <v>NO</v>
      </c>
      <c r="AI819">
        <f t="shared" si="271"/>
        <v>23</v>
      </c>
      <c r="AJ819" t="str">
        <f t="shared" si="272"/>
        <v/>
      </c>
    </row>
    <row r="820" spans="1:36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52"/>
        <v>1.5571428571428572</v>
      </c>
      <c r="P820" s="6">
        <f t="shared" si="253"/>
        <v>28.684210526315791</v>
      </c>
      <c r="Q820" t="str">
        <f t="shared" si="254"/>
        <v>music</v>
      </c>
      <c r="R820" t="str">
        <f t="shared" si="255"/>
        <v>rock</v>
      </c>
      <c r="S820" s="8">
        <f t="shared" si="256"/>
        <v>41121</v>
      </c>
      <c r="T820" s="8">
        <f t="shared" si="257"/>
        <v>41128.709027777775</v>
      </c>
      <c r="U820">
        <f t="shared" si="258"/>
        <v>2012</v>
      </c>
      <c r="V820" t="str">
        <f>VLOOKUP(MONTH(S820),REF!$C$4:$D$15,2,FALSE)</f>
        <v>JUL</v>
      </c>
      <c r="W820" t="str">
        <f t="shared" si="259"/>
        <v>YES</v>
      </c>
      <c r="X820" t="str">
        <f t="shared" si="260"/>
        <v>NO</v>
      </c>
      <c r="Y820" t="str">
        <f t="shared" si="261"/>
        <v>NO</v>
      </c>
      <c r="Z820" t="str">
        <f t="shared" si="262"/>
        <v>NO</v>
      </c>
      <c r="AA820" t="str">
        <f t="shared" si="263"/>
        <v>NO</v>
      </c>
      <c r="AB820" t="str">
        <f t="shared" si="264"/>
        <v>NO</v>
      </c>
      <c r="AC820" t="str">
        <f t="shared" si="265"/>
        <v>NO</v>
      </c>
      <c r="AD820" t="str">
        <f t="shared" si="266"/>
        <v>NO</v>
      </c>
      <c r="AE820" t="str">
        <f t="shared" si="267"/>
        <v>NO</v>
      </c>
      <c r="AF820" t="str">
        <f t="shared" si="268"/>
        <v>NO</v>
      </c>
      <c r="AG820" t="str">
        <f t="shared" si="269"/>
        <v>NO</v>
      </c>
      <c r="AH820" t="str">
        <f t="shared" si="270"/>
        <v>NO</v>
      </c>
      <c r="AI820">
        <f t="shared" si="271"/>
        <v>19</v>
      </c>
      <c r="AJ820" t="str">
        <f t="shared" si="272"/>
        <v/>
      </c>
    </row>
    <row r="821" spans="1:36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52"/>
        <v>1.0874999999999999</v>
      </c>
      <c r="P821" s="6">
        <f t="shared" si="253"/>
        <v>31.071428571428573</v>
      </c>
      <c r="Q821" t="str">
        <f t="shared" si="254"/>
        <v>music</v>
      </c>
      <c r="R821" t="str">
        <f t="shared" si="255"/>
        <v>rock</v>
      </c>
      <c r="S821" s="8">
        <f t="shared" si="256"/>
        <v>41620</v>
      </c>
      <c r="T821" s="8">
        <f t="shared" si="257"/>
        <v>41629.197222222225</v>
      </c>
      <c r="U821">
        <f t="shared" si="258"/>
        <v>2013</v>
      </c>
      <c r="V821" t="str">
        <f>VLOOKUP(MONTH(S821),REF!$C$4:$D$15,2,FALSE)</f>
        <v>DEC</v>
      </c>
      <c r="W821" t="str">
        <f t="shared" si="259"/>
        <v>YES</v>
      </c>
      <c r="X821" t="str">
        <f t="shared" si="260"/>
        <v>NO</v>
      </c>
      <c r="Y821" t="str">
        <f t="shared" si="261"/>
        <v>NO</v>
      </c>
      <c r="Z821" t="str">
        <f t="shared" si="262"/>
        <v>NO</v>
      </c>
      <c r="AA821" t="str">
        <f t="shared" si="263"/>
        <v>NO</v>
      </c>
      <c r="AB821" t="str">
        <f t="shared" si="264"/>
        <v>NO</v>
      </c>
      <c r="AC821" t="str">
        <f t="shared" si="265"/>
        <v>NO</v>
      </c>
      <c r="AD821" t="str">
        <f t="shared" si="266"/>
        <v>NO</v>
      </c>
      <c r="AE821" t="str">
        <f t="shared" si="267"/>
        <v>NO</v>
      </c>
      <c r="AF821" t="str">
        <f t="shared" si="268"/>
        <v>NO</v>
      </c>
      <c r="AG821" t="str">
        <f t="shared" si="269"/>
        <v>NO</v>
      </c>
      <c r="AH821" t="str">
        <f t="shared" si="270"/>
        <v>NO</v>
      </c>
      <c r="AI821">
        <f t="shared" si="271"/>
        <v>14</v>
      </c>
      <c r="AJ821" t="str">
        <f t="shared" si="272"/>
        <v/>
      </c>
    </row>
    <row r="822" spans="1:36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52"/>
        <v>1.3405</v>
      </c>
      <c r="P822" s="6">
        <f t="shared" si="253"/>
        <v>70.55263157894737</v>
      </c>
      <c r="Q822" t="str">
        <f t="shared" si="254"/>
        <v>music</v>
      </c>
      <c r="R822" t="str">
        <f t="shared" si="255"/>
        <v>rock</v>
      </c>
      <c r="S822" s="8">
        <f t="shared" si="256"/>
        <v>41769</v>
      </c>
      <c r="T822" s="8">
        <f t="shared" si="257"/>
        <v>41799.208333333336</v>
      </c>
      <c r="U822">
        <f t="shared" si="258"/>
        <v>2014</v>
      </c>
      <c r="V822" t="str">
        <f>VLOOKUP(MONTH(S822),REF!$C$4:$D$15,2,FALSE)</f>
        <v>MAY</v>
      </c>
      <c r="W822" t="str">
        <f t="shared" si="259"/>
        <v>NO</v>
      </c>
      <c r="X822" t="str">
        <f t="shared" si="260"/>
        <v>YES</v>
      </c>
      <c r="Y822" t="str">
        <f t="shared" si="261"/>
        <v>NO</v>
      </c>
      <c r="Z822" t="str">
        <f t="shared" si="262"/>
        <v>NO</v>
      </c>
      <c r="AA822" t="str">
        <f t="shared" si="263"/>
        <v>NO</v>
      </c>
      <c r="AB822" t="str">
        <f t="shared" si="264"/>
        <v>NO</v>
      </c>
      <c r="AC822" t="str">
        <f t="shared" si="265"/>
        <v>NO</v>
      </c>
      <c r="AD822" t="str">
        <f t="shared" si="266"/>
        <v>NO</v>
      </c>
      <c r="AE822" t="str">
        <f t="shared" si="267"/>
        <v>NO</v>
      </c>
      <c r="AF822" t="str">
        <f t="shared" si="268"/>
        <v>NO</v>
      </c>
      <c r="AG822" t="str">
        <f t="shared" si="269"/>
        <v>NO</v>
      </c>
      <c r="AH822" t="str">
        <f t="shared" si="270"/>
        <v>NO</v>
      </c>
      <c r="AI822">
        <f t="shared" si="271"/>
        <v>38</v>
      </c>
      <c r="AJ822" t="str">
        <f t="shared" si="272"/>
        <v/>
      </c>
    </row>
    <row r="823" spans="1:36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52"/>
        <v>1</v>
      </c>
      <c r="P823" s="6">
        <f t="shared" si="253"/>
        <v>224.12820512820514</v>
      </c>
      <c r="Q823" t="str">
        <f t="shared" si="254"/>
        <v>music</v>
      </c>
      <c r="R823" t="str">
        <f t="shared" si="255"/>
        <v>rock</v>
      </c>
      <c r="S823" s="8">
        <f t="shared" si="256"/>
        <v>42094</v>
      </c>
      <c r="T823" s="8">
        <f t="shared" si="257"/>
        <v>42128.167361111111</v>
      </c>
      <c r="U823">
        <f t="shared" si="258"/>
        <v>2015</v>
      </c>
      <c r="V823" t="str">
        <f>VLOOKUP(MONTH(S823),REF!$C$4:$D$15,2,FALSE)</f>
        <v>MAR</v>
      </c>
      <c r="W823" t="str">
        <f t="shared" si="259"/>
        <v>NO</v>
      </c>
      <c r="X823" t="str">
        <f t="shared" si="260"/>
        <v>NO</v>
      </c>
      <c r="Y823" t="str">
        <f t="shared" si="261"/>
        <v>NO</v>
      </c>
      <c r="Z823" t="str">
        <f t="shared" si="262"/>
        <v>NO</v>
      </c>
      <c r="AA823" t="str">
        <f t="shared" si="263"/>
        <v>YES</v>
      </c>
      <c r="AB823" t="str">
        <f t="shared" si="264"/>
        <v>NO</v>
      </c>
      <c r="AC823" t="str">
        <f t="shared" si="265"/>
        <v>NO</v>
      </c>
      <c r="AD823" t="str">
        <f t="shared" si="266"/>
        <v>NO</v>
      </c>
      <c r="AE823" t="str">
        <f t="shared" si="267"/>
        <v>NO</v>
      </c>
      <c r="AF823" t="str">
        <f t="shared" si="268"/>
        <v>NO</v>
      </c>
      <c r="AG823" t="str">
        <f t="shared" si="269"/>
        <v>NO</v>
      </c>
      <c r="AH823" t="str">
        <f t="shared" si="270"/>
        <v>NO</v>
      </c>
      <c r="AI823">
        <f t="shared" si="271"/>
        <v>78</v>
      </c>
      <c r="AJ823" t="str">
        <f t="shared" si="272"/>
        <v/>
      </c>
    </row>
    <row r="824" spans="1:36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52"/>
        <v>1.1916666666666667</v>
      </c>
      <c r="P824" s="6">
        <f t="shared" si="253"/>
        <v>51.811594202898547</v>
      </c>
      <c r="Q824" t="str">
        <f t="shared" si="254"/>
        <v>music</v>
      </c>
      <c r="R824" t="str">
        <f t="shared" si="255"/>
        <v>rock</v>
      </c>
      <c r="S824" s="8">
        <f t="shared" si="256"/>
        <v>41158</v>
      </c>
      <c r="T824" s="8">
        <f t="shared" si="257"/>
        <v>41187.947337962964</v>
      </c>
      <c r="U824">
        <f t="shared" si="258"/>
        <v>2012</v>
      </c>
      <c r="V824" t="str">
        <f>VLOOKUP(MONTH(S824),REF!$C$4:$D$15,2,FALSE)</f>
        <v>SEP</v>
      </c>
      <c r="W824" t="str">
        <f t="shared" si="259"/>
        <v>NO</v>
      </c>
      <c r="X824" t="str">
        <f t="shared" si="260"/>
        <v>YES</v>
      </c>
      <c r="Y824" t="str">
        <f t="shared" si="261"/>
        <v>NO</v>
      </c>
      <c r="Z824" t="str">
        <f t="shared" si="262"/>
        <v>NO</v>
      </c>
      <c r="AA824" t="str">
        <f t="shared" si="263"/>
        <v>NO</v>
      </c>
      <c r="AB824" t="str">
        <f t="shared" si="264"/>
        <v>NO</v>
      </c>
      <c r="AC824" t="str">
        <f t="shared" si="265"/>
        <v>NO</v>
      </c>
      <c r="AD824" t="str">
        <f t="shared" si="266"/>
        <v>NO</v>
      </c>
      <c r="AE824" t="str">
        <f t="shared" si="267"/>
        <v>NO</v>
      </c>
      <c r="AF824" t="str">
        <f t="shared" si="268"/>
        <v>NO</v>
      </c>
      <c r="AG824" t="str">
        <f t="shared" si="269"/>
        <v>NO</v>
      </c>
      <c r="AH824" t="str">
        <f t="shared" si="270"/>
        <v>NO</v>
      </c>
      <c r="AI824">
        <f t="shared" si="271"/>
        <v>69</v>
      </c>
      <c r="AJ824" t="str">
        <f t="shared" si="272"/>
        <v/>
      </c>
    </row>
    <row r="825" spans="1:36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52"/>
        <v>1.7949999999999999</v>
      </c>
      <c r="P825" s="6">
        <f t="shared" si="253"/>
        <v>43.515151515151516</v>
      </c>
      <c r="Q825" t="str">
        <f t="shared" si="254"/>
        <v>music</v>
      </c>
      <c r="R825" t="str">
        <f t="shared" si="255"/>
        <v>rock</v>
      </c>
      <c r="S825" s="8">
        <f t="shared" si="256"/>
        <v>42056</v>
      </c>
      <c r="T825" s="8">
        <f t="shared" si="257"/>
        <v>42085.931157407409</v>
      </c>
      <c r="U825">
        <f t="shared" si="258"/>
        <v>2015</v>
      </c>
      <c r="V825" t="str">
        <f>VLOOKUP(MONTH(S825),REF!$C$4:$D$15,2,FALSE)</f>
        <v>FEB</v>
      </c>
      <c r="W825" t="str">
        <f t="shared" si="259"/>
        <v>YES</v>
      </c>
      <c r="X825" t="str">
        <f t="shared" si="260"/>
        <v>NO</v>
      </c>
      <c r="Y825" t="str">
        <f t="shared" si="261"/>
        <v>NO</v>
      </c>
      <c r="Z825" t="str">
        <f t="shared" si="262"/>
        <v>NO</v>
      </c>
      <c r="AA825" t="str">
        <f t="shared" si="263"/>
        <v>NO</v>
      </c>
      <c r="AB825" t="str">
        <f t="shared" si="264"/>
        <v>NO</v>
      </c>
      <c r="AC825" t="str">
        <f t="shared" si="265"/>
        <v>NO</v>
      </c>
      <c r="AD825" t="str">
        <f t="shared" si="266"/>
        <v>NO</v>
      </c>
      <c r="AE825" t="str">
        <f t="shared" si="267"/>
        <v>NO</v>
      </c>
      <c r="AF825" t="str">
        <f t="shared" si="268"/>
        <v>NO</v>
      </c>
      <c r="AG825" t="str">
        <f t="shared" si="269"/>
        <v>NO</v>
      </c>
      <c r="AH825" t="str">
        <f t="shared" si="270"/>
        <v>NO</v>
      </c>
      <c r="AI825">
        <f t="shared" si="271"/>
        <v>33</v>
      </c>
      <c r="AJ825" t="str">
        <f t="shared" si="272"/>
        <v/>
      </c>
    </row>
    <row r="826" spans="1:36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52"/>
        <v>1.3438124999999999</v>
      </c>
      <c r="P826" s="6">
        <f t="shared" si="253"/>
        <v>39.816666666666663</v>
      </c>
      <c r="Q826" t="str">
        <f t="shared" si="254"/>
        <v>music</v>
      </c>
      <c r="R826" t="str">
        <f t="shared" si="255"/>
        <v>rock</v>
      </c>
      <c r="S826" s="8">
        <f t="shared" si="256"/>
        <v>40250</v>
      </c>
      <c r="T826" s="8">
        <f t="shared" si="257"/>
        <v>40286.290972222225</v>
      </c>
      <c r="U826">
        <f t="shared" si="258"/>
        <v>2010</v>
      </c>
      <c r="V826" t="str">
        <f>VLOOKUP(MONTH(S826),REF!$C$4:$D$15,2,FALSE)</f>
        <v>MAR</v>
      </c>
      <c r="W826" t="str">
        <f t="shared" si="259"/>
        <v>NO</v>
      </c>
      <c r="X826" t="str">
        <f t="shared" si="260"/>
        <v>YES</v>
      </c>
      <c r="Y826" t="str">
        <f t="shared" si="261"/>
        <v>NO</v>
      </c>
      <c r="Z826" t="str">
        <f t="shared" si="262"/>
        <v>NO</v>
      </c>
      <c r="AA826" t="str">
        <f t="shared" si="263"/>
        <v>NO</v>
      </c>
      <c r="AB826" t="str">
        <f t="shared" si="264"/>
        <v>NO</v>
      </c>
      <c r="AC826" t="str">
        <f t="shared" si="265"/>
        <v>NO</v>
      </c>
      <c r="AD826" t="str">
        <f t="shared" si="266"/>
        <v>NO</v>
      </c>
      <c r="AE826" t="str">
        <f t="shared" si="267"/>
        <v>NO</v>
      </c>
      <c r="AF826" t="str">
        <f t="shared" si="268"/>
        <v>NO</v>
      </c>
      <c r="AG826" t="str">
        <f t="shared" si="269"/>
        <v>NO</v>
      </c>
      <c r="AH826" t="str">
        <f t="shared" si="270"/>
        <v>NO</v>
      </c>
      <c r="AI826">
        <f t="shared" si="271"/>
        <v>54</v>
      </c>
      <c r="AJ826" t="str">
        <f t="shared" si="272"/>
        <v/>
      </c>
    </row>
    <row r="827" spans="1:36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52"/>
        <v>1.0043200000000001</v>
      </c>
      <c r="P827" s="6">
        <f t="shared" si="253"/>
        <v>126.8080808080808</v>
      </c>
      <c r="Q827" t="str">
        <f t="shared" si="254"/>
        <v>music</v>
      </c>
      <c r="R827" t="str">
        <f t="shared" si="255"/>
        <v>rock</v>
      </c>
      <c r="S827" s="8">
        <f t="shared" si="256"/>
        <v>41186</v>
      </c>
      <c r="T827" s="8">
        <f t="shared" si="257"/>
        <v>41211.306527777779</v>
      </c>
      <c r="U827">
        <f t="shared" si="258"/>
        <v>2012</v>
      </c>
      <c r="V827" t="str">
        <f>VLOOKUP(MONTH(S827),REF!$C$4:$D$15,2,FALSE)</f>
        <v>OCT</v>
      </c>
      <c r="W827" t="str">
        <f t="shared" si="259"/>
        <v>NO</v>
      </c>
      <c r="X827" t="str">
        <f t="shared" si="260"/>
        <v>NO</v>
      </c>
      <c r="Y827" t="str">
        <f t="shared" si="261"/>
        <v>NO</v>
      </c>
      <c r="Z827" t="str">
        <f t="shared" si="262"/>
        <v>YES</v>
      </c>
      <c r="AA827" t="str">
        <f t="shared" si="263"/>
        <v>NO</v>
      </c>
      <c r="AB827" t="str">
        <f t="shared" si="264"/>
        <v>NO</v>
      </c>
      <c r="AC827" t="str">
        <f t="shared" si="265"/>
        <v>NO</v>
      </c>
      <c r="AD827" t="str">
        <f t="shared" si="266"/>
        <v>NO</v>
      </c>
      <c r="AE827" t="str">
        <f t="shared" si="267"/>
        <v>NO</v>
      </c>
      <c r="AF827" t="str">
        <f t="shared" si="268"/>
        <v>NO</v>
      </c>
      <c r="AG827" t="str">
        <f t="shared" si="269"/>
        <v>NO</v>
      </c>
      <c r="AH827" t="str">
        <f t="shared" si="270"/>
        <v>NO</v>
      </c>
      <c r="AI827">
        <f t="shared" si="271"/>
        <v>99</v>
      </c>
      <c r="AJ827" t="str">
        <f t="shared" si="272"/>
        <v/>
      </c>
    </row>
    <row r="828" spans="1:36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52"/>
        <v>1.0145454545454546</v>
      </c>
      <c r="P828" s="6">
        <f t="shared" si="253"/>
        <v>113.87755102040816</v>
      </c>
      <c r="Q828" t="str">
        <f t="shared" si="254"/>
        <v>music</v>
      </c>
      <c r="R828" t="str">
        <f t="shared" si="255"/>
        <v>rock</v>
      </c>
      <c r="S828" s="8">
        <f t="shared" si="256"/>
        <v>40973</v>
      </c>
      <c r="T828" s="8">
        <f t="shared" si="257"/>
        <v>40993.996874999997</v>
      </c>
      <c r="U828">
        <f t="shared" si="258"/>
        <v>2012</v>
      </c>
      <c r="V828" t="str">
        <f>VLOOKUP(MONTH(S828),REF!$C$4:$D$15,2,FALSE)</f>
        <v>MAR</v>
      </c>
      <c r="W828" t="str">
        <f t="shared" si="259"/>
        <v>NO</v>
      </c>
      <c r="X828" t="str">
        <f t="shared" si="260"/>
        <v>NO</v>
      </c>
      <c r="Y828" t="str">
        <f t="shared" si="261"/>
        <v>YES</v>
      </c>
      <c r="Z828" t="str">
        <f t="shared" si="262"/>
        <v>NO</v>
      </c>
      <c r="AA828" t="str">
        <f t="shared" si="263"/>
        <v>NO</v>
      </c>
      <c r="AB828" t="str">
        <f t="shared" si="264"/>
        <v>NO</v>
      </c>
      <c r="AC828" t="str">
        <f t="shared" si="265"/>
        <v>NO</v>
      </c>
      <c r="AD828" t="str">
        <f t="shared" si="266"/>
        <v>NO</v>
      </c>
      <c r="AE828" t="str">
        <f t="shared" si="267"/>
        <v>NO</v>
      </c>
      <c r="AF828" t="str">
        <f t="shared" si="268"/>
        <v>NO</v>
      </c>
      <c r="AG828" t="str">
        <f t="shared" si="269"/>
        <v>NO</v>
      </c>
      <c r="AH828" t="str">
        <f t="shared" si="270"/>
        <v>NO</v>
      </c>
      <c r="AI828">
        <f t="shared" si="271"/>
        <v>49</v>
      </c>
      <c r="AJ828" t="str">
        <f t="shared" si="272"/>
        <v/>
      </c>
    </row>
    <row r="829" spans="1:36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52"/>
        <v>1.0333333333333334</v>
      </c>
      <c r="P829" s="6">
        <f t="shared" si="253"/>
        <v>28.181818181818183</v>
      </c>
      <c r="Q829" t="str">
        <f t="shared" si="254"/>
        <v>music</v>
      </c>
      <c r="R829" t="str">
        <f t="shared" si="255"/>
        <v>rock</v>
      </c>
      <c r="S829" s="8">
        <f t="shared" si="256"/>
        <v>40927</v>
      </c>
      <c r="T829" s="8">
        <f t="shared" si="257"/>
        <v>40953.825694444444</v>
      </c>
      <c r="U829">
        <f t="shared" si="258"/>
        <v>2012</v>
      </c>
      <c r="V829" t="str">
        <f>VLOOKUP(MONTH(S829),REF!$C$4:$D$15,2,FALSE)</f>
        <v>JAN</v>
      </c>
      <c r="W829" t="str">
        <f t="shared" si="259"/>
        <v>YES</v>
      </c>
      <c r="X829" t="str">
        <f t="shared" si="260"/>
        <v>NO</v>
      </c>
      <c r="Y829" t="str">
        <f t="shared" si="261"/>
        <v>NO</v>
      </c>
      <c r="Z829" t="str">
        <f t="shared" si="262"/>
        <v>NO</v>
      </c>
      <c r="AA829" t="str">
        <f t="shared" si="263"/>
        <v>NO</v>
      </c>
      <c r="AB829" t="str">
        <f t="shared" si="264"/>
        <v>NO</v>
      </c>
      <c r="AC829" t="str">
        <f t="shared" si="265"/>
        <v>NO</v>
      </c>
      <c r="AD829" t="str">
        <f t="shared" si="266"/>
        <v>NO</v>
      </c>
      <c r="AE829" t="str">
        <f t="shared" si="267"/>
        <v>NO</v>
      </c>
      <c r="AF829" t="str">
        <f t="shared" si="268"/>
        <v>NO</v>
      </c>
      <c r="AG829" t="str">
        <f t="shared" si="269"/>
        <v>NO</v>
      </c>
      <c r="AH829" t="str">
        <f t="shared" si="270"/>
        <v>NO</v>
      </c>
      <c r="AI829">
        <f t="shared" si="271"/>
        <v>11</v>
      </c>
      <c r="AJ829" t="str">
        <f t="shared" si="272"/>
        <v/>
      </c>
    </row>
    <row r="830" spans="1:36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52"/>
        <v>1.07</v>
      </c>
      <c r="P830" s="6">
        <f t="shared" si="253"/>
        <v>36.60526315789474</v>
      </c>
      <c r="Q830" t="str">
        <f t="shared" si="254"/>
        <v>music</v>
      </c>
      <c r="R830" t="str">
        <f t="shared" si="255"/>
        <v>rock</v>
      </c>
      <c r="S830" s="8">
        <f t="shared" si="256"/>
        <v>41073</v>
      </c>
      <c r="T830" s="8">
        <f t="shared" si="257"/>
        <v>41085.683333333334</v>
      </c>
      <c r="U830">
        <f t="shared" si="258"/>
        <v>2012</v>
      </c>
      <c r="V830" t="str">
        <f>VLOOKUP(MONTH(S830),REF!$C$4:$D$15,2,FALSE)</f>
        <v>JUN</v>
      </c>
      <c r="W830" t="str">
        <f t="shared" si="259"/>
        <v>NO</v>
      </c>
      <c r="X830" t="str">
        <f t="shared" si="260"/>
        <v>YES</v>
      </c>
      <c r="Y830" t="str">
        <f t="shared" si="261"/>
        <v>NO</v>
      </c>
      <c r="Z830" t="str">
        <f t="shared" si="262"/>
        <v>NO</v>
      </c>
      <c r="AA830" t="str">
        <f t="shared" si="263"/>
        <v>NO</v>
      </c>
      <c r="AB830" t="str">
        <f t="shared" si="264"/>
        <v>NO</v>
      </c>
      <c r="AC830" t="str">
        <f t="shared" si="265"/>
        <v>NO</v>
      </c>
      <c r="AD830" t="str">
        <f t="shared" si="266"/>
        <v>NO</v>
      </c>
      <c r="AE830" t="str">
        <f t="shared" si="267"/>
        <v>NO</v>
      </c>
      <c r="AF830" t="str">
        <f t="shared" si="268"/>
        <v>NO</v>
      </c>
      <c r="AG830" t="str">
        <f t="shared" si="269"/>
        <v>NO</v>
      </c>
      <c r="AH830" t="str">
        <f t="shared" si="270"/>
        <v>NO</v>
      </c>
      <c r="AI830">
        <f t="shared" si="271"/>
        <v>38</v>
      </c>
      <c r="AJ830" t="str">
        <f t="shared" si="272"/>
        <v/>
      </c>
    </row>
    <row r="831" spans="1:36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52"/>
        <v>1.04</v>
      </c>
      <c r="P831" s="6">
        <f t="shared" si="253"/>
        <v>32.5</v>
      </c>
      <c r="Q831" t="str">
        <f t="shared" si="254"/>
        <v>music</v>
      </c>
      <c r="R831" t="str">
        <f t="shared" si="255"/>
        <v>rock</v>
      </c>
      <c r="S831" s="8">
        <f t="shared" si="256"/>
        <v>42505</v>
      </c>
      <c r="T831" s="8">
        <f t="shared" si="257"/>
        <v>42564.801388888889</v>
      </c>
      <c r="U831">
        <f t="shared" si="258"/>
        <v>2016</v>
      </c>
      <c r="V831" t="str">
        <f>VLOOKUP(MONTH(S831),REF!$C$4:$D$15,2,FALSE)</f>
        <v>MAY</v>
      </c>
      <c r="W831" t="str">
        <f t="shared" si="259"/>
        <v>YES</v>
      </c>
      <c r="X831" t="str">
        <f t="shared" si="260"/>
        <v>NO</v>
      </c>
      <c r="Y831" t="str">
        <f t="shared" si="261"/>
        <v>NO</v>
      </c>
      <c r="Z831" t="str">
        <f t="shared" si="262"/>
        <v>NO</v>
      </c>
      <c r="AA831" t="str">
        <f t="shared" si="263"/>
        <v>NO</v>
      </c>
      <c r="AB831" t="str">
        <f t="shared" si="264"/>
        <v>NO</v>
      </c>
      <c r="AC831" t="str">
        <f t="shared" si="265"/>
        <v>NO</v>
      </c>
      <c r="AD831" t="str">
        <f t="shared" si="266"/>
        <v>NO</v>
      </c>
      <c r="AE831" t="str">
        <f t="shared" si="267"/>
        <v>NO</v>
      </c>
      <c r="AF831" t="str">
        <f t="shared" si="268"/>
        <v>NO</v>
      </c>
      <c r="AG831" t="str">
        <f t="shared" si="269"/>
        <v>NO</v>
      </c>
      <c r="AH831" t="str">
        <f t="shared" si="270"/>
        <v>NO</v>
      </c>
      <c r="AI831">
        <f t="shared" si="271"/>
        <v>16</v>
      </c>
      <c r="AJ831" t="str">
        <f t="shared" si="272"/>
        <v/>
      </c>
    </row>
    <row r="832" spans="1:36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52"/>
        <v>1.0783333333333334</v>
      </c>
      <c r="P832" s="6">
        <f t="shared" si="253"/>
        <v>60.65625</v>
      </c>
      <c r="Q832" t="str">
        <f t="shared" si="254"/>
        <v>music</v>
      </c>
      <c r="R832" t="str">
        <f t="shared" si="255"/>
        <v>rock</v>
      </c>
      <c r="S832" s="8">
        <f t="shared" si="256"/>
        <v>41326</v>
      </c>
      <c r="T832" s="8">
        <f t="shared" si="257"/>
        <v>41355.484085648146</v>
      </c>
      <c r="U832">
        <f t="shared" si="258"/>
        <v>2013</v>
      </c>
      <c r="V832" t="str">
        <f>VLOOKUP(MONTH(S832),REF!$C$4:$D$15,2,FALSE)</f>
        <v>FEB</v>
      </c>
      <c r="W832" t="str">
        <f t="shared" si="259"/>
        <v>NO</v>
      </c>
      <c r="X832" t="str">
        <f t="shared" si="260"/>
        <v>YES</v>
      </c>
      <c r="Y832" t="str">
        <f t="shared" si="261"/>
        <v>NO</v>
      </c>
      <c r="Z832" t="str">
        <f t="shared" si="262"/>
        <v>NO</v>
      </c>
      <c r="AA832" t="str">
        <f t="shared" si="263"/>
        <v>NO</v>
      </c>
      <c r="AB832" t="str">
        <f t="shared" si="264"/>
        <v>NO</v>
      </c>
      <c r="AC832" t="str">
        <f t="shared" si="265"/>
        <v>NO</v>
      </c>
      <c r="AD832" t="str">
        <f t="shared" si="266"/>
        <v>NO</v>
      </c>
      <c r="AE832" t="str">
        <f t="shared" si="267"/>
        <v>NO</v>
      </c>
      <c r="AF832" t="str">
        <f t="shared" si="268"/>
        <v>NO</v>
      </c>
      <c r="AG832" t="str">
        <f t="shared" si="269"/>
        <v>NO</v>
      </c>
      <c r="AH832" t="str">
        <f t="shared" si="270"/>
        <v>NO</v>
      </c>
      <c r="AI832">
        <f t="shared" si="271"/>
        <v>32</v>
      </c>
      <c r="AJ832" t="str">
        <f t="shared" si="272"/>
        <v/>
      </c>
    </row>
    <row r="833" spans="1:36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52"/>
        <v>2.3333333333333335</v>
      </c>
      <c r="P833" s="6">
        <f t="shared" si="253"/>
        <v>175</v>
      </c>
      <c r="Q833" t="str">
        <f t="shared" si="254"/>
        <v>music</v>
      </c>
      <c r="R833" t="str">
        <f t="shared" si="255"/>
        <v>rock</v>
      </c>
      <c r="S833" s="8">
        <f t="shared" si="256"/>
        <v>40997</v>
      </c>
      <c r="T833" s="8">
        <f t="shared" si="257"/>
        <v>41026.646921296298</v>
      </c>
      <c r="U833">
        <f t="shared" si="258"/>
        <v>2012</v>
      </c>
      <c r="V833" t="str">
        <f>VLOOKUP(MONTH(S833),REF!$C$4:$D$15,2,FALSE)</f>
        <v>MAR</v>
      </c>
      <c r="W833" t="str">
        <f t="shared" si="259"/>
        <v>NO</v>
      </c>
      <c r="X833" t="str">
        <f t="shared" si="260"/>
        <v>YES</v>
      </c>
      <c r="Y833" t="str">
        <f t="shared" si="261"/>
        <v>NO</v>
      </c>
      <c r="Z833" t="str">
        <f t="shared" si="262"/>
        <v>NO</v>
      </c>
      <c r="AA833" t="str">
        <f t="shared" si="263"/>
        <v>NO</v>
      </c>
      <c r="AB833" t="str">
        <f t="shared" si="264"/>
        <v>NO</v>
      </c>
      <c r="AC833" t="str">
        <f t="shared" si="265"/>
        <v>NO</v>
      </c>
      <c r="AD833" t="str">
        <f t="shared" si="266"/>
        <v>NO</v>
      </c>
      <c r="AE833" t="str">
        <f t="shared" si="267"/>
        <v>NO</v>
      </c>
      <c r="AF833" t="str">
        <f t="shared" si="268"/>
        <v>NO</v>
      </c>
      <c r="AG833" t="str">
        <f t="shared" si="269"/>
        <v>NO</v>
      </c>
      <c r="AH833" t="str">
        <f t="shared" si="270"/>
        <v>NO</v>
      </c>
      <c r="AI833">
        <f t="shared" si="271"/>
        <v>20</v>
      </c>
      <c r="AJ833" t="str">
        <f t="shared" si="272"/>
        <v/>
      </c>
    </row>
    <row r="834" spans="1:36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52"/>
        <v>1.0060706666666666</v>
      </c>
      <c r="P834" s="6">
        <f t="shared" si="253"/>
        <v>97.993896103896105</v>
      </c>
      <c r="Q834" t="str">
        <f t="shared" si="254"/>
        <v>music</v>
      </c>
      <c r="R834" t="str">
        <f t="shared" si="255"/>
        <v>rock</v>
      </c>
      <c r="S834" s="8">
        <f t="shared" si="256"/>
        <v>40870</v>
      </c>
      <c r="T834" s="8">
        <f t="shared" si="257"/>
        <v>40929.342361111107</v>
      </c>
      <c r="U834">
        <f t="shared" si="258"/>
        <v>2011</v>
      </c>
      <c r="V834" t="str">
        <f>VLOOKUP(MONTH(S834),REF!$C$4:$D$15,2,FALSE)</f>
        <v>NOV</v>
      </c>
      <c r="W834" t="str">
        <f t="shared" si="259"/>
        <v>NO</v>
      </c>
      <c r="X834" t="str">
        <f t="shared" si="260"/>
        <v>NO</v>
      </c>
      <c r="Y834" t="str">
        <f t="shared" si="261"/>
        <v>NO</v>
      </c>
      <c r="Z834" t="str">
        <f t="shared" si="262"/>
        <v>NO</v>
      </c>
      <c r="AA834" t="str">
        <f t="shared" si="263"/>
        <v>YES</v>
      </c>
      <c r="AB834" t="str">
        <f t="shared" si="264"/>
        <v>NO</v>
      </c>
      <c r="AC834" t="str">
        <f t="shared" si="265"/>
        <v>NO</v>
      </c>
      <c r="AD834" t="str">
        <f t="shared" si="266"/>
        <v>NO</v>
      </c>
      <c r="AE834" t="str">
        <f t="shared" si="267"/>
        <v>NO</v>
      </c>
      <c r="AF834" t="str">
        <f t="shared" si="268"/>
        <v>NO</v>
      </c>
      <c r="AG834" t="str">
        <f t="shared" si="269"/>
        <v>NO</v>
      </c>
      <c r="AH834" t="str">
        <f t="shared" si="270"/>
        <v>NO</v>
      </c>
      <c r="AI834">
        <f t="shared" si="271"/>
        <v>154</v>
      </c>
      <c r="AJ834" t="str">
        <f t="shared" si="272"/>
        <v/>
      </c>
    </row>
    <row r="835" spans="1:36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73">E835/D835</f>
        <v>1.0166666666666666</v>
      </c>
      <c r="P835" s="6">
        <f t="shared" ref="P835:P898" si="274">E835/L835</f>
        <v>148.78048780487805</v>
      </c>
      <c r="Q835" t="str">
        <f t="shared" ref="Q835:Q898" si="275">LEFT(N835,FIND("/",N835)-1)</f>
        <v>music</v>
      </c>
      <c r="R835" t="str">
        <f t="shared" ref="R835:R898" si="276">RIGHT(N835,LEN(N835)-FIND("/",N835))</f>
        <v>rock</v>
      </c>
      <c r="S835" s="8">
        <f t="shared" ref="S835:S898" si="277">ROUND((J835/86400)+DATE(1970,1,1),0)</f>
        <v>41719</v>
      </c>
      <c r="T835" s="8">
        <f t="shared" ref="T835:T898" si="278">(I835/86400)+DATE(1970,1,1)</f>
        <v>41748.878182870372</v>
      </c>
      <c r="U835">
        <f t="shared" ref="U835:U898" si="279">YEAR(S835)</f>
        <v>2014</v>
      </c>
      <c r="V835" t="str">
        <f>VLOOKUP(MONTH(S835),REF!$C$4:$D$15,2,FALSE)</f>
        <v>MAR</v>
      </c>
      <c r="W835" t="str">
        <f t="shared" ref="W835:W898" si="280">IF(D835&lt;1000,"YES","NO")</f>
        <v>NO</v>
      </c>
      <c r="X835" t="str">
        <f t="shared" ref="X835:X898" si="281">IF(AND($D835&gt;=1000,$D835&lt;=4999),"YES","NO")</f>
        <v>NO</v>
      </c>
      <c r="Y835" t="str">
        <f t="shared" ref="Y835:Y898" si="282">IF(AND($D835&gt;=5000,$D835&lt;=9999),"YES","NO")</f>
        <v>YES</v>
      </c>
      <c r="Z835" t="str">
        <f t="shared" ref="Z835:Z898" si="283">IF(AND($D835&gt;=10000,$D835&lt;=14999),"YES","NO")</f>
        <v>NO</v>
      </c>
      <c r="AA835" t="str">
        <f t="shared" ref="AA835:AA898" si="284">IF(AND($D835&gt;=15000,$D835&lt;=19999),"YES","NO")</f>
        <v>NO</v>
      </c>
      <c r="AB835" t="str">
        <f t="shared" ref="AB835:AB898" si="285">IF(AND($D835&gt;=20000,$D835&lt;=24999),"YES","NO")</f>
        <v>NO</v>
      </c>
      <c r="AC835" t="str">
        <f t="shared" ref="AC835:AC898" si="286">IF(AND($D835&gt;=25000,$D835&lt;=29999),"YES","NO")</f>
        <v>NO</v>
      </c>
      <c r="AD835" t="str">
        <f t="shared" ref="AD835:AD898" si="287">IF(AND($D835&gt;=30000,$D835&lt;=34999),"YES","NO")</f>
        <v>NO</v>
      </c>
      <c r="AE835" t="str">
        <f t="shared" ref="AE835:AE898" si="288">IF(AND($D835&gt;=35000,$D835&lt;=39999),"YES","NO")</f>
        <v>NO</v>
      </c>
      <c r="AF835" t="str">
        <f t="shared" ref="AF835:AF898" si="289">IF(AND($D835&gt;=40000,$D835&lt;=44999),"YES","NO")</f>
        <v>NO</v>
      </c>
      <c r="AG835" t="str">
        <f t="shared" ref="AG835:AG898" si="290">IF(AND($D835&gt;=45000,$D835&lt;=49999),"YES","NO")</f>
        <v>NO</v>
      </c>
      <c r="AH835" t="str">
        <f t="shared" ref="AH835:AH898" si="291">IF($D835&gt;=50000,"YES","NO")</f>
        <v>NO</v>
      </c>
      <c r="AI835">
        <f t="shared" ref="AI835:AI898" si="292">IF(F835="successful",L835,"")</f>
        <v>41</v>
      </c>
      <c r="AJ835" t="str">
        <f t="shared" ref="AJ835:AJ898" si="293">IF(F835="failed",L835,"")</f>
        <v/>
      </c>
    </row>
    <row r="836" spans="1:36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73"/>
        <v>1.3101818181818181</v>
      </c>
      <c r="P836" s="6">
        <f t="shared" si="274"/>
        <v>96.08</v>
      </c>
      <c r="Q836" t="str">
        <f t="shared" si="275"/>
        <v>music</v>
      </c>
      <c r="R836" t="str">
        <f t="shared" si="276"/>
        <v>rock</v>
      </c>
      <c r="S836" s="8">
        <f t="shared" si="277"/>
        <v>41423</v>
      </c>
      <c r="T836" s="8">
        <f t="shared" si="278"/>
        <v>41456.165972222225</v>
      </c>
      <c r="U836">
        <f t="shared" si="279"/>
        <v>2013</v>
      </c>
      <c r="V836" t="str">
        <f>VLOOKUP(MONTH(S836),REF!$C$4:$D$15,2,FALSE)</f>
        <v>MAY</v>
      </c>
      <c r="W836" t="str">
        <f t="shared" si="280"/>
        <v>NO</v>
      </c>
      <c r="X836" t="str">
        <f t="shared" si="281"/>
        <v>NO</v>
      </c>
      <c r="Y836" t="str">
        <f t="shared" si="282"/>
        <v>YES</v>
      </c>
      <c r="Z836" t="str">
        <f t="shared" si="283"/>
        <v>NO</v>
      </c>
      <c r="AA836" t="str">
        <f t="shared" si="284"/>
        <v>NO</v>
      </c>
      <c r="AB836" t="str">
        <f t="shared" si="285"/>
        <v>NO</v>
      </c>
      <c r="AC836" t="str">
        <f t="shared" si="286"/>
        <v>NO</v>
      </c>
      <c r="AD836" t="str">
        <f t="shared" si="287"/>
        <v>NO</v>
      </c>
      <c r="AE836" t="str">
        <f t="shared" si="288"/>
        <v>NO</v>
      </c>
      <c r="AF836" t="str">
        <f t="shared" si="289"/>
        <v>NO</v>
      </c>
      <c r="AG836" t="str">
        <f t="shared" si="290"/>
        <v>NO</v>
      </c>
      <c r="AH836" t="str">
        <f t="shared" si="291"/>
        <v>NO</v>
      </c>
      <c r="AI836">
        <f t="shared" si="292"/>
        <v>75</v>
      </c>
      <c r="AJ836" t="str">
        <f t="shared" si="293"/>
        <v/>
      </c>
    </row>
    <row r="837" spans="1:36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73"/>
        <v>1.1725000000000001</v>
      </c>
      <c r="P837" s="6">
        <f t="shared" si="274"/>
        <v>58.625</v>
      </c>
      <c r="Q837" t="str">
        <f t="shared" si="275"/>
        <v>music</v>
      </c>
      <c r="R837" t="str">
        <f t="shared" si="276"/>
        <v>rock</v>
      </c>
      <c r="S837" s="8">
        <f t="shared" si="277"/>
        <v>41005</v>
      </c>
      <c r="T837" s="8">
        <f t="shared" si="278"/>
        <v>41048.125</v>
      </c>
      <c r="U837">
        <f t="shared" si="279"/>
        <v>2012</v>
      </c>
      <c r="V837" t="str">
        <f>VLOOKUP(MONTH(S837),REF!$C$4:$D$15,2,FALSE)</f>
        <v>APR</v>
      </c>
      <c r="W837" t="str">
        <f t="shared" si="280"/>
        <v>NO</v>
      </c>
      <c r="X837" t="str">
        <f t="shared" si="281"/>
        <v>YES</v>
      </c>
      <c r="Y837" t="str">
        <f t="shared" si="282"/>
        <v>NO</v>
      </c>
      <c r="Z837" t="str">
        <f t="shared" si="283"/>
        <v>NO</v>
      </c>
      <c r="AA837" t="str">
        <f t="shared" si="284"/>
        <v>NO</v>
      </c>
      <c r="AB837" t="str">
        <f t="shared" si="285"/>
        <v>NO</v>
      </c>
      <c r="AC837" t="str">
        <f t="shared" si="286"/>
        <v>NO</v>
      </c>
      <c r="AD837" t="str">
        <f t="shared" si="287"/>
        <v>NO</v>
      </c>
      <c r="AE837" t="str">
        <f t="shared" si="288"/>
        <v>NO</v>
      </c>
      <c r="AF837" t="str">
        <f t="shared" si="289"/>
        <v>NO</v>
      </c>
      <c r="AG837" t="str">
        <f t="shared" si="290"/>
        <v>NO</v>
      </c>
      <c r="AH837" t="str">
        <f t="shared" si="291"/>
        <v>NO</v>
      </c>
      <c r="AI837">
        <f t="shared" si="292"/>
        <v>40</v>
      </c>
      <c r="AJ837" t="str">
        <f t="shared" si="293"/>
        <v/>
      </c>
    </row>
    <row r="838" spans="1:36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73"/>
        <v>1.009304</v>
      </c>
      <c r="P838" s="6">
        <f t="shared" si="274"/>
        <v>109.70695652173914</v>
      </c>
      <c r="Q838" t="str">
        <f t="shared" si="275"/>
        <v>music</v>
      </c>
      <c r="R838" t="str">
        <f t="shared" si="276"/>
        <v>rock</v>
      </c>
      <c r="S838" s="8">
        <f t="shared" si="277"/>
        <v>41524</v>
      </c>
      <c r="T838" s="8">
        <f t="shared" si="278"/>
        <v>41554.056921296295</v>
      </c>
      <c r="U838">
        <f t="shared" si="279"/>
        <v>2013</v>
      </c>
      <c r="V838" t="str">
        <f>VLOOKUP(MONTH(S838),REF!$C$4:$D$15,2,FALSE)</f>
        <v>SEP</v>
      </c>
      <c r="W838" t="str">
        <f t="shared" si="280"/>
        <v>NO</v>
      </c>
      <c r="X838" t="str">
        <f t="shared" si="281"/>
        <v>NO</v>
      </c>
      <c r="Y838" t="str">
        <f t="shared" si="282"/>
        <v>YES</v>
      </c>
      <c r="Z838" t="str">
        <f t="shared" si="283"/>
        <v>NO</v>
      </c>
      <c r="AA838" t="str">
        <f t="shared" si="284"/>
        <v>NO</v>
      </c>
      <c r="AB838" t="str">
        <f t="shared" si="285"/>
        <v>NO</v>
      </c>
      <c r="AC838" t="str">
        <f t="shared" si="286"/>
        <v>NO</v>
      </c>
      <c r="AD838" t="str">
        <f t="shared" si="287"/>
        <v>NO</v>
      </c>
      <c r="AE838" t="str">
        <f t="shared" si="288"/>
        <v>NO</v>
      </c>
      <c r="AF838" t="str">
        <f t="shared" si="289"/>
        <v>NO</v>
      </c>
      <c r="AG838" t="str">
        <f t="shared" si="290"/>
        <v>NO</v>
      </c>
      <c r="AH838" t="str">
        <f t="shared" si="291"/>
        <v>NO</v>
      </c>
      <c r="AI838">
        <f t="shared" si="292"/>
        <v>46</v>
      </c>
      <c r="AJ838" t="str">
        <f t="shared" si="293"/>
        <v/>
      </c>
    </row>
    <row r="839" spans="1:36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73"/>
        <v>1.218</v>
      </c>
      <c r="P839" s="6">
        <f t="shared" si="274"/>
        <v>49.112903225806448</v>
      </c>
      <c r="Q839" t="str">
        <f t="shared" si="275"/>
        <v>music</v>
      </c>
      <c r="R839" t="str">
        <f t="shared" si="276"/>
        <v>rock</v>
      </c>
      <c r="S839" s="8">
        <f t="shared" si="277"/>
        <v>41731</v>
      </c>
      <c r="T839" s="8">
        <f t="shared" si="278"/>
        <v>41760.998402777775</v>
      </c>
      <c r="U839">
        <f t="shared" si="279"/>
        <v>2014</v>
      </c>
      <c r="V839" t="str">
        <f>VLOOKUP(MONTH(S839),REF!$C$4:$D$15,2,FALSE)</f>
        <v>APR</v>
      </c>
      <c r="W839" t="str">
        <f t="shared" si="280"/>
        <v>NO</v>
      </c>
      <c r="X839" t="str">
        <f t="shared" si="281"/>
        <v>YES</v>
      </c>
      <c r="Y839" t="str">
        <f t="shared" si="282"/>
        <v>NO</v>
      </c>
      <c r="Z839" t="str">
        <f t="shared" si="283"/>
        <v>NO</v>
      </c>
      <c r="AA839" t="str">
        <f t="shared" si="284"/>
        <v>NO</v>
      </c>
      <c r="AB839" t="str">
        <f t="shared" si="285"/>
        <v>NO</v>
      </c>
      <c r="AC839" t="str">
        <f t="shared" si="286"/>
        <v>NO</v>
      </c>
      <c r="AD839" t="str">
        <f t="shared" si="287"/>
        <v>NO</v>
      </c>
      <c r="AE839" t="str">
        <f t="shared" si="288"/>
        <v>NO</v>
      </c>
      <c r="AF839" t="str">
        <f t="shared" si="289"/>
        <v>NO</v>
      </c>
      <c r="AG839" t="str">
        <f t="shared" si="290"/>
        <v>NO</v>
      </c>
      <c r="AH839" t="str">
        <f t="shared" si="291"/>
        <v>NO</v>
      </c>
      <c r="AI839">
        <f t="shared" si="292"/>
        <v>62</v>
      </c>
      <c r="AJ839" t="str">
        <f t="shared" si="293"/>
        <v/>
      </c>
    </row>
    <row r="840" spans="1:36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73"/>
        <v>1.454</v>
      </c>
      <c r="P840" s="6">
        <f t="shared" si="274"/>
        <v>47.672131147540981</v>
      </c>
      <c r="Q840" t="str">
        <f t="shared" si="275"/>
        <v>music</v>
      </c>
      <c r="R840" t="str">
        <f t="shared" si="276"/>
        <v>rock</v>
      </c>
      <c r="S840" s="8">
        <f t="shared" si="277"/>
        <v>40896</v>
      </c>
      <c r="T840" s="8">
        <f t="shared" si="278"/>
        <v>40925.897974537038</v>
      </c>
      <c r="U840">
        <f t="shared" si="279"/>
        <v>2011</v>
      </c>
      <c r="V840" t="str">
        <f>VLOOKUP(MONTH(S840),REF!$C$4:$D$15,2,FALSE)</f>
        <v>DEC</v>
      </c>
      <c r="W840" t="str">
        <f t="shared" si="280"/>
        <v>NO</v>
      </c>
      <c r="X840" t="str">
        <f t="shared" si="281"/>
        <v>YES</v>
      </c>
      <c r="Y840" t="str">
        <f t="shared" si="282"/>
        <v>NO</v>
      </c>
      <c r="Z840" t="str">
        <f t="shared" si="283"/>
        <v>NO</v>
      </c>
      <c r="AA840" t="str">
        <f t="shared" si="284"/>
        <v>NO</v>
      </c>
      <c r="AB840" t="str">
        <f t="shared" si="285"/>
        <v>NO</v>
      </c>
      <c r="AC840" t="str">
        <f t="shared" si="286"/>
        <v>NO</v>
      </c>
      <c r="AD840" t="str">
        <f t="shared" si="287"/>
        <v>NO</v>
      </c>
      <c r="AE840" t="str">
        <f t="shared" si="288"/>
        <v>NO</v>
      </c>
      <c r="AF840" t="str">
        <f t="shared" si="289"/>
        <v>NO</v>
      </c>
      <c r="AG840" t="str">
        <f t="shared" si="290"/>
        <v>NO</v>
      </c>
      <c r="AH840" t="str">
        <f t="shared" si="291"/>
        <v>NO</v>
      </c>
      <c r="AI840">
        <f t="shared" si="292"/>
        <v>61</v>
      </c>
      <c r="AJ840" t="str">
        <f t="shared" si="293"/>
        <v/>
      </c>
    </row>
    <row r="841" spans="1:36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73"/>
        <v>1.166166</v>
      </c>
      <c r="P841" s="6">
        <f t="shared" si="274"/>
        <v>60.737812499999997</v>
      </c>
      <c r="Q841" t="str">
        <f t="shared" si="275"/>
        <v>music</v>
      </c>
      <c r="R841" t="str">
        <f t="shared" si="276"/>
        <v>rock</v>
      </c>
      <c r="S841" s="8">
        <f t="shared" si="277"/>
        <v>41145</v>
      </c>
      <c r="T841" s="8">
        <f t="shared" si="278"/>
        <v>41174.763379629629</v>
      </c>
      <c r="U841">
        <f t="shared" si="279"/>
        <v>2012</v>
      </c>
      <c r="V841" t="str">
        <f>VLOOKUP(MONTH(S841),REF!$C$4:$D$15,2,FALSE)</f>
        <v>AUG</v>
      </c>
      <c r="W841" t="str">
        <f t="shared" si="280"/>
        <v>NO</v>
      </c>
      <c r="X841" t="str">
        <f t="shared" si="281"/>
        <v>NO</v>
      </c>
      <c r="Y841" t="str">
        <f t="shared" si="282"/>
        <v>YES</v>
      </c>
      <c r="Z841" t="str">
        <f t="shared" si="283"/>
        <v>NO</v>
      </c>
      <c r="AA841" t="str">
        <f t="shared" si="284"/>
        <v>NO</v>
      </c>
      <c r="AB841" t="str">
        <f t="shared" si="285"/>
        <v>NO</v>
      </c>
      <c r="AC841" t="str">
        <f t="shared" si="286"/>
        <v>NO</v>
      </c>
      <c r="AD841" t="str">
        <f t="shared" si="287"/>
        <v>NO</v>
      </c>
      <c r="AE841" t="str">
        <f t="shared" si="288"/>
        <v>NO</v>
      </c>
      <c r="AF841" t="str">
        <f t="shared" si="289"/>
        <v>NO</v>
      </c>
      <c r="AG841" t="str">
        <f t="shared" si="290"/>
        <v>NO</v>
      </c>
      <c r="AH841" t="str">
        <f t="shared" si="291"/>
        <v>NO</v>
      </c>
      <c r="AI841">
        <f t="shared" si="292"/>
        <v>96</v>
      </c>
      <c r="AJ841" t="str">
        <f t="shared" si="293"/>
        <v/>
      </c>
    </row>
    <row r="842" spans="1:36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73"/>
        <v>1.2041660000000001</v>
      </c>
      <c r="P842" s="6">
        <f t="shared" si="274"/>
        <v>63.37715789473684</v>
      </c>
      <c r="Q842" t="str">
        <f t="shared" si="275"/>
        <v>music</v>
      </c>
      <c r="R842" t="str">
        <f t="shared" si="276"/>
        <v>metal</v>
      </c>
      <c r="S842" s="8">
        <f t="shared" si="277"/>
        <v>42607</v>
      </c>
      <c r="T842" s="8">
        <f t="shared" si="278"/>
        <v>42637.226701388892</v>
      </c>
      <c r="U842">
        <f t="shared" si="279"/>
        <v>2016</v>
      </c>
      <c r="V842" t="str">
        <f>VLOOKUP(MONTH(S842),REF!$C$4:$D$15,2,FALSE)</f>
        <v>AUG</v>
      </c>
      <c r="W842" t="str">
        <f t="shared" si="280"/>
        <v>NO</v>
      </c>
      <c r="X842" t="str">
        <f t="shared" si="281"/>
        <v>NO</v>
      </c>
      <c r="Y842" t="str">
        <f t="shared" si="282"/>
        <v>NO</v>
      </c>
      <c r="Z842" t="str">
        <f t="shared" si="283"/>
        <v>YES</v>
      </c>
      <c r="AA842" t="str">
        <f t="shared" si="284"/>
        <v>NO</v>
      </c>
      <c r="AB842" t="str">
        <f t="shared" si="285"/>
        <v>NO</v>
      </c>
      <c r="AC842" t="str">
        <f t="shared" si="286"/>
        <v>NO</v>
      </c>
      <c r="AD842" t="str">
        <f t="shared" si="287"/>
        <v>NO</v>
      </c>
      <c r="AE842" t="str">
        <f t="shared" si="288"/>
        <v>NO</v>
      </c>
      <c r="AF842" t="str">
        <f t="shared" si="289"/>
        <v>NO</v>
      </c>
      <c r="AG842" t="str">
        <f t="shared" si="290"/>
        <v>NO</v>
      </c>
      <c r="AH842" t="str">
        <f t="shared" si="291"/>
        <v>NO</v>
      </c>
      <c r="AI842">
        <f t="shared" si="292"/>
        <v>190</v>
      </c>
      <c r="AJ842" t="str">
        <f t="shared" si="293"/>
        <v/>
      </c>
    </row>
    <row r="843" spans="1:36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73"/>
        <v>1.0132000000000001</v>
      </c>
      <c r="P843" s="6">
        <f t="shared" si="274"/>
        <v>53.893617021276597</v>
      </c>
      <c r="Q843" t="str">
        <f t="shared" si="275"/>
        <v>music</v>
      </c>
      <c r="R843" t="str">
        <f t="shared" si="276"/>
        <v>metal</v>
      </c>
      <c r="S843" s="8">
        <f t="shared" si="277"/>
        <v>41924</v>
      </c>
      <c r="T843" s="8">
        <f t="shared" si="278"/>
        <v>41953.880358796298</v>
      </c>
      <c r="U843">
        <f t="shared" si="279"/>
        <v>2014</v>
      </c>
      <c r="V843" t="str">
        <f>VLOOKUP(MONTH(S843),REF!$C$4:$D$15,2,FALSE)</f>
        <v>OCT</v>
      </c>
      <c r="W843" t="str">
        <f t="shared" si="280"/>
        <v>NO</v>
      </c>
      <c r="X843" t="str">
        <f t="shared" si="281"/>
        <v>NO</v>
      </c>
      <c r="Y843" t="str">
        <f t="shared" si="282"/>
        <v>YES</v>
      </c>
      <c r="Z843" t="str">
        <f t="shared" si="283"/>
        <v>NO</v>
      </c>
      <c r="AA843" t="str">
        <f t="shared" si="284"/>
        <v>NO</v>
      </c>
      <c r="AB843" t="str">
        <f t="shared" si="285"/>
        <v>NO</v>
      </c>
      <c r="AC843" t="str">
        <f t="shared" si="286"/>
        <v>NO</v>
      </c>
      <c r="AD843" t="str">
        <f t="shared" si="287"/>
        <v>NO</v>
      </c>
      <c r="AE843" t="str">
        <f t="shared" si="288"/>
        <v>NO</v>
      </c>
      <c r="AF843" t="str">
        <f t="shared" si="289"/>
        <v>NO</v>
      </c>
      <c r="AG843" t="str">
        <f t="shared" si="290"/>
        <v>NO</v>
      </c>
      <c r="AH843" t="str">
        <f t="shared" si="291"/>
        <v>NO</v>
      </c>
      <c r="AI843">
        <f t="shared" si="292"/>
        <v>94</v>
      </c>
      <c r="AJ843" t="str">
        <f t="shared" si="293"/>
        <v/>
      </c>
    </row>
    <row r="844" spans="1:36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73"/>
        <v>1.0431999999999999</v>
      </c>
      <c r="P844" s="6">
        <f t="shared" si="274"/>
        <v>66.871794871794876</v>
      </c>
      <c r="Q844" t="str">
        <f t="shared" si="275"/>
        <v>music</v>
      </c>
      <c r="R844" t="str">
        <f t="shared" si="276"/>
        <v>metal</v>
      </c>
      <c r="S844" s="8">
        <f t="shared" si="277"/>
        <v>41527</v>
      </c>
      <c r="T844" s="8">
        <f t="shared" si="278"/>
        <v>41561.165972222225</v>
      </c>
      <c r="U844">
        <f t="shared" si="279"/>
        <v>2013</v>
      </c>
      <c r="V844" t="str">
        <f>VLOOKUP(MONTH(S844),REF!$C$4:$D$15,2,FALSE)</f>
        <v>SEP</v>
      </c>
      <c r="W844" t="str">
        <f t="shared" si="280"/>
        <v>NO</v>
      </c>
      <c r="X844" t="str">
        <f t="shared" si="281"/>
        <v>YES</v>
      </c>
      <c r="Y844" t="str">
        <f t="shared" si="282"/>
        <v>NO</v>
      </c>
      <c r="Z844" t="str">
        <f t="shared" si="283"/>
        <v>NO</v>
      </c>
      <c r="AA844" t="str">
        <f t="shared" si="284"/>
        <v>NO</v>
      </c>
      <c r="AB844" t="str">
        <f t="shared" si="285"/>
        <v>NO</v>
      </c>
      <c r="AC844" t="str">
        <f t="shared" si="286"/>
        <v>NO</v>
      </c>
      <c r="AD844" t="str">
        <f t="shared" si="287"/>
        <v>NO</v>
      </c>
      <c r="AE844" t="str">
        <f t="shared" si="288"/>
        <v>NO</v>
      </c>
      <c r="AF844" t="str">
        <f t="shared" si="289"/>
        <v>NO</v>
      </c>
      <c r="AG844" t="str">
        <f t="shared" si="290"/>
        <v>NO</v>
      </c>
      <c r="AH844" t="str">
        <f t="shared" si="291"/>
        <v>NO</v>
      </c>
      <c r="AI844">
        <f t="shared" si="292"/>
        <v>39</v>
      </c>
      <c r="AJ844" t="str">
        <f t="shared" si="293"/>
        <v/>
      </c>
    </row>
    <row r="845" spans="1:36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73"/>
        <v>2.6713333333333331</v>
      </c>
      <c r="P845" s="6">
        <f t="shared" si="274"/>
        <v>63.102362204724407</v>
      </c>
      <c r="Q845" t="str">
        <f t="shared" si="275"/>
        <v>music</v>
      </c>
      <c r="R845" t="str">
        <f t="shared" si="276"/>
        <v>metal</v>
      </c>
      <c r="S845" s="8">
        <f t="shared" si="277"/>
        <v>42695</v>
      </c>
      <c r="T845" s="8">
        <f t="shared" si="278"/>
        <v>42712.333333333328</v>
      </c>
      <c r="U845">
        <f t="shared" si="279"/>
        <v>2016</v>
      </c>
      <c r="V845" t="str">
        <f>VLOOKUP(MONTH(S845),REF!$C$4:$D$15,2,FALSE)</f>
        <v>NOV</v>
      </c>
      <c r="W845" t="str">
        <f t="shared" si="280"/>
        <v>NO</v>
      </c>
      <c r="X845" t="str">
        <f t="shared" si="281"/>
        <v>YES</v>
      </c>
      <c r="Y845" t="str">
        <f t="shared" si="282"/>
        <v>NO</v>
      </c>
      <c r="Z845" t="str">
        <f t="shared" si="283"/>
        <v>NO</v>
      </c>
      <c r="AA845" t="str">
        <f t="shared" si="284"/>
        <v>NO</v>
      </c>
      <c r="AB845" t="str">
        <f t="shared" si="285"/>
        <v>NO</v>
      </c>
      <c r="AC845" t="str">
        <f t="shared" si="286"/>
        <v>NO</v>
      </c>
      <c r="AD845" t="str">
        <f t="shared" si="287"/>
        <v>NO</v>
      </c>
      <c r="AE845" t="str">
        <f t="shared" si="288"/>
        <v>NO</v>
      </c>
      <c r="AF845" t="str">
        <f t="shared" si="289"/>
        <v>NO</v>
      </c>
      <c r="AG845" t="str">
        <f t="shared" si="290"/>
        <v>NO</v>
      </c>
      <c r="AH845" t="str">
        <f t="shared" si="291"/>
        <v>NO</v>
      </c>
      <c r="AI845">
        <f t="shared" si="292"/>
        <v>127</v>
      </c>
      <c r="AJ845" t="str">
        <f t="shared" si="293"/>
        <v/>
      </c>
    </row>
    <row r="846" spans="1:36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73"/>
        <v>1.9413333333333334</v>
      </c>
      <c r="P846" s="6">
        <f t="shared" si="274"/>
        <v>36.628930817610062</v>
      </c>
      <c r="Q846" t="str">
        <f t="shared" si="275"/>
        <v>music</v>
      </c>
      <c r="R846" t="str">
        <f t="shared" si="276"/>
        <v>metal</v>
      </c>
      <c r="S846" s="8">
        <f t="shared" si="277"/>
        <v>41906</v>
      </c>
      <c r="T846" s="8">
        <f t="shared" si="278"/>
        <v>41944.207638888889</v>
      </c>
      <c r="U846">
        <f t="shared" si="279"/>
        <v>2014</v>
      </c>
      <c r="V846" t="str">
        <f>VLOOKUP(MONTH(S846),REF!$C$4:$D$15,2,FALSE)</f>
        <v>SEP</v>
      </c>
      <c r="W846" t="str">
        <f t="shared" si="280"/>
        <v>NO</v>
      </c>
      <c r="X846" t="str">
        <f t="shared" si="281"/>
        <v>YES</v>
      </c>
      <c r="Y846" t="str">
        <f t="shared" si="282"/>
        <v>NO</v>
      </c>
      <c r="Z846" t="str">
        <f t="shared" si="283"/>
        <v>NO</v>
      </c>
      <c r="AA846" t="str">
        <f t="shared" si="284"/>
        <v>NO</v>
      </c>
      <c r="AB846" t="str">
        <f t="shared" si="285"/>
        <v>NO</v>
      </c>
      <c r="AC846" t="str">
        <f t="shared" si="286"/>
        <v>NO</v>
      </c>
      <c r="AD846" t="str">
        <f t="shared" si="287"/>
        <v>NO</v>
      </c>
      <c r="AE846" t="str">
        <f t="shared" si="288"/>
        <v>NO</v>
      </c>
      <c r="AF846" t="str">
        <f t="shared" si="289"/>
        <v>NO</v>
      </c>
      <c r="AG846" t="str">
        <f t="shared" si="290"/>
        <v>NO</v>
      </c>
      <c r="AH846" t="str">
        <f t="shared" si="291"/>
        <v>NO</v>
      </c>
      <c r="AI846">
        <f t="shared" si="292"/>
        <v>159</v>
      </c>
      <c r="AJ846" t="str">
        <f t="shared" si="293"/>
        <v/>
      </c>
    </row>
    <row r="847" spans="1:36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73"/>
        <v>1.203802</v>
      </c>
      <c r="P847" s="6">
        <f t="shared" si="274"/>
        <v>34.005706214689269</v>
      </c>
      <c r="Q847" t="str">
        <f t="shared" si="275"/>
        <v>music</v>
      </c>
      <c r="R847" t="str">
        <f t="shared" si="276"/>
        <v>metal</v>
      </c>
      <c r="S847" s="8">
        <f t="shared" si="277"/>
        <v>42578</v>
      </c>
      <c r="T847" s="8">
        <f t="shared" si="278"/>
        <v>42618.165972222225</v>
      </c>
      <c r="U847">
        <f t="shared" si="279"/>
        <v>2016</v>
      </c>
      <c r="V847" t="str">
        <f>VLOOKUP(MONTH(S847),REF!$C$4:$D$15,2,FALSE)</f>
        <v>JUL</v>
      </c>
      <c r="W847" t="str">
        <f t="shared" si="280"/>
        <v>NO</v>
      </c>
      <c r="X847" t="str">
        <f t="shared" si="281"/>
        <v>NO</v>
      </c>
      <c r="Y847" t="str">
        <f t="shared" si="282"/>
        <v>YES</v>
      </c>
      <c r="Z847" t="str">
        <f t="shared" si="283"/>
        <v>NO</v>
      </c>
      <c r="AA847" t="str">
        <f t="shared" si="284"/>
        <v>NO</v>
      </c>
      <c r="AB847" t="str">
        <f t="shared" si="285"/>
        <v>NO</v>
      </c>
      <c r="AC847" t="str">
        <f t="shared" si="286"/>
        <v>NO</v>
      </c>
      <c r="AD847" t="str">
        <f t="shared" si="287"/>
        <v>NO</v>
      </c>
      <c r="AE847" t="str">
        <f t="shared" si="288"/>
        <v>NO</v>
      </c>
      <c r="AF847" t="str">
        <f t="shared" si="289"/>
        <v>NO</v>
      </c>
      <c r="AG847" t="str">
        <f t="shared" si="290"/>
        <v>NO</v>
      </c>
      <c r="AH847" t="str">
        <f t="shared" si="291"/>
        <v>NO</v>
      </c>
      <c r="AI847">
        <f t="shared" si="292"/>
        <v>177</v>
      </c>
      <c r="AJ847" t="str">
        <f t="shared" si="293"/>
        <v/>
      </c>
    </row>
    <row r="848" spans="1:36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73"/>
        <v>1.2200090909090908</v>
      </c>
      <c r="P848" s="6">
        <f t="shared" si="274"/>
        <v>28.553404255319148</v>
      </c>
      <c r="Q848" t="str">
        <f t="shared" si="275"/>
        <v>music</v>
      </c>
      <c r="R848" t="str">
        <f t="shared" si="276"/>
        <v>metal</v>
      </c>
      <c r="S848" s="8">
        <f t="shared" si="277"/>
        <v>41694</v>
      </c>
      <c r="T848" s="8">
        <f t="shared" si="278"/>
        <v>41708.583333333336</v>
      </c>
      <c r="U848">
        <f t="shared" si="279"/>
        <v>2014</v>
      </c>
      <c r="V848" t="str">
        <f>VLOOKUP(MONTH(S848),REF!$C$4:$D$15,2,FALSE)</f>
        <v>FEB</v>
      </c>
      <c r="W848" t="str">
        <f t="shared" si="280"/>
        <v>NO</v>
      </c>
      <c r="X848" t="str">
        <f t="shared" si="281"/>
        <v>YES</v>
      </c>
      <c r="Y848" t="str">
        <f t="shared" si="282"/>
        <v>NO</v>
      </c>
      <c r="Z848" t="str">
        <f t="shared" si="283"/>
        <v>NO</v>
      </c>
      <c r="AA848" t="str">
        <f t="shared" si="284"/>
        <v>NO</v>
      </c>
      <c r="AB848" t="str">
        <f t="shared" si="285"/>
        <v>NO</v>
      </c>
      <c r="AC848" t="str">
        <f t="shared" si="286"/>
        <v>NO</v>
      </c>
      <c r="AD848" t="str">
        <f t="shared" si="287"/>
        <v>NO</v>
      </c>
      <c r="AE848" t="str">
        <f t="shared" si="288"/>
        <v>NO</v>
      </c>
      <c r="AF848" t="str">
        <f t="shared" si="289"/>
        <v>NO</v>
      </c>
      <c r="AG848" t="str">
        <f t="shared" si="290"/>
        <v>NO</v>
      </c>
      <c r="AH848" t="str">
        <f t="shared" si="291"/>
        <v>NO</v>
      </c>
      <c r="AI848">
        <f t="shared" si="292"/>
        <v>47</v>
      </c>
      <c r="AJ848" t="str">
        <f t="shared" si="293"/>
        <v/>
      </c>
    </row>
    <row r="849" spans="1:36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73"/>
        <v>1</v>
      </c>
      <c r="P849" s="6">
        <f t="shared" si="274"/>
        <v>10</v>
      </c>
      <c r="Q849" t="str">
        <f t="shared" si="275"/>
        <v>music</v>
      </c>
      <c r="R849" t="str">
        <f t="shared" si="276"/>
        <v>metal</v>
      </c>
      <c r="S849" s="8">
        <f t="shared" si="277"/>
        <v>42166</v>
      </c>
      <c r="T849" s="8">
        <f t="shared" si="278"/>
        <v>42195.798333333332</v>
      </c>
      <c r="U849">
        <f t="shared" si="279"/>
        <v>2015</v>
      </c>
      <c r="V849" t="str">
        <f>VLOOKUP(MONTH(S849),REF!$C$4:$D$15,2,FALSE)</f>
        <v>JUN</v>
      </c>
      <c r="W849" t="str">
        <f t="shared" si="280"/>
        <v>YES</v>
      </c>
      <c r="X849" t="str">
        <f t="shared" si="281"/>
        <v>NO</v>
      </c>
      <c r="Y849" t="str">
        <f t="shared" si="282"/>
        <v>NO</v>
      </c>
      <c r="Z849" t="str">
        <f t="shared" si="283"/>
        <v>NO</v>
      </c>
      <c r="AA849" t="str">
        <f t="shared" si="284"/>
        <v>NO</v>
      </c>
      <c r="AB849" t="str">
        <f t="shared" si="285"/>
        <v>NO</v>
      </c>
      <c r="AC849" t="str">
        <f t="shared" si="286"/>
        <v>NO</v>
      </c>
      <c r="AD849" t="str">
        <f t="shared" si="287"/>
        <v>NO</v>
      </c>
      <c r="AE849" t="str">
        <f t="shared" si="288"/>
        <v>NO</v>
      </c>
      <c r="AF849" t="str">
        <f t="shared" si="289"/>
        <v>NO</v>
      </c>
      <c r="AG849" t="str">
        <f t="shared" si="290"/>
        <v>NO</v>
      </c>
      <c r="AH849" t="str">
        <f t="shared" si="291"/>
        <v>NO</v>
      </c>
      <c r="AI849">
        <f t="shared" si="292"/>
        <v>1</v>
      </c>
      <c r="AJ849" t="str">
        <f t="shared" si="293"/>
        <v/>
      </c>
    </row>
    <row r="850" spans="1:36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73"/>
        <v>1</v>
      </c>
      <c r="P850" s="6">
        <f t="shared" si="274"/>
        <v>18.75</v>
      </c>
      <c r="Q850" t="str">
        <f t="shared" si="275"/>
        <v>music</v>
      </c>
      <c r="R850" t="str">
        <f t="shared" si="276"/>
        <v>metal</v>
      </c>
      <c r="S850" s="8">
        <f t="shared" si="277"/>
        <v>42079</v>
      </c>
      <c r="T850" s="8">
        <f t="shared" si="278"/>
        <v>42108.792048611111</v>
      </c>
      <c r="U850">
        <f t="shared" si="279"/>
        <v>2015</v>
      </c>
      <c r="V850" t="str">
        <f>VLOOKUP(MONTH(S850),REF!$C$4:$D$15,2,FALSE)</f>
        <v>MAR</v>
      </c>
      <c r="W850" t="str">
        <f t="shared" si="280"/>
        <v>YES</v>
      </c>
      <c r="X850" t="str">
        <f t="shared" si="281"/>
        <v>NO</v>
      </c>
      <c r="Y850" t="str">
        <f t="shared" si="282"/>
        <v>NO</v>
      </c>
      <c r="Z850" t="str">
        <f t="shared" si="283"/>
        <v>NO</v>
      </c>
      <c r="AA850" t="str">
        <f t="shared" si="284"/>
        <v>NO</v>
      </c>
      <c r="AB850" t="str">
        <f t="shared" si="285"/>
        <v>NO</v>
      </c>
      <c r="AC850" t="str">
        <f t="shared" si="286"/>
        <v>NO</v>
      </c>
      <c r="AD850" t="str">
        <f t="shared" si="287"/>
        <v>NO</v>
      </c>
      <c r="AE850" t="str">
        <f t="shared" si="288"/>
        <v>NO</v>
      </c>
      <c r="AF850" t="str">
        <f t="shared" si="289"/>
        <v>NO</v>
      </c>
      <c r="AG850" t="str">
        <f t="shared" si="290"/>
        <v>NO</v>
      </c>
      <c r="AH850" t="str">
        <f t="shared" si="291"/>
        <v>NO</v>
      </c>
      <c r="AI850">
        <f t="shared" si="292"/>
        <v>16</v>
      </c>
      <c r="AJ850" t="str">
        <f t="shared" si="293"/>
        <v/>
      </c>
    </row>
    <row r="851" spans="1:36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73"/>
        <v>1.1990000000000001</v>
      </c>
      <c r="P851" s="6">
        <f t="shared" si="274"/>
        <v>41.704347826086959</v>
      </c>
      <c r="Q851" t="str">
        <f t="shared" si="275"/>
        <v>music</v>
      </c>
      <c r="R851" t="str">
        <f t="shared" si="276"/>
        <v>metal</v>
      </c>
      <c r="S851" s="8">
        <f t="shared" si="277"/>
        <v>42051</v>
      </c>
      <c r="T851" s="8">
        <f t="shared" si="278"/>
        <v>42079.107222222221</v>
      </c>
      <c r="U851">
        <f t="shared" si="279"/>
        <v>2015</v>
      </c>
      <c r="V851" t="str">
        <f>VLOOKUP(MONTH(S851),REF!$C$4:$D$15,2,FALSE)</f>
        <v>FEB</v>
      </c>
      <c r="W851" t="str">
        <f t="shared" si="280"/>
        <v>NO</v>
      </c>
      <c r="X851" t="str">
        <f t="shared" si="281"/>
        <v>YES</v>
      </c>
      <c r="Y851" t="str">
        <f t="shared" si="282"/>
        <v>NO</v>
      </c>
      <c r="Z851" t="str">
        <f t="shared" si="283"/>
        <v>NO</v>
      </c>
      <c r="AA851" t="str">
        <f t="shared" si="284"/>
        <v>NO</v>
      </c>
      <c r="AB851" t="str">
        <f t="shared" si="285"/>
        <v>NO</v>
      </c>
      <c r="AC851" t="str">
        <f t="shared" si="286"/>
        <v>NO</v>
      </c>
      <c r="AD851" t="str">
        <f t="shared" si="287"/>
        <v>NO</v>
      </c>
      <c r="AE851" t="str">
        <f t="shared" si="288"/>
        <v>NO</v>
      </c>
      <c r="AF851" t="str">
        <f t="shared" si="289"/>
        <v>NO</v>
      </c>
      <c r="AG851" t="str">
        <f t="shared" si="290"/>
        <v>NO</v>
      </c>
      <c r="AH851" t="str">
        <f t="shared" si="291"/>
        <v>NO</v>
      </c>
      <c r="AI851">
        <f t="shared" si="292"/>
        <v>115</v>
      </c>
      <c r="AJ851" t="str">
        <f t="shared" si="293"/>
        <v/>
      </c>
    </row>
    <row r="852" spans="1:36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73"/>
        <v>1.55175</v>
      </c>
      <c r="P852" s="6">
        <f t="shared" si="274"/>
        <v>46.669172932330824</v>
      </c>
      <c r="Q852" t="str">
        <f t="shared" si="275"/>
        <v>music</v>
      </c>
      <c r="R852" t="str">
        <f t="shared" si="276"/>
        <v>metal</v>
      </c>
      <c r="S852" s="8">
        <f t="shared" si="277"/>
        <v>42453</v>
      </c>
      <c r="T852" s="8">
        <f t="shared" si="278"/>
        <v>42485.207638888889</v>
      </c>
      <c r="U852">
        <f t="shared" si="279"/>
        <v>2016</v>
      </c>
      <c r="V852" t="str">
        <f>VLOOKUP(MONTH(S852),REF!$C$4:$D$15,2,FALSE)</f>
        <v>MAR</v>
      </c>
      <c r="W852" t="str">
        <f t="shared" si="280"/>
        <v>NO</v>
      </c>
      <c r="X852" t="str">
        <f t="shared" si="281"/>
        <v>YES</v>
      </c>
      <c r="Y852" t="str">
        <f t="shared" si="282"/>
        <v>NO</v>
      </c>
      <c r="Z852" t="str">
        <f t="shared" si="283"/>
        <v>NO</v>
      </c>
      <c r="AA852" t="str">
        <f t="shared" si="284"/>
        <v>NO</v>
      </c>
      <c r="AB852" t="str">
        <f t="shared" si="285"/>
        <v>NO</v>
      </c>
      <c r="AC852" t="str">
        <f t="shared" si="286"/>
        <v>NO</v>
      </c>
      <c r="AD852" t="str">
        <f t="shared" si="287"/>
        <v>NO</v>
      </c>
      <c r="AE852" t="str">
        <f t="shared" si="288"/>
        <v>NO</v>
      </c>
      <c r="AF852" t="str">
        <f t="shared" si="289"/>
        <v>NO</v>
      </c>
      <c r="AG852" t="str">
        <f t="shared" si="290"/>
        <v>NO</v>
      </c>
      <c r="AH852" t="str">
        <f t="shared" si="291"/>
        <v>NO</v>
      </c>
      <c r="AI852">
        <f t="shared" si="292"/>
        <v>133</v>
      </c>
      <c r="AJ852" t="str">
        <f t="shared" si="293"/>
        <v/>
      </c>
    </row>
    <row r="853" spans="1:36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73"/>
        <v>1.3045</v>
      </c>
      <c r="P853" s="6">
        <f t="shared" si="274"/>
        <v>37.271428571428572</v>
      </c>
      <c r="Q853" t="str">
        <f t="shared" si="275"/>
        <v>music</v>
      </c>
      <c r="R853" t="str">
        <f t="shared" si="276"/>
        <v>metal</v>
      </c>
      <c r="S853" s="8">
        <f t="shared" si="277"/>
        <v>42523</v>
      </c>
      <c r="T853" s="8">
        <f t="shared" si="278"/>
        <v>42582.822916666672</v>
      </c>
      <c r="U853">
        <f t="shared" si="279"/>
        <v>2016</v>
      </c>
      <c r="V853" t="str">
        <f>VLOOKUP(MONTH(S853),REF!$C$4:$D$15,2,FALSE)</f>
        <v>JUN</v>
      </c>
      <c r="W853" t="str">
        <f t="shared" si="280"/>
        <v>NO</v>
      </c>
      <c r="X853" t="str">
        <f t="shared" si="281"/>
        <v>YES</v>
      </c>
      <c r="Y853" t="str">
        <f t="shared" si="282"/>
        <v>NO</v>
      </c>
      <c r="Z853" t="str">
        <f t="shared" si="283"/>
        <v>NO</v>
      </c>
      <c r="AA853" t="str">
        <f t="shared" si="284"/>
        <v>NO</v>
      </c>
      <c r="AB853" t="str">
        <f t="shared" si="285"/>
        <v>NO</v>
      </c>
      <c r="AC853" t="str">
        <f t="shared" si="286"/>
        <v>NO</v>
      </c>
      <c r="AD853" t="str">
        <f t="shared" si="287"/>
        <v>NO</v>
      </c>
      <c r="AE853" t="str">
        <f t="shared" si="288"/>
        <v>NO</v>
      </c>
      <c r="AF853" t="str">
        <f t="shared" si="289"/>
        <v>NO</v>
      </c>
      <c r="AG853" t="str">
        <f t="shared" si="290"/>
        <v>NO</v>
      </c>
      <c r="AH853" t="str">
        <f t="shared" si="291"/>
        <v>NO</v>
      </c>
      <c r="AI853">
        <f t="shared" si="292"/>
        <v>70</v>
      </c>
      <c r="AJ853" t="str">
        <f t="shared" si="293"/>
        <v/>
      </c>
    </row>
    <row r="854" spans="1:36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73"/>
        <v>1.0497142857142858</v>
      </c>
      <c r="P854" s="6">
        <f t="shared" si="274"/>
        <v>59.258064516129032</v>
      </c>
      <c r="Q854" t="str">
        <f t="shared" si="275"/>
        <v>music</v>
      </c>
      <c r="R854" t="str">
        <f t="shared" si="276"/>
        <v>metal</v>
      </c>
      <c r="S854" s="8">
        <f t="shared" si="277"/>
        <v>42657</v>
      </c>
      <c r="T854" s="8">
        <f t="shared" si="278"/>
        <v>42667.875</v>
      </c>
      <c r="U854">
        <f t="shared" si="279"/>
        <v>2016</v>
      </c>
      <c r="V854" t="str">
        <f>VLOOKUP(MONTH(S854),REF!$C$4:$D$15,2,FALSE)</f>
        <v>OCT</v>
      </c>
      <c r="W854" t="str">
        <f t="shared" si="280"/>
        <v>NO</v>
      </c>
      <c r="X854" t="str">
        <f t="shared" si="281"/>
        <v>YES</v>
      </c>
      <c r="Y854" t="str">
        <f t="shared" si="282"/>
        <v>NO</v>
      </c>
      <c r="Z854" t="str">
        <f t="shared" si="283"/>
        <v>NO</v>
      </c>
      <c r="AA854" t="str">
        <f t="shared" si="284"/>
        <v>NO</v>
      </c>
      <c r="AB854" t="str">
        <f t="shared" si="285"/>
        <v>NO</v>
      </c>
      <c r="AC854" t="str">
        <f t="shared" si="286"/>
        <v>NO</v>
      </c>
      <c r="AD854" t="str">
        <f t="shared" si="287"/>
        <v>NO</v>
      </c>
      <c r="AE854" t="str">
        <f t="shared" si="288"/>
        <v>NO</v>
      </c>
      <c r="AF854" t="str">
        <f t="shared" si="289"/>
        <v>NO</v>
      </c>
      <c r="AG854" t="str">
        <f t="shared" si="290"/>
        <v>NO</v>
      </c>
      <c r="AH854" t="str">
        <f t="shared" si="291"/>
        <v>NO</v>
      </c>
      <c r="AI854">
        <f t="shared" si="292"/>
        <v>62</v>
      </c>
      <c r="AJ854" t="str">
        <f t="shared" si="293"/>
        <v/>
      </c>
    </row>
    <row r="855" spans="1:36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73"/>
        <v>1</v>
      </c>
      <c r="P855" s="6">
        <f t="shared" si="274"/>
        <v>30</v>
      </c>
      <c r="Q855" t="str">
        <f t="shared" si="275"/>
        <v>music</v>
      </c>
      <c r="R855" t="str">
        <f t="shared" si="276"/>
        <v>metal</v>
      </c>
      <c r="S855" s="8">
        <f t="shared" si="277"/>
        <v>42022</v>
      </c>
      <c r="T855" s="8">
        <f t="shared" si="278"/>
        <v>42051.832280092596</v>
      </c>
      <c r="U855">
        <f t="shared" si="279"/>
        <v>2015</v>
      </c>
      <c r="V855" t="str">
        <f>VLOOKUP(MONTH(S855),REF!$C$4:$D$15,2,FALSE)</f>
        <v>JAN</v>
      </c>
      <c r="W855" t="str">
        <f t="shared" si="280"/>
        <v>YES</v>
      </c>
      <c r="X855" t="str">
        <f t="shared" si="281"/>
        <v>NO</v>
      </c>
      <c r="Y855" t="str">
        <f t="shared" si="282"/>
        <v>NO</v>
      </c>
      <c r="Z855" t="str">
        <f t="shared" si="283"/>
        <v>NO</v>
      </c>
      <c r="AA855" t="str">
        <f t="shared" si="284"/>
        <v>NO</v>
      </c>
      <c r="AB855" t="str">
        <f t="shared" si="285"/>
        <v>NO</v>
      </c>
      <c r="AC855" t="str">
        <f t="shared" si="286"/>
        <v>NO</v>
      </c>
      <c r="AD855" t="str">
        <f t="shared" si="287"/>
        <v>NO</v>
      </c>
      <c r="AE855" t="str">
        <f t="shared" si="288"/>
        <v>NO</v>
      </c>
      <c r="AF855" t="str">
        <f t="shared" si="289"/>
        <v>NO</v>
      </c>
      <c r="AG855" t="str">
        <f t="shared" si="290"/>
        <v>NO</v>
      </c>
      <c r="AH855" t="str">
        <f t="shared" si="291"/>
        <v>NO</v>
      </c>
      <c r="AI855">
        <f t="shared" si="292"/>
        <v>10</v>
      </c>
      <c r="AJ855" t="str">
        <f t="shared" si="293"/>
        <v/>
      </c>
    </row>
    <row r="856" spans="1:36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73"/>
        <v>1.1822050359712231</v>
      </c>
      <c r="P856" s="6">
        <f t="shared" si="274"/>
        <v>65.8623246492986</v>
      </c>
      <c r="Q856" t="str">
        <f t="shared" si="275"/>
        <v>music</v>
      </c>
      <c r="R856" t="str">
        <f t="shared" si="276"/>
        <v>metal</v>
      </c>
      <c r="S856" s="8">
        <f t="shared" si="277"/>
        <v>42702</v>
      </c>
      <c r="T856" s="8">
        <f t="shared" si="278"/>
        <v>42732.212337962963</v>
      </c>
      <c r="U856">
        <f t="shared" si="279"/>
        <v>2016</v>
      </c>
      <c r="V856" t="str">
        <f>VLOOKUP(MONTH(S856),REF!$C$4:$D$15,2,FALSE)</f>
        <v>NOV</v>
      </c>
      <c r="W856" t="str">
        <f t="shared" si="280"/>
        <v>NO</v>
      </c>
      <c r="X856" t="str">
        <f t="shared" si="281"/>
        <v>NO</v>
      </c>
      <c r="Y856" t="str">
        <f t="shared" si="282"/>
        <v>NO</v>
      </c>
      <c r="Z856" t="str">
        <f t="shared" si="283"/>
        <v>NO</v>
      </c>
      <c r="AA856" t="str">
        <f t="shared" si="284"/>
        <v>NO</v>
      </c>
      <c r="AB856" t="str">
        <f t="shared" si="285"/>
        <v>NO</v>
      </c>
      <c r="AC856" t="str">
        <f t="shared" si="286"/>
        <v>YES</v>
      </c>
      <c r="AD856" t="str">
        <f t="shared" si="287"/>
        <v>NO</v>
      </c>
      <c r="AE856" t="str">
        <f t="shared" si="288"/>
        <v>NO</v>
      </c>
      <c r="AF856" t="str">
        <f t="shared" si="289"/>
        <v>NO</v>
      </c>
      <c r="AG856" t="str">
        <f t="shared" si="290"/>
        <v>NO</v>
      </c>
      <c r="AH856" t="str">
        <f t="shared" si="291"/>
        <v>NO</v>
      </c>
      <c r="AI856">
        <f t="shared" si="292"/>
        <v>499</v>
      </c>
      <c r="AJ856" t="str">
        <f t="shared" si="293"/>
        <v/>
      </c>
    </row>
    <row r="857" spans="1:36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73"/>
        <v>1.0344827586206897</v>
      </c>
      <c r="P857" s="6">
        <f t="shared" si="274"/>
        <v>31.914893617021278</v>
      </c>
      <c r="Q857" t="str">
        <f t="shared" si="275"/>
        <v>music</v>
      </c>
      <c r="R857" t="str">
        <f t="shared" si="276"/>
        <v>metal</v>
      </c>
      <c r="S857" s="8">
        <f t="shared" si="277"/>
        <v>42545</v>
      </c>
      <c r="T857" s="8">
        <f t="shared" si="278"/>
        <v>42575.125196759254</v>
      </c>
      <c r="U857">
        <f t="shared" si="279"/>
        <v>2016</v>
      </c>
      <c r="V857" t="str">
        <f>VLOOKUP(MONTH(S857),REF!$C$4:$D$15,2,FALSE)</f>
        <v>JUN</v>
      </c>
      <c r="W857" t="str">
        <f t="shared" si="280"/>
        <v>NO</v>
      </c>
      <c r="X857" t="str">
        <f t="shared" si="281"/>
        <v>YES</v>
      </c>
      <c r="Y857" t="str">
        <f t="shared" si="282"/>
        <v>NO</v>
      </c>
      <c r="Z857" t="str">
        <f t="shared" si="283"/>
        <v>NO</v>
      </c>
      <c r="AA857" t="str">
        <f t="shared" si="284"/>
        <v>NO</v>
      </c>
      <c r="AB857" t="str">
        <f t="shared" si="285"/>
        <v>NO</v>
      </c>
      <c r="AC857" t="str">
        <f t="shared" si="286"/>
        <v>NO</v>
      </c>
      <c r="AD857" t="str">
        <f t="shared" si="287"/>
        <v>NO</v>
      </c>
      <c r="AE857" t="str">
        <f t="shared" si="288"/>
        <v>NO</v>
      </c>
      <c r="AF857" t="str">
        <f t="shared" si="289"/>
        <v>NO</v>
      </c>
      <c r="AG857" t="str">
        <f t="shared" si="290"/>
        <v>NO</v>
      </c>
      <c r="AH857" t="str">
        <f t="shared" si="291"/>
        <v>NO</v>
      </c>
      <c r="AI857">
        <f t="shared" si="292"/>
        <v>47</v>
      </c>
      <c r="AJ857" t="str">
        <f t="shared" si="293"/>
        <v/>
      </c>
    </row>
    <row r="858" spans="1:36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73"/>
        <v>2.1800000000000002</v>
      </c>
      <c r="P858" s="6">
        <f t="shared" si="274"/>
        <v>19.464285714285715</v>
      </c>
      <c r="Q858" t="str">
        <f t="shared" si="275"/>
        <v>music</v>
      </c>
      <c r="R858" t="str">
        <f t="shared" si="276"/>
        <v>metal</v>
      </c>
      <c r="S858" s="8">
        <f t="shared" si="277"/>
        <v>42609</v>
      </c>
      <c r="T858" s="8">
        <f t="shared" si="278"/>
        <v>42668.791666666672</v>
      </c>
      <c r="U858">
        <f t="shared" si="279"/>
        <v>2016</v>
      </c>
      <c r="V858" t="str">
        <f>VLOOKUP(MONTH(S858),REF!$C$4:$D$15,2,FALSE)</f>
        <v>AUG</v>
      </c>
      <c r="W858" t="str">
        <f t="shared" si="280"/>
        <v>YES</v>
      </c>
      <c r="X858" t="str">
        <f t="shared" si="281"/>
        <v>NO</v>
      </c>
      <c r="Y858" t="str">
        <f t="shared" si="282"/>
        <v>NO</v>
      </c>
      <c r="Z858" t="str">
        <f t="shared" si="283"/>
        <v>NO</v>
      </c>
      <c r="AA858" t="str">
        <f t="shared" si="284"/>
        <v>NO</v>
      </c>
      <c r="AB858" t="str">
        <f t="shared" si="285"/>
        <v>NO</v>
      </c>
      <c r="AC858" t="str">
        <f t="shared" si="286"/>
        <v>NO</v>
      </c>
      <c r="AD858" t="str">
        <f t="shared" si="287"/>
        <v>NO</v>
      </c>
      <c r="AE858" t="str">
        <f t="shared" si="288"/>
        <v>NO</v>
      </c>
      <c r="AF858" t="str">
        <f t="shared" si="289"/>
        <v>NO</v>
      </c>
      <c r="AG858" t="str">
        <f t="shared" si="290"/>
        <v>NO</v>
      </c>
      <c r="AH858" t="str">
        <f t="shared" si="291"/>
        <v>NO</v>
      </c>
      <c r="AI858">
        <f t="shared" si="292"/>
        <v>28</v>
      </c>
      <c r="AJ858" t="str">
        <f t="shared" si="293"/>
        <v/>
      </c>
    </row>
    <row r="859" spans="1:36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73"/>
        <v>1</v>
      </c>
      <c r="P859" s="6">
        <f t="shared" si="274"/>
        <v>50</v>
      </c>
      <c r="Q859" t="str">
        <f t="shared" si="275"/>
        <v>music</v>
      </c>
      <c r="R859" t="str">
        <f t="shared" si="276"/>
        <v>metal</v>
      </c>
      <c r="S859" s="8">
        <f t="shared" si="277"/>
        <v>42292</v>
      </c>
      <c r="T859" s="8">
        <f t="shared" si="278"/>
        <v>42333.623043981483</v>
      </c>
      <c r="U859">
        <f t="shared" si="279"/>
        <v>2015</v>
      </c>
      <c r="V859" t="str">
        <f>VLOOKUP(MONTH(S859),REF!$C$4:$D$15,2,FALSE)</f>
        <v>OCT</v>
      </c>
      <c r="W859" t="str">
        <f t="shared" si="280"/>
        <v>NO</v>
      </c>
      <c r="X859" t="str">
        <f t="shared" si="281"/>
        <v>YES</v>
      </c>
      <c r="Y859" t="str">
        <f t="shared" si="282"/>
        <v>NO</v>
      </c>
      <c r="Z859" t="str">
        <f t="shared" si="283"/>
        <v>NO</v>
      </c>
      <c r="AA859" t="str">
        <f t="shared" si="284"/>
        <v>NO</v>
      </c>
      <c r="AB859" t="str">
        <f t="shared" si="285"/>
        <v>NO</v>
      </c>
      <c r="AC859" t="str">
        <f t="shared" si="286"/>
        <v>NO</v>
      </c>
      <c r="AD859" t="str">
        <f t="shared" si="287"/>
        <v>NO</v>
      </c>
      <c r="AE859" t="str">
        <f t="shared" si="288"/>
        <v>NO</v>
      </c>
      <c r="AF859" t="str">
        <f t="shared" si="289"/>
        <v>NO</v>
      </c>
      <c r="AG859" t="str">
        <f t="shared" si="290"/>
        <v>NO</v>
      </c>
      <c r="AH859" t="str">
        <f t="shared" si="291"/>
        <v>NO</v>
      </c>
      <c r="AI859">
        <f t="shared" si="292"/>
        <v>24</v>
      </c>
      <c r="AJ859" t="str">
        <f t="shared" si="293"/>
        <v/>
      </c>
    </row>
    <row r="860" spans="1:36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73"/>
        <v>1.4400583333333332</v>
      </c>
      <c r="P860" s="6">
        <f t="shared" si="274"/>
        <v>22.737763157894737</v>
      </c>
      <c r="Q860" t="str">
        <f t="shared" si="275"/>
        <v>music</v>
      </c>
      <c r="R860" t="str">
        <f t="shared" si="276"/>
        <v>metal</v>
      </c>
      <c r="S860" s="8">
        <f t="shared" si="277"/>
        <v>42080</v>
      </c>
      <c r="T860" s="8">
        <f t="shared" si="278"/>
        <v>42109.957638888889</v>
      </c>
      <c r="U860">
        <f t="shared" si="279"/>
        <v>2015</v>
      </c>
      <c r="V860" t="str">
        <f>VLOOKUP(MONTH(S860),REF!$C$4:$D$15,2,FALSE)</f>
        <v>MAR</v>
      </c>
      <c r="W860" t="str">
        <f t="shared" si="280"/>
        <v>NO</v>
      </c>
      <c r="X860" t="str">
        <f t="shared" si="281"/>
        <v>YES</v>
      </c>
      <c r="Y860" t="str">
        <f t="shared" si="282"/>
        <v>NO</v>
      </c>
      <c r="Z860" t="str">
        <f t="shared" si="283"/>
        <v>NO</v>
      </c>
      <c r="AA860" t="str">
        <f t="shared" si="284"/>
        <v>NO</v>
      </c>
      <c r="AB860" t="str">
        <f t="shared" si="285"/>
        <v>NO</v>
      </c>
      <c r="AC860" t="str">
        <f t="shared" si="286"/>
        <v>NO</v>
      </c>
      <c r="AD860" t="str">
        <f t="shared" si="287"/>
        <v>NO</v>
      </c>
      <c r="AE860" t="str">
        <f t="shared" si="288"/>
        <v>NO</v>
      </c>
      <c r="AF860" t="str">
        <f t="shared" si="289"/>
        <v>NO</v>
      </c>
      <c r="AG860" t="str">
        <f t="shared" si="290"/>
        <v>NO</v>
      </c>
      <c r="AH860" t="str">
        <f t="shared" si="291"/>
        <v>NO</v>
      </c>
      <c r="AI860">
        <f t="shared" si="292"/>
        <v>76</v>
      </c>
      <c r="AJ860" t="str">
        <f t="shared" si="293"/>
        <v/>
      </c>
    </row>
    <row r="861" spans="1:36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73"/>
        <v>1.0467500000000001</v>
      </c>
      <c r="P861" s="6">
        <f t="shared" si="274"/>
        <v>42.724489795918366</v>
      </c>
      <c r="Q861" t="str">
        <f t="shared" si="275"/>
        <v>music</v>
      </c>
      <c r="R861" t="str">
        <f t="shared" si="276"/>
        <v>metal</v>
      </c>
      <c r="S861" s="8">
        <f t="shared" si="277"/>
        <v>42129</v>
      </c>
      <c r="T861" s="8">
        <f t="shared" si="278"/>
        <v>42159</v>
      </c>
      <c r="U861">
        <f t="shared" si="279"/>
        <v>2015</v>
      </c>
      <c r="V861" t="str">
        <f>VLOOKUP(MONTH(S861),REF!$C$4:$D$15,2,FALSE)</f>
        <v>MAY</v>
      </c>
      <c r="W861" t="str">
        <f t="shared" si="280"/>
        <v>NO</v>
      </c>
      <c r="X861" t="str">
        <f t="shared" si="281"/>
        <v>YES</v>
      </c>
      <c r="Y861" t="str">
        <f t="shared" si="282"/>
        <v>NO</v>
      </c>
      <c r="Z861" t="str">
        <f t="shared" si="283"/>
        <v>NO</v>
      </c>
      <c r="AA861" t="str">
        <f t="shared" si="284"/>
        <v>NO</v>
      </c>
      <c r="AB861" t="str">
        <f t="shared" si="285"/>
        <v>NO</v>
      </c>
      <c r="AC861" t="str">
        <f t="shared" si="286"/>
        <v>NO</v>
      </c>
      <c r="AD861" t="str">
        <f t="shared" si="287"/>
        <v>NO</v>
      </c>
      <c r="AE861" t="str">
        <f t="shared" si="288"/>
        <v>NO</v>
      </c>
      <c r="AF861" t="str">
        <f t="shared" si="289"/>
        <v>NO</v>
      </c>
      <c r="AG861" t="str">
        <f t="shared" si="290"/>
        <v>NO</v>
      </c>
      <c r="AH861" t="str">
        <f t="shared" si="291"/>
        <v>NO</v>
      </c>
      <c r="AI861">
        <f t="shared" si="292"/>
        <v>98</v>
      </c>
      <c r="AJ861" t="str">
        <f t="shared" si="293"/>
        <v/>
      </c>
    </row>
    <row r="862" spans="1:36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73"/>
        <v>0.18142857142857144</v>
      </c>
      <c r="P862" s="6">
        <f t="shared" si="274"/>
        <v>52.916666666666664</v>
      </c>
      <c r="Q862" t="str">
        <f t="shared" si="275"/>
        <v>music</v>
      </c>
      <c r="R862" t="str">
        <f t="shared" si="276"/>
        <v>jazz</v>
      </c>
      <c r="S862" s="8">
        <f t="shared" si="277"/>
        <v>41570</v>
      </c>
      <c r="T862" s="8">
        <f t="shared" si="278"/>
        <v>41600.524456018517</v>
      </c>
      <c r="U862">
        <f t="shared" si="279"/>
        <v>2013</v>
      </c>
      <c r="V862" t="str">
        <f>VLOOKUP(MONTH(S862),REF!$C$4:$D$15,2,FALSE)</f>
        <v>OCT</v>
      </c>
      <c r="W862" t="str">
        <f t="shared" si="280"/>
        <v>NO</v>
      </c>
      <c r="X862" t="str">
        <f t="shared" si="281"/>
        <v>NO</v>
      </c>
      <c r="Y862" t="str">
        <f t="shared" si="282"/>
        <v>NO</v>
      </c>
      <c r="Z862" t="str">
        <f t="shared" si="283"/>
        <v>YES</v>
      </c>
      <c r="AA862" t="str">
        <f t="shared" si="284"/>
        <v>NO</v>
      </c>
      <c r="AB862" t="str">
        <f t="shared" si="285"/>
        <v>NO</v>
      </c>
      <c r="AC862" t="str">
        <f t="shared" si="286"/>
        <v>NO</v>
      </c>
      <c r="AD862" t="str">
        <f t="shared" si="287"/>
        <v>NO</v>
      </c>
      <c r="AE862" t="str">
        <f t="shared" si="288"/>
        <v>NO</v>
      </c>
      <c r="AF862" t="str">
        <f t="shared" si="289"/>
        <v>NO</v>
      </c>
      <c r="AG862" t="str">
        <f t="shared" si="290"/>
        <v>NO</v>
      </c>
      <c r="AH862" t="str">
        <f t="shared" si="291"/>
        <v>NO</v>
      </c>
      <c r="AI862" t="str">
        <f t="shared" si="292"/>
        <v/>
      </c>
      <c r="AJ862">
        <f t="shared" si="293"/>
        <v>48</v>
      </c>
    </row>
    <row r="863" spans="1:36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73"/>
        <v>2.2444444444444444E-2</v>
      </c>
      <c r="P863" s="6">
        <f t="shared" si="274"/>
        <v>50.5</v>
      </c>
      <c r="Q863" t="str">
        <f t="shared" si="275"/>
        <v>music</v>
      </c>
      <c r="R863" t="str">
        <f t="shared" si="276"/>
        <v>jazz</v>
      </c>
      <c r="S863" s="8">
        <f t="shared" si="277"/>
        <v>42600</v>
      </c>
      <c r="T863" s="8">
        <f t="shared" si="278"/>
        <v>42629.965324074074</v>
      </c>
      <c r="U863">
        <f t="shared" si="279"/>
        <v>2016</v>
      </c>
      <c r="V863" t="str">
        <f>VLOOKUP(MONTH(S863),REF!$C$4:$D$15,2,FALSE)</f>
        <v>AUG</v>
      </c>
      <c r="W863" t="str">
        <f t="shared" si="280"/>
        <v>NO</v>
      </c>
      <c r="X863" t="str">
        <f t="shared" si="281"/>
        <v>YES</v>
      </c>
      <c r="Y863" t="str">
        <f t="shared" si="282"/>
        <v>NO</v>
      </c>
      <c r="Z863" t="str">
        <f t="shared" si="283"/>
        <v>NO</v>
      </c>
      <c r="AA863" t="str">
        <f t="shared" si="284"/>
        <v>NO</v>
      </c>
      <c r="AB863" t="str">
        <f t="shared" si="285"/>
        <v>NO</v>
      </c>
      <c r="AC863" t="str">
        <f t="shared" si="286"/>
        <v>NO</v>
      </c>
      <c r="AD863" t="str">
        <f t="shared" si="287"/>
        <v>NO</v>
      </c>
      <c r="AE863" t="str">
        <f t="shared" si="288"/>
        <v>NO</v>
      </c>
      <c r="AF863" t="str">
        <f t="shared" si="289"/>
        <v>NO</v>
      </c>
      <c r="AG863" t="str">
        <f t="shared" si="290"/>
        <v>NO</v>
      </c>
      <c r="AH863" t="str">
        <f t="shared" si="291"/>
        <v>NO</v>
      </c>
      <c r="AI863" t="str">
        <f t="shared" si="292"/>
        <v/>
      </c>
      <c r="AJ863">
        <f t="shared" si="293"/>
        <v>2</v>
      </c>
    </row>
    <row r="864" spans="1:36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73"/>
        <v>3.3999999999999998E-3</v>
      </c>
      <c r="P864" s="6">
        <f t="shared" si="274"/>
        <v>42.5</v>
      </c>
      <c r="Q864" t="str">
        <f t="shared" si="275"/>
        <v>music</v>
      </c>
      <c r="R864" t="str">
        <f t="shared" si="276"/>
        <v>jazz</v>
      </c>
      <c r="S864" s="8">
        <f t="shared" si="277"/>
        <v>41560</v>
      </c>
      <c r="T864" s="8">
        <f t="shared" si="278"/>
        <v>41589.596620370372</v>
      </c>
      <c r="U864">
        <f t="shared" si="279"/>
        <v>2013</v>
      </c>
      <c r="V864" t="str">
        <f>VLOOKUP(MONTH(S864),REF!$C$4:$D$15,2,FALSE)</f>
        <v>OCT</v>
      </c>
      <c r="W864" t="str">
        <f t="shared" si="280"/>
        <v>NO</v>
      </c>
      <c r="X864" t="str">
        <f t="shared" si="281"/>
        <v>NO</v>
      </c>
      <c r="Y864" t="str">
        <f t="shared" si="282"/>
        <v>NO</v>
      </c>
      <c r="Z864" t="str">
        <f t="shared" si="283"/>
        <v>NO</v>
      </c>
      <c r="AA864" t="str">
        <f t="shared" si="284"/>
        <v>NO</v>
      </c>
      <c r="AB864" t="str">
        <f t="shared" si="285"/>
        <v>NO</v>
      </c>
      <c r="AC864" t="str">
        <f t="shared" si="286"/>
        <v>NO</v>
      </c>
      <c r="AD864" t="str">
        <f t="shared" si="287"/>
        <v>NO</v>
      </c>
      <c r="AE864" t="str">
        <f t="shared" si="288"/>
        <v>NO</v>
      </c>
      <c r="AF864" t="str">
        <f t="shared" si="289"/>
        <v>NO</v>
      </c>
      <c r="AG864" t="str">
        <f t="shared" si="290"/>
        <v>NO</v>
      </c>
      <c r="AH864" t="str">
        <f t="shared" si="291"/>
        <v>YES</v>
      </c>
      <c r="AI864" t="str">
        <f t="shared" si="292"/>
        <v/>
      </c>
      <c r="AJ864">
        <f t="shared" si="293"/>
        <v>4</v>
      </c>
    </row>
    <row r="865" spans="1:36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73"/>
        <v>4.4999999999999998E-2</v>
      </c>
      <c r="P865" s="6">
        <f t="shared" si="274"/>
        <v>18</v>
      </c>
      <c r="Q865" t="str">
        <f t="shared" si="275"/>
        <v>music</v>
      </c>
      <c r="R865" t="str">
        <f t="shared" si="276"/>
        <v>jazz</v>
      </c>
      <c r="S865" s="8">
        <f t="shared" si="277"/>
        <v>40921</v>
      </c>
      <c r="T865" s="8">
        <f t="shared" si="278"/>
        <v>40951.117662037039</v>
      </c>
      <c r="U865">
        <f t="shared" si="279"/>
        <v>2012</v>
      </c>
      <c r="V865" t="str">
        <f>VLOOKUP(MONTH(S865),REF!$C$4:$D$15,2,FALSE)</f>
        <v>JAN</v>
      </c>
      <c r="W865" t="str">
        <f t="shared" si="280"/>
        <v>NO</v>
      </c>
      <c r="X865" t="str">
        <f t="shared" si="281"/>
        <v>YES</v>
      </c>
      <c r="Y865" t="str">
        <f t="shared" si="282"/>
        <v>NO</v>
      </c>
      <c r="Z865" t="str">
        <f t="shared" si="283"/>
        <v>NO</v>
      </c>
      <c r="AA865" t="str">
        <f t="shared" si="284"/>
        <v>NO</v>
      </c>
      <c r="AB865" t="str">
        <f t="shared" si="285"/>
        <v>NO</v>
      </c>
      <c r="AC865" t="str">
        <f t="shared" si="286"/>
        <v>NO</v>
      </c>
      <c r="AD865" t="str">
        <f t="shared" si="287"/>
        <v>NO</v>
      </c>
      <c r="AE865" t="str">
        <f t="shared" si="288"/>
        <v>NO</v>
      </c>
      <c r="AF865" t="str">
        <f t="shared" si="289"/>
        <v>NO</v>
      </c>
      <c r="AG865" t="str">
        <f t="shared" si="290"/>
        <v>NO</v>
      </c>
      <c r="AH865" t="str">
        <f t="shared" si="291"/>
        <v>NO</v>
      </c>
      <c r="AI865" t="str">
        <f t="shared" si="292"/>
        <v/>
      </c>
      <c r="AJ865">
        <f t="shared" si="293"/>
        <v>5</v>
      </c>
    </row>
    <row r="866" spans="1:36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73"/>
        <v>0.41538461538461541</v>
      </c>
      <c r="P866" s="6">
        <f t="shared" si="274"/>
        <v>34.177215189873415</v>
      </c>
      <c r="Q866" t="str">
        <f t="shared" si="275"/>
        <v>music</v>
      </c>
      <c r="R866" t="str">
        <f t="shared" si="276"/>
        <v>jazz</v>
      </c>
      <c r="S866" s="8">
        <f t="shared" si="277"/>
        <v>41541</v>
      </c>
      <c r="T866" s="8">
        <f t="shared" si="278"/>
        <v>41563.415972222225</v>
      </c>
      <c r="U866">
        <f t="shared" si="279"/>
        <v>2013</v>
      </c>
      <c r="V866" t="str">
        <f>VLOOKUP(MONTH(S866),REF!$C$4:$D$15,2,FALSE)</f>
        <v>SEP</v>
      </c>
      <c r="W866" t="str">
        <f t="shared" si="280"/>
        <v>NO</v>
      </c>
      <c r="X866" t="str">
        <f t="shared" si="281"/>
        <v>NO</v>
      </c>
      <c r="Y866" t="str">
        <f t="shared" si="282"/>
        <v>YES</v>
      </c>
      <c r="Z866" t="str">
        <f t="shared" si="283"/>
        <v>NO</v>
      </c>
      <c r="AA866" t="str">
        <f t="shared" si="284"/>
        <v>NO</v>
      </c>
      <c r="AB866" t="str">
        <f t="shared" si="285"/>
        <v>NO</v>
      </c>
      <c r="AC866" t="str">
        <f t="shared" si="286"/>
        <v>NO</v>
      </c>
      <c r="AD866" t="str">
        <f t="shared" si="287"/>
        <v>NO</v>
      </c>
      <c r="AE866" t="str">
        <f t="shared" si="288"/>
        <v>NO</v>
      </c>
      <c r="AF866" t="str">
        <f t="shared" si="289"/>
        <v>NO</v>
      </c>
      <c r="AG866" t="str">
        <f t="shared" si="290"/>
        <v>NO</v>
      </c>
      <c r="AH866" t="str">
        <f t="shared" si="291"/>
        <v>NO</v>
      </c>
      <c r="AI866" t="str">
        <f t="shared" si="292"/>
        <v/>
      </c>
      <c r="AJ866">
        <f t="shared" si="293"/>
        <v>79</v>
      </c>
    </row>
    <row r="867" spans="1:36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73"/>
        <v>2.0454545454545454E-2</v>
      </c>
      <c r="P867" s="6">
        <f t="shared" si="274"/>
        <v>22.5</v>
      </c>
      <c r="Q867" t="str">
        <f t="shared" si="275"/>
        <v>music</v>
      </c>
      <c r="R867" t="str">
        <f t="shared" si="276"/>
        <v>jazz</v>
      </c>
      <c r="S867" s="8">
        <f t="shared" si="277"/>
        <v>41231</v>
      </c>
      <c r="T867" s="8">
        <f t="shared" si="278"/>
        <v>41290.773113425923</v>
      </c>
      <c r="U867">
        <f t="shared" si="279"/>
        <v>2012</v>
      </c>
      <c r="V867" t="str">
        <f>VLOOKUP(MONTH(S867),REF!$C$4:$D$15,2,FALSE)</f>
        <v>NOV</v>
      </c>
      <c r="W867" t="str">
        <f t="shared" si="280"/>
        <v>NO</v>
      </c>
      <c r="X867" t="str">
        <f t="shared" si="281"/>
        <v>YES</v>
      </c>
      <c r="Y867" t="str">
        <f t="shared" si="282"/>
        <v>NO</v>
      </c>
      <c r="Z867" t="str">
        <f t="shared" si="283"/>
        <v>NO</v>
      </c>
      <c r="AA867" t="str">
        <f t="shared" si="284"/>
        <v>NO</v>
      </c>
      <c r="AB867" t="str">
        <f t="shared" si="285"/>
        <v>NO</v>
      </c>
      <c r="AC867" t="str">
        <f t="shared" si="286"/>
        <v>NO</v>
      </c>
      <c r="AD867" t="str">
        <f t="shared" si="287"/>
        <v>NO</v>
      </c>
      <c r="AE867" t="str">
        <f t="shared" si="288"/>
        <v>NO</v>
      </c>
      <c r="AF867" t="str">
        <f t="shared" si="289"/>
        <v>NO</v>
      </c>
      <c r="AG867" t="str">
        <f t="shared" si="290"/>
        <v>NO</v>
      </c>
      <c r="AH867" t="str">
        <f t="shared" si="291"/>
        <v>NO</v>
      </c>
      <c r="AI867" t="str">
        <f t="shared" si="292"/>
        <v/>
      </c>
      <c r="AJ867">
        <f t="shared" si="293"/>
        <v>2</v>
      </c>
    </row>
    <row r="868" spans="1:36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73"/>
        <v>0.18285714285714286</v>
      </c>
      <c r="P868" s="6">
        <f t="shared" si="274"/>
        <v>58.18181818181818</v>
      </c>
      <c r="Q868" t="str">
        <f t="shared" si="275"/>
        <v>music</v>
      </c>
      <c r="R868" t="str">
        <f t="shared" si="276"/>
        <v>jazz</v>
      </c>
      <c r="S868" s="8">
        <f t="shared" si="277"/>
        <v>42026</v>
      </c>
      <c r="T868" s="8">
        <f t="shared" si="278"/>
        <v>42063.631944444445</v>
      </c>
      <c r="U868">
        <f t="shared" si="279"/>
        <v>2015</v>
      </c>
      <c r="V868" t="str">
        <f>VLOOKUP(MONTH(S868),REF!$C$4:$D$15,2,FALSE)</f>
        <v>JAN</v>
      </c>
      <c r="W868" t="str">
        <f t="shared" si="280"/>
        <v>NO</v>
      </c>
      <c r="X868" t="str">
        <f t="shared" si="281"/>
        <v>YES</v>
      </c>
      <c r="Y868" t="str">
        <f t="shared" si="282"/>
        <v>NO</v>
      </c>
      <c r="Z868" t="str">
        <f t="shared" si="283"/>
        <v>NO</v>
      </c>
      <c r="AA868" t="str">
        <f t="shared" si="284"/>
        <v>NO</v>
      </c>
      <c r="AB868" t="str">
        <f t="shared" si="285"/>
        <v>NO</v>
      </c>
      <c r="AC868" t="str">
        <f t="shared" si="286"/>
        <v>NO</v>
      </c>
      <c r="AD868" t="str">
        <f t="shared" si="287"/>
        <v>NO</v>
      </c>
      <c r="AE868" t="str">
        <f t="shared" si="288"/>
        <v>NO</v>
      </c>
      <c r="AF868" t="str">
        <f t="shared" si="289"/>
        <v>NO</v>
      </c>
      <c r="AG868" t="str">
        <f t="shared" si="290"/>
        <v>NO</v>
      </c>
      <c r="AH868" t="str">
        <f t="shared" si="291"/>
        <v>NO</v>
      </c>
      <c r="AI868" t="str">
        <f t="shared" si="292"/>
        <v/>
      </c>
      <c r="AJ868">
        <f t="shared" si="293"/>
        <v>11</v>
      </c>
    </row>
    <row r="869" spans="1:36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73"/>
        <v>0.2402</v>
      </c>
      <c r="P869" s="6">
        <f t="shared" si="274"/>
        <v>109.18181818181819</v>
      </c>
      <c r="Q869" t="str">
        <f t="shared" si="275"/>
        <v>music</v>
      </c>
      <c r="R869" t="str">
        <f t="shared" si="276"/>
        <v>jazz</v>
      </c>
      <c r="S869" s="8">
        <f t="shared" si="277"/>
        <v>40088</v>
      </c>
      <c r="T869" s="8">
        <f t="shared" si="278"/>
        <v>40148.207638888889</v>
      </c>
      <c r="U869">
        <f t="shared" si="279"/>
        <v>2009</v>
      </c>
      <c r="V869" t="str">
        <f>VLOOKUP(MONTH(S869),REF!$C$4:$D$15,2,FALSE)</f>
        <v>OCT</v>
      </c>
      <c r="W869" t="str">
        <f t="shared" si="280"/>
        <v>NO</v>
      </c>
      <c r="X869" t="str">
        <f t="shared" si="281"/>
        <v>NO</v>
      </c>
      <c r="Y869" t="str">
        <f t="shared" si="282"/>
        <v>YES</v>
      </c>
      <c r="Z869" t="str">
        <f t="shared" si="283"/>
        <v>NO</v>
      </c>
      <c r="AA869" t="str">
        <f t="shared" si="284"/>
        <v>NO</v>
      </c>
      <c r="AB869" t="str">
        <f t="shared" si="285"/>
        <v>NO</v>
      </c>
      <c r="AC869" t="str">
        <f t="shared" si="286"/>
        <v>NO</v>
      </c>
      <c r="AD869" t="str">
        <f t="shared" si="287"/>
        <v>NO</v>
      </c>
      <c r="AE869" t="str">
        <f t="shared" si="288"/>
        <v>NO</v>
      </c>
      <c r="AF869" t="str">
        <f t="shared" si="289"/>
        <v>NO</v>
      </c>
      <c r="AG869" t="str">
        <f t="shared" si="290"/>
        <v>NO</v>
      </c>
      <c r="AH869" t="str">
        <f t="shared" si="291"/>
        <v>NO</v>
      </c>
      <c r="AI869" t="str">
        <f t="shared" si="292"/>
        <v/>
      </c>
      <c r="AJ869">
        <f t="shared" si="293"/>
        <v>11</v>
      </c>
    </row>
    <row r="870" spans="1:36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73"/>
        <v>1.1111111111111111E-3</v>
      </c>
      <c r="P870" s="6">
        <f t="shared" si="274"/>
        <v>50</v>
      </c>
      <c r="Q870" t="str">
        <f t="shared" si="275"/>
        <v>music</v>
      </c>
      <c r="R870" t="str">
        <f t="shared" si="276"/>
        <v>jazz</v>
      </c>
      <c r="S870" s="8">
        <f t="shared" si="277"/>
        <v>41616</v>
      </c>
      <c r="T870" s="8">
        <f t="shared" si="278"/>
        <v>41646.027754629627</v>
      </c>
      <c r="U870">
        <f t="shared" si="279"/>
        <v>2013</v>
      </c>
      <c r="V870" t="str">
        <f>VLOOKUP(MONTH(S870),REF!$C$4:$D$15,2,FALSE)</f>
        <v>DEC</v>
      </c>
      <c r="W870" t="str">
        <f t="shared" si="280"/>
        <v>NO</v>
      </c>
      <c r="X870" t="str">
        <f t="shared" si="281"/>
        <v>NO</v>
      </c>
      <c r="Y870" t="str">
        <f t="shared" si="282"/>
        <v>NO</v>
      </c>
      <c r="Z870" t="str">
        <f t="shared" si="283"/>
        <v>NO</v>
      </c>
      <c r="AA870" t="str">
        <f t="shared" si="284"/>
        <v>NO</v>
      </c>
      <c r="AB870" t="str">
        <f t="shared" si="285"/>
        <v>NO</v>
      </c>
      <c r="AC870" t="str">
        <f t="shared" si="286"/>
        <v>NO</v>
      </c>
      <c r="AD870" t="str">
        <f t="shared" si="287"/>
        <v>NO</v>
      </c>
      <c r="AE870" t="str">
        <f t="shared" si="288"/>
        <v>NO</v>
      </c>
      <c r="AF870" t="str">
        <f t="shared" si="289"/>
        <v>NO</v>
      </c>
      <c r="AG870" t="str">
        <f t="shared" si="290"/>
        <v>YES</v>
      </c>
      <c r="AH870" t="str">
        <f t="shared" si="291"/>
        <v>NO</v>
      </c>
      <c r="AI870" t="str">
        <f t="shared" si="292"/>
        <v/>
      </c>
      <c r="AJ870">
        <f t="shared" si="293"/>
        <v>1</v>
      </c>
    </row>
    <row r="871" spans="1:36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73"/>
        <v>0.11818181818181818</v>
      </c>
      <c r="P871" s="6">
        <f t="shared" si="274"/>
        <v>346.66666666666669</v>
      </c>
      <c r="Q871" t="str">
        <f t="shared" si="275"/>
        <v>music</v>
      </c>
      <c r="R871" t="str">
        <f t="shared" si="276"/>
        <v>jazz</v>
      </c>
      <c r="S871" s="8">
        <f t="shared" si="277"/>
        <v>41343</v>
      </c>
      <c r="T871" s="8">
        <f t="shared" si="278"/>
        <v>41372.803900462961</v>
      </c>
      <c r="U871">
        <f t="shared" si="279"/>
        <v>2013</v>
      </c>
      <c r="V871" t="str">
        <f>VLOOKUP(MONTH(S871),REF!$C$4:$D$15,2,FALSE)</f>
        <v>MAR</v>
      </c>
      <c r="W871" t="str">
        <f t="shared" si="280"/>
        <v>NO</v>
      </c>
      <c r="X871" t="str">
        <f t="shared" si="281"/>
        <v>NO</v>
      </c>
      <c r="Y871" t="str">
        <f t="shared" si="282"/>
        <v>YES</v>
      </c>
      <c r="Z871" t="str">
        <f t="shared" si="283"/>
        <v>NO</v>
      </c>
      <c r="AA871" t="str">
        <f t="shared" si="284"/>
        <v>NO</v>
      </c>
      <c r="AB871" t="str">
        <f t="shared" si="285"/>
        <v>NO</v>
      </c>
      <c r="AC871" t="str">
        <f t="shared" si="286"/>
        <v>NO</v>
      </c>
      <c r="AD871" t="str">
        <f t="shared" si="287"/>
        <v>NO</v>
      </c>
      <c r="AE871" t="str">
        <f t="shared" si="288"/>
        <v>NO</v>
      </c>
      <c r="AF871" t="str">
        <f t="shared" si="289"/>
        <v>NO</v>
      </c>
      <c r="AG871" t="str">
        <f t="shared" si="290"/>
        <v>NO</v>
      </c>
      <c r="AH871" t="str">
        <f t="shared" si="291"/>
        <v>NO</v>
      </c>
      <c r="AI871" t="str">
        <f t="shared" si="292"/>
        <v/>
      </c>
      <c r="AJ871">
        <f t="shared" si="293"/>
        <v>3</v>
      </c>
    </row>
    <row r="872" spans="1:36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73"/>
        <v>3.0999999999999999E-3</v>
      </c>
      <c r="P872" s="6">
        <f t="shared" si="274"/>
        <v>12.4</v>
      </c>
      <c r="Q872" t="str">
        <f t="shared" si="275"/>
        <v>music</v>
      </c>
      <c r="R872" t="str">
        <f t="shared" si="276"/>
        <v>jazz</v>
      </c>
      <c r="S872" s="8">
        <f t="shared" si="277"/>
        <v>41488</v>
      </c>
      <c r="T872" s="8">
        <f t="shared" si="278"/>
        <v>41518.022256944445</v>
      </c>
      <c r="U872">
        <f t="shared" si="279"/>
        <v>2013</v>
      </c>
      <c r="V872" t="str">
        <f>VLOOKUP(MONTH(S872),REF!$C$4:$D$15,2,FALSE)</f>
        <v>AUG</v>
      </c>
      <c r="W872" t="str">
        <f t="shared" si="280"/>
        <v>NO</v>
      </c>
      <c r="X872" t="str">
        <f t="shared" si="281"/>
        <v>NO</v>
      </c>
      <c r="Y872" t="str">
        <f t="shared" si="282"/>
        <v>NO</v>
      </c>
      <c r="Z872" t="str">
        <f t="shared" si="283"/>
        <v>NO</v>
      </c>
      <c r="AA872" t="str">
        <f t="shared" si="284"/>
        <v>NO</v>
      </c>
      <c r="AB872" t="str">
        <f t="shared" si="285"/>
        <v>YES</v>
      </c>
      <c r="AC872" t="str">
        <f t="shared" si="286"/>
        <v>NO</v>
      </c>
      <c r="AD872" t="str">
        <f t="shared" si="287"/>
        <v>NO</v>
      </c>
      <c r="AE872" t="str">
        <f t="shared" si="288"/>
        <v>NO</v>
      </c>
      <c r="AF872" t="str">
        <f t="shared" si="289"/>
        <v>NO</v>
      </c>
      <c r="AG872" t="str">
        <f t="shared" si="290"/>
        <v>NO</v>
      </c>
      <c r="AH872" t="str">
        <f t="shared" si="291"/>
        <v>NO</v>
      </c>
      <c r="AI872" t="str">
        <f t="shared" si="292"/>
        <v/>
      </c>
      <c r="AJ872">
        <f t="shared" si="293"/>
        <v>5</v>
      </c>
    </row>
    <row r="873" spans="1:36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73"/>
        <v>5.4166666666666669E-2</v>
      </c>
      <c r="P873" s="6">
        <f t="shared" si="274"/>
        <v>27.083333333333332</v>
      </c>
      <c r="Q873" t="str">
        <f t="shared" si="275"/>
        <v>music</v>
      </c>
      <c r="R873" t="str">
        <f t="shared" si="276"/>
        <v>jazz</v>
      </c>
      <c r="S873" s="8">
        <f t="shared" si="277"/>
        <v>41578</v>
      </c>
      <c r="T873" s="8">
        <f t="shared" si="278"/>
        <v>41607.602951388893</v>
      </c>
      <c r="U873">
        <f t="shared" si="279"/>
        <v>2013</v>
      </c>
      <c r="V873" t="str">
        <f>VLOOKUP(MONTH(S873),REF!$C$4:$D$15,2,FALSE)</f>
        <v>OCT</v>
      </c>
      <c r="W873" t="str">
        <f t="shared" si="280"/>
        <v>NO</v>
      </c>
      <c r="X873" t="str">
        <f t="shared" si="281"/>
        <v>NO</v>
      </c>
      <c r="Y873" t="str">
        <f t="shared" si="282"/>
        <v>YES</v>
      </c>
      <c r="Z873" t="str">
        <f t="shared" si="283"/>
        <v>NO</v>
      </c>
      <c r="AA873" t="str">
        <f t="shared" si="284"/>
        <v>NO</v>
      </c>
      <c r="AB873" t="str">
        <f t="shared" si="285"/>
        <v>NO</v>
      </c>
      <c r="AC873" t="str">
        <f t="shared" si="286"/>
        <v>NO</v>
      </c>
      <c r="AD873" t="str">
        <f t="shared" si="287"/>
        <v>NO</v>
      </c>
      <c r="AE873" t="str">
        <f t="shared" si="288"/>
        <v>NO</v>
      </c>
      <c r="AF873" t="str">
        <f t="shared" si="289"/>
        <v>NO</v>
      </c>
      <c r="AG873" t="str">
        <f t="shared" si="290"/>
        <v>NO</v>
      </c>
      <c r="AH873" t="str">
        <f t="shared" si="291"/>
        <v>NO</v>
      </c>
      <c r="AI873" t="str">
        <f t="shared" si="292"/>
        <v/>
      </c>
      <c r="AJ873">
        <f t="shared" si="293"/>
        <v>12</v>
      </c>
    </row>
    <row r="874" spans="1:36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73"/>
        <v>8.1250000000000003E-3</v>
      </c>
      <c r="P874" s="6">
        <f t="shared" si="274"/>
        <v>32.5</v>
      </c>
      <c r="Q874" t="str">
        <f t="shared" si="275"/>
        <v>music</v>
      </c>
      <c r="R874" t="str">
        <f t="shared" si="276"/>
        <v>jazz</v>
      </c>
      <c r="S874" s="8">
        <f t="shared" si="277"/>
        <v>40568</v>
      </c>
      <c r="T874" s="8">
        <f t="shared" si="278"/>
        <v>40612.825543981482</v>
      </c>
      <c r="U874">
        <f t="shared" si="279"/>
        <v>2011</v>
      </c>
      <c r="V874" t="str">
        <f>VLOOKUP(MONTH(S874),REF!$C$4:$D$15,2,FALSE)</f>
        <v>JAN</v>
      </c>
      <c r="W874" t="str">
        <f t="shared" si="280"/>
        <v>NO</v>
      </c>
      <c r="X874" t="str">
        <f t="shared" si="281"/>
        <v>NO</v>
      </c>
      <c r="Y874" t="str">
        <f t="shared" si="282"/>
        <v>YES</v>
      </c>
      <c r="Z874" t="str">
        <f t="shared" si="283"/>
        <v>NO</v>
      </c>
      <c r="AA874" t="str">
        <f t="shared" si="284"/>
        <v>NO</v>
      </c>
      <c r="AB874" t="str">
        <f t="shared" si="285"/>
        <v>NO</v>
      </c>
      <c r="AC874" t="str">
        <f t="shared" si="286"/>
        <v>NO</v>
      </c>
      <c r="AD874" t="str">
        <f t="shared" si="287"/>
        <v>NO</v>
      </c>
      <c r="AE874" t="str">
        <f t="shared" si="288"/>
        <v>NO</v>
      </c>
      <c r="AF874" t="str">
        <f t="shared" si="289"/>
        <v>NO</v>
      </c>
      <c r="AG874" t="str">
        <f t="shared" si="290"/>
        <v>NO</v>
      </c>
      <c r="AH874" t="str">
        <f t="shared" si="291"/>
        <v>NO</v>
      </c>
      <c r="AI874" t="str">
        <f t="shared" si="292"/>
        <v/>
      </c>
      <c r="AJ874">
        <f t="shared" si="293"/>
        <v>2</v>
      </c>
    </row>
    <row r="875" spans="1:36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73"/>
        <v>1.2857142857142857E-2</v>
      </c>
      <c r="P875" s="6">
        <f t="shared" si="274"/>
        <v>9</v>
      </c>
      <c r="Q875" t="str">
        <f t="shared" si="275"/>
        <v>music</v>
      </c>
      <c r="R875" t="str">
        <f t="shared" si="276"/>
        <v>jazz</v>
      </c>
      <c r="S875" s="8">
        <f t="shared" si="277"/>
        <v>41184</v>
      </c>
      <c r="T875" s="8">
        <f t="shared" si="278"/>
        <v>41224.208796296298</v>
      </c>
      <c r="U875">
        <f t="shared" si="279"/>
        <v>2012</v>
      </c>
      <c r="V875" t="str">
        <f>VLOOKUP(MONTH(S875),REF!$C$4:$D$15,2,FALSE)</f>
        <v>OCT</v>
      </c>
      <c r="W875" t="str">
        <f t="shared" si="280"/>
        <v>NO</v>
      </c>
      <c r="X875" t="str">
        <f t="shared" si="281"/>
        <v>YES</v>
      </c>
      <c r="Y875" t="str">
        <f t="shared" si="282"/>
        <v>NO</v>
      </c>
      <c r="Z875" t="str">
        <f t="shared" si="283"/>
        <v>NO</v>
      </c>
      <c r="AA875" t="str">
        <f t="shared" si="284"/>
        <v>NO</v>
      </c>
      <c r="AB875" t="str">
        <f t="shared" si="285"/>
        <v>NO</v>
      </c>
      <c r="AC875" t="str">
        <f t="shared" si="286"/>
        <v>NO</v>
      </c>
      <c r="AD875" t="str">
        <f t="shared" si="287"/>
        <v>NO</v>
      </c>
      <c r="AE875" t="str">
        <f t="shared" si="288"/>
        <v>NO</v>
      </c>
      <c r="AF875" t="str">
        <f t="shared" si="289"/>
        <v>NO</v>
      </c>
      <c r="AG875" t="str">
        <f t="shared" si="290"/>
        <v>NO</v>
      </c>
      <c r="AH875" t="str">
        <f t="shared" si="291"/>
        <v>NO</v>
      </c>
      <c r="AI875" t="str">
        <f t="shared" si="292"/>
        <v/>
      </c>
      <c r="AJ875">
        <f t="shared" si="293"/>
        <v>5</v>
      </c>
    </row>
    <row r="876" spans="1:36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73"/>
        <v>0.24333333333333335</v>
      </c>
      <c r="P876" s="6">
        <f t="shared" si="274"/>
        <v>34.761904761904759</v>
      </c>
      <c r="Q876" t="str">
        <f t="shared" si="275"/>
        <v>music</v>
      </c>
      <c r="R876" t="str">
        <f t="shared" si="276"/>
        <v>jazz</v>
      </c>
      <c r="S876" s="8">
        <f t="shared" si="277"/>
        <v>41369</v>
      </c>
      <c r="T876" s="8">
        <f t="shared" si="278"/>
        <v>41398.583726851852</v>
      </c>
      <c r="U876">
        <f t="shared" si="279"/>
        <v>2013</v>
      </c>
      <c r="V876" t="str">
        <f>VLOOKUP(MONTH(S876),REF!$C$4:$D$15,2,FALSE)</f>
        <v>APR</v>
      </c>
      <c r="W876" t="str">
        <f t="shared" si="280"/>
        <v>NO</v>
      </c>
      <c r="X876" t="str">
        <f t="shared" si="281"/>
        <v>YES</v>
      </c>
      <c r="Y876" t="str">
        <f t="shared" si="282"/>
        <v>NO</v>
      </c>
      <c r="Z876" t="str">
        <f t="shared" si="283"/>
        <v>NO</v>
      </c>
      <c r="AA876" t="str">
        <f t="shared" si="284"/>
        <v>NO</v>
      </c>
      <c r="AB876" t="str">
        <f t="shared" si="285"/>
        <v>NO</v>
      </c>
      <c r="AC876" t="str">
        <f t="shared" si="286"/>
        <v>NO</v>
      </c>
      <c r="AD876" t="str">
        <f t="shared" si="287"/>
        <v>NO</v>
      </c>
      <c r="AE876" t="str">
        <f t="shared" si="288"/>
        <v>NO</v>
      </c>
      <c r="AF876" t="str">
        <f t="shared" si="289"/>
        <v>NO</v>
      </c>
      <c r="AG876" t="str">
        <f t="shared" si="290"/>
        <v>NO</v>
      </c>
      <c r="AH876" t="str">
        <f t="shared" si="291"/>
        <v>NO</v>
      </c>
      <c r="AI876" t="str">
        <f t="shared" si="292"/>
        <v/>
      </c>
      <c r="AJ876">
        <f t="shared" si="293"/>
        <v>21</v>
      </c>
    </row>
    <row r="877" spans="1:36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73"/>
        <v>0</v>
      </c>
      <c r="P877" s="6" t="e">
        <f t="shared" si="274"/>
        <v>#DIV/0!</v>
      </c>
      <c r="Q877" t="str">
        <f t="shared" si="275"/>
        <v>music</v>
      </c>
      <c r="R877" t="str">
        <f t="shared" si="276"/>
        <v>jazz</v>
      </c>
      <c r="S877" s="8">
        <f t="shared" si="277"/>
        <v>42249</v>
      </c>
      <c r="T877" s="8">
        <f t="shared" si="278"/>
        <v>42268.723738425921</v>
      </c>
      <c r="U877">
        <f t="shared" si="279"/>
        <v>2015</v>
      </c>
      <c r="V877" t="str">
        <f>VLOOKUP(MONTH(S877),REF!$C$4:$D$15,2,FALSE)</f>
        <v>SEP</v>
      </c>
      <c r="W877" t="str">
        <f t="shared" si="280"/>
        <v>NO</v>
      </c>
      <c r="X877" t="str">
        <f t="shared" si="281"/>
        <v>NO</v>
      </c>
      <c r="Y877" t="str">
        <f t="shared" si="282"/>
        <v>YES</v>
      </c>
      <c r="Z877" t="str">
        <f t="shared" si="283"/>
        <v>NO</v>
      </c>
      <c r="AA877" t="str">
        <f t="shared" si="284"/>
        <v>NO</v>
      </c>
      <c r="AB877" t="str">
        <f t="shared" si="285"/>
        <v>NO</v>
      </c>
      <c r="AC877" t="str">
        <f t="shared" si="286"/>
        <v>NO</v>
      </c>
      <c r="AD877" t="str">
        <f t="shared" si="287"/>
        <v>NO</v>
      </c>
      <c r="AE877" t="str">
        <f t="shared" si="288"/>
        <v>NO</v>
      </c>
      <c r="AF877" t="str">
        <f t="shared" si="289"/>
        <v>NO</v>
      </c>
      <c r="AG877" t="str">
        <f t="shared" si="290"/>
        <v>NO</v>
      </c>
      <c r="AH877" t="str">
        <f t="shared" si="291"/>
        <v>NO</v>
      </c>
      <c r="AI877" t="str">
        <f t="shared" si="292"/>
        <v/>
      </c>
      <c r="AJ877">
        <f t="shared" si="293"/>
        <v>0</v>
      </c>
    </row>
    <row r="878" spans="1:36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73"/>
        <v>0.40799492385786801</v>
      </c>
      <c r="P878" s="6">
        <f t="shared" si="274"/>
        <v>28.577777777777779</v>
      </c>
      <c r="Q878" t="str">
        <f t="shared" si="275"/>
        <v>music</v>
      </c>
      <c r="R878" t="str">
        <f t="shared" si="276"/>
        <v>jazz</v>
      </c>
      <c r="S878" s="8">
        <f t="shared" si="277"/>
        <v>41276</v>
      </c>
      <c r="T878" s="8">
        <f t="shared" si="278"/>
        <v>41309.496840277774</v>
      </c>
      <c r="U878">
        <f t="shared" si="279"/>
        <v>2013</v>
      </c>
      <c r="V878" t="str">
        <f>VLOOKUP(MONTH(S878),REF!$C$4:$D$15,2,FALSE)</f>
        <v>JAN</v>
      </c>
      <c r="W878" t="str">
        <f t="shared" si="280"/>
        <v>NO</v>
      </c>
      <c r="X878" t="str">
        <f t="shared" si="281"/>
        <v>YES</v>
      </c>
      <c r="Y878" t="str">
        <f t="shared" si="282"/>
        <v>NO</v>
      </c>
      <c r="Z878" t="str">
        <f t="shared" si="283"/>
        <v>NO</v>
      </c>
      <c r="AA878" t="str">
        <f t="shared" si="284"/>
        <v>NO</v>
      </c>
      <c r="AB878" t="str">
        <f t="shared" si="285"/>
        <v>NO</v>
      </c>
      <c r="AC878" t="str">
        <f t="shared" si="286"/>
        <v>NO</v>
      </c>
      <c r="AD878" t="str">
        <f t="shared" si="287"/>
        <v>NO</v>
      </c>
      <c r="AE878" t="str">
        <f t="shared" si="288"/>
        <v>NO</v>
      </c>
      <c r="AF878" t="str">
        <f t="shared" si="289"/>
        <v>NO</v>
      </c>
      <c r="AG878" t="str">
        <f t="shared" si="290"/>
        <v>NO</v>
      </c>
      <c r="AH878" t="str">
        <f t="shared" si="291"/>
        <v>NO</v>
      </c>
      <c r="AI878" t="str">
        <f t="shared" si="292"/>
        <v/>
      </c>
      <c r="AJ878">
        <f t="shared" si="293"/>
        <v>45</v>
      </c>
    </row>
    <row r="879" spans="1:36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73"/>
        <v>0.67549999999999999</v>
      </c>
      <c r="P879" s="6">
        <f t="shared" si="274"/>
        <v>46.586206896551722</v>
      </c>
      <c r="Q879" t="str">
        <f t="shared" si="275"/>
        <v>music</v>
      </c>
      <c r="R879" t="str">
        <f t="shared" si="276"/>
        <v>jazz</v>
      </c>
      <c r="S879" s="8">
        <f t="shared" si="277"/>
        <v>41598</v>
      </c>
      <c r="T879" s="8">
        <f t="shared" si="278"/>
        <v>41627.788888888885</v>
      </c>
      <c r="U879">
        <f t="shared" si="279"/>
        <v>2013</v>
      </c>
      <c r="V879" t="str">
        <f>VLOOKUP(MONTH(S879),REF!$C$4:$D$15,2,FALSE)</f>
        <v>NOV</v>
      </c>
      <c r="W879" t="str">
        <f t="shared" si="280"/>
        <v>NO</v>
      </c>
      <c r="X879" t="str">
        <f t="shared" si="281"/>
        <v>YES</v>
      </c>
      <c r="Y879" t="str">
        <f t="shared" si="282"/>
        <v>NO</v>
      </c>
      <c r="Z879" t="str">
        <f t="shared" si="283"/>
        <v>NO</v>
      </c>
      <c r="AA879" t="str">
        <f t="shared" si="284"/>
        <v>NO</v>
      </c>
      <c r="AB879" t="str">
        <f t="shared" si="285"/>
        <v>NO</v>
      </c>
      <c r="AC879" t="str">
        <f t="shared" si="286"/>
        <v>NO</v>
      </c>
      <c r="AD879" t="str">
        <f t="shared" si="287"/>
        <v>NO</v>
      </c>
      <c r="AE879" t="str">
        <f t="shared" si="288"/>
        <v>NO</v>
      </c>
      <c r="AF879" t="str">
        <f t="shared" si="289"/>
        <v>NO</v>
      </c>
      <c r="AG879" t="str">
        <f t="shared" si="290"/>
        <v>NO</v>
      </c>
      <c r="AH879" t="str">
        <f t="shared" si="291"/>
        <v>NO</v>
      </c>
      <c r="AI879" t="str">
        <f t="shared" si="292"/>
        <v/>
      </c>
      <c r="AJ879">
        <f t="shared" si="293"/>
        <v>29</v>
      </c>
    </row>
    <row r="880" spans="1:36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73"/>
        <v>1.2999999999999999E-2</v>
      </c>
      <c r="P880" s="6">
        <f t="shared" si="274"/>
        <v>32.5</v>
      </c>
      <c r="Q880" t="str">
        <f t="shared" si="275"/>
        <v>music</v>
      </c>
      <c r="R880" t="str">
        <f t="shared" si="276"/>
        <v>jazz</v>
      </c>
      <c r="S880" s="8">
        <f t="shared" si="277"/>
        <v>40505</v>
      </c>
      <c r="T880" s="8">
        <f t="shared" si="278"/>
        <v>40535.232916666668</v>
      </c>
      <c r="U880">
        <f t="shared" si="279"/>
        <v>2010</v>
      </c>
      <c r="V880" t="str">
        <f>VLOOKUP(MONTH(S880),REF!$C$4:$D$15,2,FALSE)</f>
        <v>NOV</v>
      </c>
      <c r="W880" t="str">
        <f t="shared" si="280"/>
        <v>NO</v>
      </c>
      <c r="X880" t="str">
        <f t="shared" si="281"/>
        <v>NO</v>
      </c>
      <c r="Y880" t="str">
        <f t="shared" si="282"/>
        <v>YES</v>
      </c>
      <c r="Z880" t="str">
        <f t="shared" si="283"/>
        <v>NO</v>
      </c>
      <c r="AA880" t="str">
        <f t="shared" si="284"/>
        <v>NO</v>
      </c>
      <c r="AB880" t="str">
        <f t="shared" si="285"/>
        <v>NO</v>
      </c>
      <c r="AC880" t="str">
        <f t="shared" si="286"/>
        <v>NO</v>
      </c>
      <c r="AD880" t="str">
        <f t="shared" si="287"/>
        <v>NO</v>
      </c>
      <c r="AE880" t="str">
        <f t="shared" si="288"/>
        <v>NO</v>
      </c>
      <c r="AF880" t="str">
        <f t="shared" si="289"/>
        <v>NO</v>
      </c>
      <c r="AG880" t="str">
        <f t="shared" si="290"/>
        <v>NO</v>
      </c>
      <c r="AH880" t="str">
        <f t="shared" si="291"/>
        <v>NO</v>
      </c>
      <c r="AI880" t="str">
        <f t="shared" si="292"/>
        <v/>
      </c>
      <c r="AJ880">
        <f t="shared" si="293"/>
        <v>2</v>
      </c>
    </row>
    <row r="881" spans="1:36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73"/>
        <v>0.30666666666666664</v>
      </c>
      <c r="P881" s="6">
        <f t="shared" si="274"/>
        <v>21.466666666666665</v>
      </c>
      <c r="Q881" t="str">
        <f t="shared" si="275"/>
        <v>music</v>
      </c>
      <c r="R881" t="str">
        <f t="shared" si="276"/>
        <v>jazz</v>
      </c>
      <c r="S881" s="8">
        <f t="shared" si="277"/>
        <v>41038</v>
      </c>
      <c r="T881" s="8">
        <f t="shared" si="278"/>
        <v>41058.829918981479</v>
      </c>
      <c r="U881">
        <f t="shared" si="279"/>
        <v>2012</v>
      </c>
      <c r="V881" t="str">
        <f>VLOOKUP(MONTH(S881),REF!$C$4:$D$15,2,FALSE)</f>
        <v>MAY</v>
      </c>
      <c r="W881" t="str">
        <f t="shared" si="280"/>
        <v>NO</v>
      </c>
      <c r="X881" t="str">
        <f t="shared" si="281"/>
        <v>YES</v>
      </c>
      <c r="Y881" t="str">
        <f t="shared" si="282"/>
        <v>NO</v>
      </c>
      <c r="Z881" t="str">
        <f t="shared" si="283"/>
        <v>NO</v>
      </c>
      <c r="AA881" t="str">
        <f t="shared" si="284"/>
        <v>NO</v>
      </c>
      <c r="AB881" t="str">
        <f t="shared" si="285"/>
        <v>NO</v>
      </c>
      <c r="AC881" t="str">
        <f t="shared" si="286"/>
        <v>NO</v>
      </c>
      <c r="AD881" t="str">
        <f t="shared" si="287"/>
        <v>NO</v>
      </c>
      <c r="AE881" t="str">
        <f t="shared" si="288"/>
        <v>NO</v>
      </c>
      <c r="AF881" t="str">
        <f t="shared" si="289"/>
        <v>NO</v>
      </c>
      <c r="AG881" t="str">
        <f t="shared" si="290"/>
        <v>NO</v>
      </c>
      <c r="AH881" t="str">
        <f t="shared" si="291"/>
        <v>NO</v>
      </c>
      <c r="AI881" t="str">
        <f t="shared" si="292"/>
        <v/>
      </c>
      <c r="AJ881">
        <f t="shared" si="293"/>
        <v>30</v>
      </c>
    </row>
    <row r="882" spans="1:36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73"/>
        <v>2.9894179894179893E-2</v>
      </c>
      <c r="P882" s="6">
        <f t="shared" si="274"/>
        <v>14.125</v>
      </c>
      <c r="Q882" t="str">
        <f t="shared" si="275"/>
        <v>music</v>
      </c>
      <c r="R882" t="str">
        <f t="shared" si="276"/>
        <v>indie rock</v>
      </c>
      <c r="S882" s="8">
        <f t="shared" si="277"/>
        <v>41179</v>
      </c>
      <c r="T882" s="8">
        <f t="shared" si="278"/>
        <v>41212.32104166667</v>
      </c>
      <c r="U882">
        <f t="shared" si="279"/>
        <v>2012</v>
      </c>
      <c r="V882" t="str">
        <f>VLOOKUP(MONTH(S882),REF!$C$4:$D$15,2,FALSE)</f>
        <v>SEP</v>
      </c>
      <c r="W882" t="str">
        <f t="shared" si="280"/>
        <v>NO</v>
      </c>
      <c r="X882" t="str">
        <f t="shared" si="281"/>
        <v>YES</v>
      </c>
      <c r="Y882" t="str">
        <f t="shared" si="282"/>
        <v>NO</v>
      </c>
      <c r="Z882" t="str">
        <f t="shared" si="283"/>
        <v>NO</v>
      </c>
      <c r="AA882" t="str">
        <f t="shared" si="284"/>
        <v>NO</v>
      </c>
      <c r="AB882" t="str">
        <f t="shared" si="285"/>
        <v>NO</v>
      </c>
      <c r="AC882" t="str">
        <f t="shared" si="286"/>
        <v>NO</v>
      </c>
      <c r="AD882" t="str">
        <f t="shared" si="287"/>
        <v>NO</v>
      </c>
      <c r="AE882" t="str">
        <f t="shared" si="288"/>
        <v>NO</v>
      </c>
      <c r="AF882" t="str">
        <f t="shared" si="289"/>
        <v>NO</v>
      </c>
      <c r="AG882" t="str">
        <f t="shared" si="290"/>
        <v>NO</v>
      </c>
      <c r="AH882" t="str">
        <f t="shared" si="291"/>
        <v>NO</v>
      </c>
      <c r="AI882" t="str">
        <f t="shared" si="292"/>
        <v/>
      </c>
      <c r="AJ882">
        <f t="shared" si="293"/>
        <v>8</v>
      </c>
    </row>
    <row r="883" spans="1:36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73"/>
        <v>8.0000000000000002E-3</v>
      </c>
      <c r="P883" s="6">
        <f t="shared" si="274"/>
        <v>30</v>
      </c>
      <c r="Q883" t="str">
        <f t="shared" si="275"/>
        <v>music</v>
      </c>
      <c r="R883" t="str">
        <f t="shared" si="276"/>
        <v>indie rock</v>
      </c>
      <c r="S883" s="8">
        <f t="shared" si="277"/>
        <v>40877</v>
      </c>
      <c r="T883" s="8">
        <f t="shared" si="278"/>
        <v>40922.25099537037</v>
      </c>
      <c r="U883">
        <f t="shared" si="279"/>
        <v>2011</v>
      </c>
      <c r="V883" t="str">
        <f>VLOOKUP(MONTH(S883),REF!$C$4:$D$15,2,FALSE)</f>
        <v>NOV</v>
      </c>
      <c r="W883" t="str">
        <f t="shared" si="280"/>
        <v>NO</v>
      </c>
      <c r="X883" t="str">
        <f t="shared" si="281"/>
        <v>YES</v>
      </c>
      <c r="Y883" t="str">
        <f t="shared" si="282"/>
        <v>NO</v>
      </c>
      <c r="Z883" t="str">
        <f t="shared" si="283"/>
        <v>NO</v>
      </c>
      <c r="AA883" t="str">
        <f t="shared" si="284"/>
        <v>NO</v>
      </c>
      <c r="AB883" t="str">
        <f t="shared" si="285"/>
        <v>NO</v>
      </c>
      <c r="AC883" t="str">
        <f t="shared" si="286"/>
        <v>NO</v>
      </c>
      <c r="AD883" t="str">
        <f t="shared" si="287"/>
        <v>NO</v>
      </c>
      <c r="AE883" t="str">
        <f t="shared" si="288"/>
        <v>NO</v>
      </c>
      <c r="AF883" t="str">
        <f t="shared" si="289"/>
        <v>NO</v>
      </c>
      <c r="AG883" t="str">
        <f t="shared" si="290"/>
        <v>NO</v>
      </c>
      <c r="AH883" t="str">
        <f t="shared" si="291"/>
        <v>NO</v>
      </c>
      <c r="AI883" t="str">
        <f t="shared" si="292"/>
        <v/>
      </c>
      <c r="AJ883">
        <f t="shared" si="293"/>
        <v>1</v>
      </c>
    </row>
    <row r="884" spans="1:36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73"/>
        <v>0.20133333333333334</v>
      </c>
      <c r="P884" s="6">
        <f t="shared" si="274"/>
        <v>21.571428571428573</v>
      </c>
      <c r="Q884" t="str">
        <f t="shared" si="275"/>
        <v>music</v>
      </c>
      <c r="R884" t="str">
        <f t="shared" si="276"/>
        <v>indie rock</v>
      </c>
      <c r="S884" s="8">
        <f t="shared" si="277"/>
        <v>40760</v>
      </c>
      <c r="T884" s="8">
        <f t="shared" si="278"/>
        <v>40792.860532407409</v>
      </c>
      <c r="U884">
        <f t="shared" si="279"/>
        <v>2011</v>
      </c>
      <c r="V884" t="str">
        <f>VLOOKUP(MONTH(S884),REF!$C$4:$D$15,2,FALSE)</f>
        <v>AUG</v>
      </c>
      <c r="W884" t="str">
        <f t="shared" si="280"/>
        <v>NO</v>
      </c>
      <c r="X884" t="str">
        <f t="shared" si="281"/>
        <v>YES</v>
      </c>
      <c r="Y884" t="str">
        <f t="shared" si="282"/>
        <v>NO</v>
      </c>
      <c r="Z884" t="str">
        <f t="shared" si="283"/>
        <v>NO</v>
      </c>
      <c r="AA884" t="str">
        <f t="shared" si="284"/>
        <v>NO</v>
      </c>
      <c r="AB884" t="str">
        <f t="shared" si="285"/>
        <v>NO</v>
      </c>
      <c r="AC884" t="str">
        <f t="shared" si="286"/>
        <v>NO</v>
      </c>
      <c r="AD884" t="str">
        <f t="shared" si="287"/>
        <v>NO</v>
      </c>
      <c r="AE884" t="str">
        <f t="shared" si="288"/>
        <v>NO</v>
      </c>
      <c r="AF884" t="str">
        <f t="shared" si="289"/>
        <v>NO</v>
      </c>
      <c r="AG884" t="str">
        <f t="shared" si="290"/>
        <v>NO</v>
      </c>
      <c r="AH884" t="str">
        <f t="shared" si="291"/>
        <v>NO</v>
      </c>
      <c r="AI884" t="str">
        <f t="shared" si="292"/>
        <v/>
      </c>
      <c r="AJ884">
        <f t="shared" si="293"/>
        <v>14</v>
      </c>
    </row>
    <row r="885" spans="1:36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73"/>
        <v>0.4002</v>
      </c>
      <c r="P885" s="6">
        <f t="shared" si="274"/>
        <v>83.375</v>
      </c>
      <c r="Q885" t="str">
        <f t="shared" si="275"/>
        <v>music</v>
      </c>
      <c r="R885" t="str">
        <f t="shared" si="276"/>
        <v>indie rock</v>
      </c>
      <c r="S885" s="8">
        <f t="shared" si="277"/>
        <v>42372</v>
      </c>
      <c r="T885" s="8">
        <f t="shared" si="278"/>
        <v>42431.935590277775</v>
      </c>
      <c r="U885">
        <f t="shared" si="279"/>
        <v>2016</v>
      </c>
      <c r="V885" t="str">
        <f>VLOOKUP(MONTH(S885),REF!$C$4:$D$15,2,FALSE)</f>
        <v>JAN</v>
      </c>
      <c r="W885" t="str">
        <f t="shared" si="280"/>
        <v>NO</v>
      </c>
      <c r="X885" t="str">
        <f t="shared" si="281"/>
        <v>NO</v>
      </c>
      <c r="Y885" t="str">
        <f t="shared" si="282"/>
        <v>YES</v>
      </c>
      <c r="Z885" t="str">
        <f t="shared" si="283"/>
        <v>NO</v>
      </c>
      <c r="AA885" t="str">
        <f t="shared" si="284"/>
        <v>NO</v>
      </c>
      <c r="AB885" t="str">
        <f t="shared" si="285"/>
        <v>NO</v>
      </c>
      <c r="AC885" t="str">
        <f t="shared" si="286"/>
        <v>NO</v>
      </c>
      <c r="AD885" t="str">
        <f t="shared" si="287"/>
        <v>NO</v>
      </c>
      <c r="AE885" t="str">
        <f t="shared" si="288"/>
        <v>NO</v>
      </c>
      <c r="AF885" t="str">
        <f t="shared" si="289"/>
        <v>NO</v>
      </c>
      <c r="AG885" t="str">
        <f t="shared" si="290"/>
        <v>NO</v>
      </c>
      <c r="AH885" t="str">
        <f t="shared" si="291"/>
        <v>NO</v>
      </c>
      <c r="AI885" t="str">
        <f t="shared" si="292"/>
        <v/>
      </c>
      <c r="AJ885">
        <f t="shared" si="293"/>
        <v>24</v>
      </c>
    </row>
    <row r="886" spans="1:36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73"/>
        <v>0.01</v>
      </c>
      <c r="P886" s="6">
        <f t="shared" si="274"/>
        <v>10</v>
      </c>
      <c r="Q886" t="str">
        <f t="shared" si="275"/>
        <v>music</v>
      </c>
      <c r="R886" t="str">
        <f t="shared" si="276"/>
        <v>indie rock</v>
      </c>
      <c r="S886" s="8">
        <f t="shared" si="277"/>
        <v>40982</v>
      </c>
      <c r="T886" s="8">
        <f t="shared" si="278"/>
        <v>41041.104861111111</v>
      </c>
      <c r="U886">
        <f t="shared" si="279"/>
        <v>2012</v>
      </c>
      <c r="V886" t="str">
        <f>VLOOKUP(MONTH(S886),REF!$C$4:$D$15,2,FALSE)</f>
        <v>MAR</v>
      </c>
      <c r="W886" t="str">
        <f t="shared" si="280"/>
        <v>NO</v>
      </c>
      <c r="X886" t="str">
        <f t="shared" si="281"/>
        <v>YES</v>
      </c>
      <c r="Y886" t="str">
        <f t="shared" si="282"/>
        <v>NO</v>
      </c>
      <c r="Z886" t="str">
        <f t="shared" si="283"/>
        <v>NO</v>
      </c>
      <c r="AA886" t="str">
        <f t="shared" si="284"/>
        <v>NO</v>
      </c>
      <c r="AB886" t="str">
        <f t="shared" si="285"/>
        <v>NO</v>
      </c>
      <c r="AC886" t="str">
        <f t="shared" si="286"/>
        <v>NO</v>
      </c>
      <c r="AD886" t="str">
        <f t="shared" si="287"/>
        <v>NO</v>
      </c>
      <c r="AE886" t="str">
        <f t="shared" si="288"/>
        <v>NO</v>
      </c>
      <c r="AF886" t="str">
        <f t="shared" si="289"/>
        <v>NO</v>
      </c>
      <c r="AG886" t="str">
        <f t="shared" si="290"/>
        <v>NO</v>
      </c>
      <c r="AH886" t="str">
        <f t="shared" si="291"/>
        <v>NO</v>
      </c>
      <c r="AI886" t="str">
        <f t="shared" si="292"/>
        <v/>
      </c>
      <c r="AJ886">
        <f t="shared" si="293"/>
        <v>2</v>
      </c>
    </row>
    <row r="887" spans="1:36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73"/>
        <v>0.75</v>
      </c>
      <c r="P887" s="6">
        <f t="shared" si="274"/>
        <v>35.714285714285715</v>
      </c>
      <c r="Q887" t="str">
        <f t="shared" si="275"/>
        <v>music</v>
      </c>
      <c r="R887" t="str">
        <f t="shared" si="276"/>
        <v>indie rock</v>
      </c>
      <c r="S887" s="8">
        <f t="shared" si="277"/>
        <v>42714</v>
      </c>
      <c r="T887" s="8">
        <f t="shared" si="278"/>
        <v>42734.941099537042</v>
      </c>
      <c r="U887">
        <f t="shared" si="279"/>
        <v>2016</v>
      </c>
      <c r="V887" t="str">
        <f>VLOOKUP(MONTH(S887),REF!$C$4:$D$15,2,FALSE)</f>
        <v>DEC</v>
      </c>
      <c r="W887" t="str">
        <f t="shared" si="280"/>
        <v>NO</v>
      </c>
      <c r="X887" t="str">
        <f t="shared" si="281"/>
        <v>YES</v>
      </c>
      <c r="Y887" t="str">
        <f t="shared" si="282"/>
        <v>NO</v>
      </c>
      <c r="Z887" t="str">
        <f t="shared" si="283"/>
        <v>NO</v>
      </c>
      <c r="AA887" t="str">
        <f t="shared" si="284"/>
        <v>NO</v>
      </c>
      <c r="AB887" t="str">
        <f t="shared" si="285"/>
        <v>NO</v>
      </c>
      <c r="AC887" t="str">
        <f t="shared" si="286"/>
        <v>NO</v>
      </c>
      <c r="AD887" t="str">
        <f t="shared" si="287"/>
        <v>NO</v>
      </c>
      <c r="AE887" t="str">
        <f t="shared" si="288"/>
        <v>NO</v>
      </c>
      <c r="AF887" t="str">
        <f t="shared" si="289"/>
        <v>NO</v>
      </c>
      <c r="AG887" t="str">
        <f t="shared" si="290"/>
        <v>NO</v>
      </c>
      <c r="AH887" t="str">
        <f t="shared" si="291"/>
        <v>NO</v>
      </c>
      <c r="AI887" t="str">
        <f t="shared" si="292"/>
        <v/>
      </c>
      <c r="AJ887">
        <f t="shared" si="293"/>
        <v>21</v>
      </c>
    </row>
    <row r="888" spans="1:36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73"/>
        <v>0.41</v>
      </c>
      <c r="P888" s="6">
        <f t="shared" si="274"/>
        <v>29.285714285714285</v>
      </c>
      <c r="Q888" t="str">
        <f t="shared" si="275"/>
        <v>music</v>
      </c>
      <c r="R888" t="str">
        <f t="shared" si="276"/>
        <v>indie rock</v>
      </c>
      <c r="S888" s="8">
        <f t="shared" si="277"/>
        <v>42604</v>
      </c>
      <c r="T888" s="8">
        <f t="shared" si="278"/>
        <v>42628.870520833334</v>
      </c>
      <c r="U888">
        <f t="shared" si="279"/>
        <v>2016</v>
      </c>
      <c r="V888" t="str">
        <f>VLOOKUP(MONTH(S888),REF!$C$4:$D$15,2,FALSE)</f>
        <v>AUG</v>
      </c>
      <c r="W888" t="str">
        <f t="shared" si="280"/>
        <v>YES</v>
      </c>
      <c r="X888" t="str">
        <f t="shared" si="281"/>
        <v>NO</v>
      </c>
      <c r="Y888" t="str">
        <f t="shared" si="282"/>
        <v>NO</v>
      </c>
      <c r="Z888" t="str">
        <f t="shared" si="283"/>
        <v>NO</v>
      </c>
      <c r="AA888" t="str">
        <f t="shared" si="284"/>
        <v>NO</v>
      </c>
      <c r="AB888" t="str">
        <f t="shared" si="285"/>
        <v>NO</v>
      </c>
      <c r="AC888" t="str">
        <f t="shared" si="286"/>
        <v>NO</v>
      </c>
      <c r="AD888" t="str">
        <f t="shared" si="287"/>
        <v>NO</v>
      </c>
      <c r="AE888" t="str">
        <f t="shared" si="288"/>
        <v>NO</v>
      </c>
      <c r="AF888" t="str">
        <f t="shared" si="289"/>
        <v>NO</v>
      </c>
      <c r="AG888" t="str">
        <f t="shared" si="290"/>
        <v>NO</v>
      </c>
      <c r="AH888" t="str">
        <f t="shared" si="291"/>
        <v>NO</v>
      </c>
      <c r="AI888" t="str">
        <f t="shared" si="292"/>
        <v/>
      </c>
      <c r="AJ888">
        <f t="shared" si="293"/>
        <v>7</v>
      </c>
    </row>
    <row r="889" spans="1:36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73"/>
        <v>0</v>
      </c>
      <c r="P889" s="6" t="e">
        <f t="shared" si="274"/>
        <v>#DIV/0!</v>
      </c>
      <c r="Q889" t="str">
        <f t="shared" si="275"/>
        <v>music</v>
      </c>
      <c r="R889" t="str">
        <f t="shared" si="276"/>
        <v>indie rock</v>
      </c>
      <c r="S889" s="8">
        <f t="shared" si="277"/>
        <v>41027</v>
      </c>
      <c r="T889" s="8">
        <f t="shared" si="278"/>
        <v>41056.958969907406</v>
      </c>
      <c r="U889">
        <f t="shared" si="279"/>
        <v>2012</v>
      </c>
      <c r="V889" t="str">
        <f>VLOOKUP(MONTH(S889),REF!$C$4:$D$15,2,FALSE)</f>
        <v>APR</v>
      </c>
      <c r="W889" t="str">
        <f t="shared" si="280"/>
        <v>NO</v>
      </c>
      <c r="X889" t="str">
        <f t="shared" si="281"/>
        <v>YES</v>
      </c>
      <c r="Y889" t="str">
        <f t="shared" si="282"/>
        <v>NO</v>
      </c>
      <c r="Z889" t="str">
        <f t="shared" si="283"/>
        <v>NO</v>
      </c>
      <c r="AA889" t="str">
        <f t="shared" si="284"/>
        <v>NO</v>
      </c>
      <c r="AB889" t="str">
        <f t="shared" si="285"/>
        <v>NO</v>
      </c>
      <c r="AC889" t="str">
        <f t="shared" si="286"/>
        <v>NO</v>
      </c>
      <c r="AD889" t="str">
        <f t="shared" si="287"/>
        <v>NO</v>
      </c>
      <c r="AE889" t="str">
        <f t="shared" si="288"/>
        <v>NO</v>
      </c>
      <c r="AF889" t="str">
        <f t="shared" si="289"/>
        <v>NO</v>
      </c>
      <c r="AG889" t="str">
        <f t="shared" si="290"/>
        <v>NO</v>
      </c>
      <c r="AH889" t="str">
        <f t="shared" si="291"/>
        <v>NO</v>
      </c>
      <c r="AI889" t="str">
        <f t="shared" si="292"/>
        <v/>
      </c>
      <c r="AJ889">
        <f t="shared" si="293"/>
        <v>0</v>
      </c>
    </row>
    <row r="890" spans="1:36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73"/>
        <v>7.1999999999999995E-2</v>
      </c>
      <c r="P890" s="6">
        <f t="shared" si="274"/>
        <v>18</v>
      </c>
      <c r="Q890" t="str">
        <f t="shared" si="275"/>
        <v>music</v>
      </c>
      <c r="R890" t="str">
        <f t="shared" si="276"/>
        <v>indie rock</v>
      </c>
      <c r="S890" s="8">
        <f t="shared" si="277"/>
        <v>40752</v>
      </c>
      <c r="T890" s="8">
        <f t="shared" si="278"/>
        <v>40787.25</v>
      </c>
      <c r="U890">
        <f t="shared" si="279"/>
        <v>2011</v>
      </c>
      <c r="V890" t="str">
        <f>VLOOKUP(MONTH(S890),REF!$C$4:$D$15,2,FALSE)</f>
        <v>JUL</v>
      </c>
      <c r="W890" t="str">
        <f t="shared" si="280"/>
        <v>NO</v>
      </c>
      <c r="X890" t="str">
        <f t="shared" si="281"/>
        <v>YES</v>
      </c>
      <c r="Y890" t="str">
        <f t="shared" si="282"/>
        <v>NO</v>
      </c>
      <c r="Z890" t="str">
        <f t="shared" si="283"/>
        <v>NO</v>
      </c>
      <c r="AA890" t="str">
        <f t="shared" si="284"/>
        <v>NO</v>
      </c>
      <c r="AB890" t="str">
        <f t="shared" si="285"/>
        <v>NO</v>
      </c>
      <c r="AC890" t="str">
        <f t="shared" si="286"/>
        <v>NO</v>
      </c>
      <c r="AD890" t="str">
        <f t="shared" si="287"/>
        <v>NO</v>
      </c>
      <c r="AE890" t="str">
        <f t="shared" si="288"/>
        <v>NO</v>
      </c>
      <c r="AF890" t="str">
        <f t="shared" si="289"/>
        <v>NO</v>
      </c>
      <c r="AG890" t="str">
        <f t="shared" si="290"/>
        <v>NO</v>
      </c>
      <c r="AH890" t="str">
        <f t="shared" si="291"/>
        <v>NO</v>
      </c>
      <c r="AI890" t="str">
        <f t="shared" si="292"/>
        <v/>
      </c>
      <c r="AJ890">
        <f t="shared" si="293"/>
        <v>4</v>
      </c>
    </row>
    <row r="891" spans="1:36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73"/>
        <v>9.4412800000000005E-2</v>
      </c>
      <c r="P891" s="6">
        <f t="shared" si="274"/>
        <v>73.760000000000005</v>
      </c>
      <c r="Q891" t="str">
        <f t="shared" si="275"/>
        <v>music</v>
      </c>
      <c r="R891" t="str">
        <f t="shared" si="276"/>
        <v>indie rock</v>
      </c>
      <c r="S891" s="8">
        <f t="shared" si="277"/>
        <v>41888</v>
      </c>
      <c r="T891" s="8">
        <f t="shared" si="278"/>
        <v>41917.784062500003</v>
      </c>
      <c r="U891">
        <f t="shared" si="279"/>
        <v>2014</v>
      </c>
      <c r="V891" t="str">
        <f>VLOOKUP(MONTH(S891),REF!$C$4:$D$15,2,FALSE)</f>
        <v>SEP</v>
      </c>
      <c r="W891" t="str">
        <f t="shared" si="280"/>
        <v>NO</v>
      </c>
      <c r="X891" t="str">
        <f t="shared" si="281"/>
        <v>NO</v>
      </c>
      <c r="Y891" t="str">
        <f t="shared" si="282"/>
        <v>NO</v>
      </c>
      <c r="Z891" t="str">
        <f t="shared" si="283"/>
        <v>NO</v>
      </c>
      <c r="AA891" t="str">
        <f t="shared" si="284"/>
        <v>NO</v>
      </c>
      <c r="AB891" t="str">
        <f t="shared" si="285"/>
        <v>NO</v>
      </c>
      <c r="AC891" t="str">
        <f t="shared" si="286"/>
        <v>YES</v>
      </c>
      <c r="AD891" t="str">
        <f t="shared" si="287"/>
        <v>NO</v>
      </c>
      <c r="AE891" t="str">
        <f t="shared" si="288"/>
        <v>NO</v>
      </c>
      <c r="AF891" t="str">
        <f t="shared" si="289"/>
        <v>NO</v>
      </c>
      <c r="AG891" t="str">
        <f t="shared" si="290"/>
        <v>NO</v>
      </c>
      <c r="AH891" t="str">
        <f t="shared" si="291"/>
        <v>NO</v>
      </c>
      <c r="AI891" t="str">
        <f t="shared" si="292"/>
        <v/>
      </c>
      <c r="AJ891">
        <f t="shared" si="293"/>
        <v>32</v>
      </c>
    </row>
    <row r="892" spans="1:36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73"/>
        <v>4.1666666666666664E-2</v>
      </c>
      <c r="P892" s="6">
        <f t="shared" si="274"/>
        <v>31.25</v>
      </c>
      <c r="Q892" t="str">
        <f t="shared" si="275"/>
        <v>music</v>
      </c>
      <c r="R892" t="str">
        <f t="shared" si="276"/>
        <v>indie rock</v>
      </c>
      <c r="S892" s="8">
        <f t="shared" si="277"/>
        <v>41570</v>
      </c>
      <c r="T892" s="8">
        <f t="shared" si="278"/>
        <v>41599.740497685183</v>
      </c>
      <c r="U892">
        <f t="shared" si="279"/>
        <v>2013</v>
      </c>
      <c r="V892" t="str">
        <f>VLOOKUP(MONTH(S892),REF!$C$4:$D$15,2,FALSE)</f>
        <v>OCT</v>
      </c>
      <c r="W892" t="str">
        <f t="shared" si="280"/>
        <v>NO</v>
      </c>
      <c r="X892" t="str">
        <f t="shared" si="281"/>
        <v>YES</v>
      </c>
      <c r="Y892" t="str">
        <f t="shared" si="282"/>
        <v>NO</v>
      </c>
      <c r="Z892" t="str">
        <f t="shared" si="283"/>
        <v>NO</v>
      </c>
      <c r="AA892" t="str">
        <f t="shared" si="284"/>
        <v>NO</v>
      </c>
      <c r="AB892" t="str">
        <f t="shared" si="285"/>
        <v>NO</v>
      </c>
      <c r="AC892" t="str">
        <f t="shared" si="286"/>
        <v>NO</v>
      </c>
      <c r="AD892" t="str">
        <f t="shared" si="287"/>
        <v>NO</v>
      </c>
      <c r="AE892" t="str">
        <f t="shared" si="288"/>
        <v>NO</v>
      </c>
      <c r="AF892" t="str">
        <f t="shared" si="289"/>
        <v>NO</v>
      </c>
      <c r="AG892" t="str">
        <f t="shared" si="290"/>
        <v>NO</v>
      </c>
      <c r="AH892" t="str">
        <f t="shared" si="291"/>
        <v>NO</v>
      </c>
      <c r="AI892" t="str">
        <f t="shared" si="292"/>
        <v/>
      </c>
      <c r="AJ892">
        <f t="shared" si="293"/>
        <v>4</v>
      </c>
    </row>
    <row r="893" spans="1:36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73"/>
        <v>3.2500000000000001E-2</v>
      </c>
      <c r="P893" s="6">
        <f t="shared" si="274"/>
        <v>28.888888888888889</v>
      </c>
      <c r="Q893" t="str">
        <f t="shared" si="275"/>
        <v>music</v>
      </c>
      <c r="R893" t="str">
        <f t="shared" si="276"/>
        <v>indie rock</v>
      </c>
      <c r="S893" s="8">
        <f t="shared" si="277"/>
        <v>41842</v>
      </c>
      <c r="T893" s="8">
        <f t="shared" si="278"/>
        <v>41872.031597222223</v>
      </c>
      <c r="U893">
        <f t="shared" si="279"/>
        <v>2014</v>
      </c>
      <c r="V893" t="str">
        <f>VLOOKUP(MONTH(S893),REF!$C$4:$D$15,2,FALSE)</f>
        <v>JUL</v>
      </c>
      <c r="W893" t="str">
        <f t="shared" si="280"/>
        <v>NO</v>
      </c>
      <c r="X893" t="str">
        <f t="shared" si="281"/>
        <v>NO</v>
      </c>
      <c r="Y893" t="str">
        <f t="shared" si="282"/>
        <v>YES</v>
      </c>
      <c r="Z893" t="str">
        <f t="shared" si="283"/>
        <v>NO</v>
      </c>
      <c r="AA893" t="str">
        <f t="shared" si="284"/>
        <v>NO</v>
      </c>
      <c r="AB893" t="str">
        <f t="shared" si="285"/>
        <v>NO</v>
      </c>
      <c r="AC893" t="str">
        <f t="shared" si="286"/>
        <v>NO</v>
      </c>
      <c r="AD893" t="str">
        <f t="shared" si="287"/>
        <v>NO</v>
      </c>
      <c r="AE893" t="str">
        <f t="shared" si="288"/>
        <v>NO</v>
      </c>
      <c r="AF893" t="str">
        <f t="shared" si="289"/>
        <v>NO</v>
      </c>
      <c r="AG893" t="str">
        <f t="shared" si="290"/>
        <v>NO</v>
      </c>
      <c r="AH893" t="str">
        <f t="shared" si="291"/>
        <v>NO</v>
      </c>
      <c r="AI893" t="str">
        <f t="shared" si="292"/>
        <v/>
      </c>
      <c r="AJ893">
        <f t="shared" si="293"/>
        <v>9</v>
      </c>
    </row>
    <row r="894" spans="1:36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73"/>
        <v>0.40749999999999997</v>
      </c>
      <c r="P894" s="6">
        <f t="shared" si="274"/>
        <v>143.8235294117647</v>
      </c>
      <c r="Q894" t="str">
        <f t="shared" si="275"/>
        <v>music</v>
      </c>
      <c r="R894" t="str">
        <f t="shared" si="276"/>
        <v>indie rock</v>
      </c>
      <c r="S894" s="8">
        <f t="shared" si="277"/>
        <v>40304</v>
      </c>
      <c r="T894" s="8">
        <f t="shared" si="278"/>
        <v>40391.166666666664</v>
      </c>
      <c r="U894">
        <f t="shared" si="279"/>
        <v>2010</v>
      </c>
      <c r="V894" t="str">
        <f>VLOOKUP(MONTH(S894),REF!$C$4:$D$15,2,FALSE)</f>
        <v>MAY</v>
      </c>
      <c r="W894" t="str">
        <f t="shared" si="280"/>
        <v>NO</v>
      </c>
      <c r="X894" t="str">
        <f t="shared" si="281"/>
        <v>NO</v>
      </c>
      <c r="Y894" t="str">
        <f t="shared" si="282"/>
        <v>YES</v>
      </c>
      <c r="Z894" t="str">
        <f t="shared" si="283"/>
        <v>NO</v>
      </c>
      <c r="AA894" t="str">
        <f t="shared" si="284"/>
        <v>NO</v>
      </c>
      <c r="AB894" t="str">
        <f t="shared" si="285"/>
        <v>NO</v>
      </c>
      <c r="AC894" t="str">
        <f t="shared" si="286"/>
        <v>NO</v>
      </c>
      <c r="AD894" t="str">
        <f t="shared" si="287"/>
        <v>NO</v>
      </c>
      <c r="AE894" t="str">
        <f t="shared" si="288"/>
        <v>NO</v>
      </c>
      <c r="AF894" t="str">
        <f t="shared" si="289"/>
        <v>NO</v>
      </c>
      <c r="AG894" t="str">
        <f t="shared" si="290"/>
        <v>NO</v>
      </c>
      <c r="AH894" t="str">
        <f t="shared" si="291"/>
        <v>NO</v>
      </c>
      <c r="AI894" t="str">
        <f t="shared" si="292"/>
        <v/>
      </c>
      <c r="AJ894">
        <f t="shared" si="293"/>
        <v>17</v>
      </c>
    </row>
    <row r="895" spans="1:36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73"/>
        <v>0.1</v>
      </c>
      <c r="P895" s="6">
        <f t="shared" si="274"/>
        <v>40</v>
      </c>
      <c r="Q895" t="str">
        <f t="shared" si="275"/>
        <v>music</v>
      </c>
      <c r="R895" t="str">
        <f t="shared" si="276"/>
        <v>indie rock</v>
      </c>
      <c r="S895" s="8">
        <f t="shared" si="277"/>
        <v>42066</v>
      </c>
      <c r="T895" s="8">
        <f t="shared" si="278"/>
        <v>42095.856053240743</v>
      </c>
      <c r="U895">
        <f t="shared" si="279"/>
        <v>2015</v>
      </c>
      <c r="V895" t="str">
        <f>VLOOKUP(MONTH(S895),REF!$C$4:$D$15,2,FALSE)</f>
        <v>MAR</v>
      </c>
      <c r="W895" t="str">
        <f t="shared" si="280"/>
        <v>NO</v>
      </c>
      <c r="X895" t="str">
        <f t="shared" si="281"/>
        <v>YES</v>
      </c>
      <c r="Y895" t="str">
        <f t="shared" si="282"/>
        <v>NO</v>
      </c>
      <c r="Z895" t="str">
        <f t="shared" si="283"/>
        <v>NO</v>
      </c>
      <c r="AA895" t="str">
        <f t="shared" si="284"/>
        <v>NO</v>
      </c>
      <c r="AB895" t="str">
        <f t="shared" si="285"/>
        <v>NO</v>
      </c>
      <c r="AC895" t="str">
        <f t="shared" si="286"/>
        <v>NO</v>
      </c>
      <c r="AD895" t="str">
        <f t="shared" si="287"/>
        <v>NO</v>
      </c>
      <c r="AE895" t="str">
        <f t="shared" si="288"/>
        <v>NO</v>
      </c>
      <c r="AF895" t="str">
        <f t="shared" si="289"/>
        <v>NO</v>
      </c>
      <c r="AG895" t="str">
        <f t="shared" si="290"/>
        <v>NO</v>
      </c>
      <c r="AH895" t="str">
        <f t="shared" si="291"/>
        <v>NO</v>
      </c>
      <c r="AI895" t="str">
        <f t="shared" si="292"/>
        <v/>
      </c>
      <c r="AJ895">
        <f t="shared" si="293"/>
        <v>5</v>
      </c>
    </row>
    <row r="896" spans="1:36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73"/>
        <v>0.39169999999999999</v>
      </c>
      <c r="P896" s="6">
        <f t="shared" si="274"/>
        <v>147.81132075471697</v>
      </c>
      <c r="Q896" t="str">
        <f t="shared" si="275"/>
        <v>music</v>
      </c>
      <c r="R896" t="str">
        <f t="shared" si="276"/>
        <v>indie rock</v>
      </c>
      <c r="S896" s="8">
        <f t="shared" si="277"/>
        <v>42497</v>
      </c>
      <c r="T896" s="8">
        <f t="shared" si="278"/>
        <v>42526.98159722222</v>
      </c>
      <c r="U896">
        <f t="shared" si="279"/>
        <v>2016</v>
      </c>
      <c r="V896" t="str">
        <f>VLOOKUP(MONTH(S896),REF!$C$4:$D$15,2,FALSE)</f>
        <v>MAY</v>
      </c>
      <c r="W896" t="str">
        <f t="shared" si="280"/>
        <v>NO</v>
      </c>
      <c r="X896" t="str">
        <f t="shared" si="281"/>
        <v>NO</v>
      </c>
      <c r="Y896" t="str">
        <f t="shared" si="282"/>
        <v>NO</v>
      </c>
      <c r="Z896" t="str">
        <f t="shared" si="283"/>
        <v>NO</v>
      </c>
      <c r="AA896" t="str">
        <f t="shared" si="284"/>
        <v>NO</v>
      </c>
      <c r="AB896" t="str">
        <f t="shared" si="285"/>
        <v>YES</v>
      </c>
      <c r="AC896" t="str">
        <f t="shared" si="286"/>
        <v>NO</v>
      </c>
      <c r="AD896" t="str">
        <f t="shared" si="287"/>
        <v>NO</v>
      </c>
      <c r="AE896" t="str">
        <f t="shared" si="288"/>
        <v>NO</v>
      </c>
      <c r="AF896" t="str">
        <f t="shared" si="289"/>
        <v>NO</v>
      </c>
      <c r="AG896" t="str">
        <f t="shared" si="290"/>
        <v>NO</v>
      </c>
      <c r="AH896" t="str">
        <f t="shared" si="291"/>
        <v>NO</v>
      </c>
      <c r="AI896" t="str">
        <f t="shared" si="292"/>
        <v/>
      </c>
      <c r="AJ896">
        <f t="shared" si="293"/>
        <v>53</v>
      </c>
    </row>
    <row r="897" spans="1:36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73"/>
        <v>2.4375000000000001E-2</v>
      </c>
      <c r="P897" s="6">
        <f t="shared" si="274"/>
        <v>27.857142857142858</v>
      </c>
      <c r="Q897" t="str">
        <f t="shared" si="275"/>
        <v>music</v>
      </c>
      <c r="R897" t="str">
        <f t="shared" si="276"/>
        <v>indie rock</v>
      </c>
      <c r="S897" s="8">
        <f t="shared" si="277"/>
        <v>40431</v>
      </c>
      <c r="T897" s="8">
        <f t="shared" si="278"/>
        <v>40476.127650462964</v>
      </c>
      <c r="U897">
        <f t="shared" si="279"/>
        <v>2010</v>
      </c>
      <c r="V897" t="str">
        <f>VLOOKUP(MONTH(S897),REF!$C$4:$D$15,2,FALSE)</f>
        <v>SEP</v>
      </c>
      <c r="W897" t="str">
        <f t="shared" si="280"/>
        <v>NO</v>
      </c>
      <c r="X897" t="str">
        <f t="shared" si="281"/>
        <v>NO</v>
      </c>
      <c r="Y897" t="str">
        <f t="shared" si="282"/>
        <v>YES</v>
      </c>
      <c r="Z897" t="str">
        <f t="shared" si="283"/>
        <v>NO</v>
      </c>
      <c r="AA897" t="str">
        <f t="shared" si="284"/>
        <v>NO</v>
      </c>
      <c r="AB897" t="str">
        <f t="shared" si="285"/>
        <v>NO</v>
      </c>
      <c r="AC897" t="str">
        <f t="shared" si="286"/>
        <v>NO</v>
      </c>
      <c r="AD897" t="str">
        <f t="shared" si="287"/>
        <v>NO</v>
      </c>
      <c r="AE897" t="str">
        <f t="shared" si="288"/>
        <v>NO</v>
      </c>
      <c r="AF897" t="str">
        <f t="shared" si="289"/>
        <v>NO</v>
      </c>
      <c r="AG897" t="str">
        <f t="shared" si="290"/>
        <v>NO</v>
      </c>
      <c r="AH897" t="str">
        <f t="shared" si="291"/>
        <v>NO</v>
      </c>
      <c r="AI897" t="str">
        <f t="shared" si="292"/>
        <v/>
      </c>
      <c r="AJ897">
        <f t="shared" si="293"/>
        <v>7</v>
      </c>
    </row>
    <row r="898" spans="1:36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73"/>
        <v>0.4</v>
      </c>
      <c r="P898" s="6">
        <f t="shared" si="274"/>
        <v>44.444444444444443</v>
      </c>
      <c r="Q898" t="str">
        <f t="shared" si="275"/>
        <v>music</v>
      </c>
      <c r="R898" t="str">
        <f t="shared" si="276"/>
        <v>indie rock</v>
      </c>
      <c r="S898" s="8">
        <f t="shared" si="277"/>
        <v>42219</v>
      </c>
      <c r="T898" s="8">
        <f t="shared" si="278"/>
        <v>42244.166666666672</v>
      </c>
      <c r="U898">
        <f t="shared" si="279"/>
        <v>2015</v>
      </c>
      <c r="V898" t="str">
        <f>VLOOKUP(MONTH(S898),REF!$C$4:$D$15,2,FALSE)</f>
        <v>AUG</v>
      </c>
      <c r="W898" t="str">
        <f t="shared" si="280"/>
        <v>NO</v>
      </c>
      <c r="X898" t="str">
        <f t="shared" si="281"/>
        <v>NO</v>
      </c>
      <c r="Y898" t="str">
        <f t="shared" si="282"/>
        <v>YES</v>
      </c>
      <c r="Z898" t="str">
        <f t="shared" si="283"/>
        <v>NO</v>
      </c>
      <c r="AA898" t="str">
        <f t="shared" si="284"/>
        <v>NO</v>
      </c>
      <c r="AB898" t="str">
        <f t="shared" si="285"/>
        <v>NO</v>
      </c>
      <c r="AC898" t="str">
        <f t="shared" si="286"/>
        <v>NO</v>
      </c>
      <c r="AD898" t="str">
        <f t="shared" si="287"/>
        <v>NO</v>
      </c>
      <c r="AE898" t="str">
        <f t="shared" si="288"/>
        <v>NO</v>
      </c>
      <c r="AF898" t="str">
        <f t="shared" si="289"/>
        <v>NO</v>
      </c>
      <c r="AG898" t="str">
        <f t="shared" si="290"/>
        <v>NO</v>
      </c>
      <c r="AH898" t="str">
        <f t="shared" si="291"/>
        <v>NO</v>
      </c>
      <c r="AI898" t="str">
        <f t="shared" si="292"/>
        <v/>
      </c>
      <c r="AJ898">
        <f t="shared" si="293"/>
        <v>72</v>
      </c>
    </row>
    <row r="899" spans="1:36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94">E899/D899</f>
        <v>0</v>
      </c>
      <c r="P899" s="6" t="e">
        <f t="shared" ref="P899:P962" si="295">E899/L899</f>
        <v>#DIV/0!</v>
      </c>
      <c r="Q899" t="str">
        <f t="shared" ref="Q899:Q962" si="296">LEFT(N899,FIND("/",N899)-1)</f>
        <v>music</v>
      </c>
      <c r="R899" t="str">
        <f t="shared" ref="R899:R962" si="297">RIGHT(N899,LEN(N899)-FIND("/",N899))</f>
        <v>indie rock</v>
      </c>
      <c r="S899" s="8">
        <f t="shared" ref="S899:S962" si="298">ROUND((J899/86400)+DATE(1970,1,1),0)</f>
        <v>41212</v>
      </c>
      <c r="T899" s="8">
        <f t="shared" ref="T899:T962" si="299">(I899/86400)+DATE(1970,1,1)</f>
        <v>41241.730416666665</v>
      </c>
      <c r="U899">
        <f t="shared" ref="U899:U962" si="300">YEAR(S899)</f>
        <v>2012</v>
      </c>
      <c r="V899" t="str">
        <f>VLOOKUP(MONTH(S899),REF!$C$4:$D$15,2,FALSE)</f>
        <v>OCT</v>
      </c>
      <c r="W899" t="str">
        <f t="shared" ref="W899:W962" si="301">IF(D899&lt;1000,"YES","NO")</f>
        <v>NO</v>
      </c>
      <c r="X899" t="str">
        <f t="shared" ref="X899:X962" si="302">IF(AND($D899&gt;=1000,$D899&lt;=4999),"YES","NO")</f>
        <v>YES</v>
      </c>
      <c r="Y899" t="str">
        <f t="shared" ref="Y899:Y962" si="303">IF(AND($D899&gt;=5000,$D899&lt;=9999),"YES","NO")</f>
        <v>NO</v>
      </c>
      <c r="Z899" t="str">
        <f t="shared" ref="Z899:Z962" si="304">IF(AND($D899&gt;=10000,$D899&lt;=14999),"YES","NO")</f>
        <v>NO</v>
      </c>
      <c r="AA899" t="str">
        <f t="shared" ref="AA899:AA962" si="305">IF(AND($D899&gt;=15000,$D899&lt;=19999),"YES","NO")</f>
        <v>NO</v>
      </c>
      <c r="AB899" t="str">
        <f t="shared" ref="AB899:AB962" si="306">IF(AND($D899&gt;=20000,$D899&lt;=24999),"YES","NO")</f>
        <v>NO</v>
      </c>
      <c r="AC899" t="str">
        <f t="shared" ref="AC899:AC962" si="307">IF(AND($D899&gt;=25000,$D899&lt;=29999),"YES","NO")</f>
        <v>NO</v>
      </c>
      <c r="AD899" t="str">
        <f t="shared" ref="AD899:AD962" si="308">IF(AND($D899&gt;=30000,$D899&lt;=34999),"YES","NO")</f>
        <v>NO</v>
      </c>
      <c r="AE899" t="str">
        <f t="shared" ref="AE899:AE962" si="309">IF(AND($D899&gt;=35000,$D899&lt;=39999),"YES","NO")</f>
        <v>NO</v>
      </c>
      <c r="AF899" t="str">
        <f t="shared" ref="AF899:AF962" si="310">IF(AND($D899&gt;=40000,$D899&lt;=44999),"YES","NO")</f>
        <v>NO</v>
      </c>
      <c r="AG899" t="str">
        <f t="shared" ref="AG899:AG962" si="311">IF(AND($D899&gt;=45000,$D899&lt;=49999),"YES","NO")</f>
        <v>NO</v>
      </c>
      <c r="AH899" t="str">
        <f t="shared" ref="AH899:AH962" si="312">IF($D899&gt;=50000,"YES","NO")</f>
        <v>NO</v>
      </c>
      <c r="AI899" t="str">
        <f t="shared" ref="AI899:AI962" si="313">IF(F899="successful",L899,"")</f>
        <v/>
      </c>
      <c r="AJ899">
        <f t="shared" ref="AJ899:AJ962" si="314">IF(F899="failed",L899,"")</f>
        <v>0</v>
      </c>
    </row>
    <row r="900" spans="1:36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94"/>
        <v>2.8000000000000001E-2</v>
      </c>
      <c r="P900" s="6">
        <f t="shared" si="295"/>
        <v>35</v>
      </c>
      <c r="Q900" t="str">
        <f t="shared" si="296"/>
        <v>music</v>
      </c>
      <c r="R900" t="str">
        <f t="shared" si="297"/>
        <v>indie rock</v>
      </c>
      <c r="S900" s="8">
        <f t="shared" si="298"/>
        <v>40879</v>
      </c>
      <c r="T900" s="8">
        <f t="shared" si="299"/>
        <v>40923.758217592593</v>
      </c>
      <c r="U900">
        <f t="shared" si="300"/>
        <v>2011</v>
      </c>
      <c r="V900" t="str">
        <f>VLOOKUP(MONTH(S900),REF!$C$4:$D$15,2,FALSE)</f>
        <v>DEC</v>
      </c>
      <c r="W900" t="str">
        <f t="shared" si="301"/>
        <v>NO</v>
      </c>
      <c r="X900" t="str">
        <f t="shared" si="302"/>
        <v>YES</v>
      </c>
      <c r="Y900" t="str">
        <f t="shared" si="303"/>
        <v>NO</v>
      </c>
      <c r="Z900" t="str">
        <f t="shared" si="304"/>
        <v>NO</v>
      </c>
      <c r="AA900" t="str">
        <f t="shared" si="305"/>
        <v>NO</v>
      </c>
      <c r="AB900" t="str">
        <f t="shared" si="306"/>
        <v>NO</v>
      </c>
      <c r="AC900" t="str">
        <f t="shared" si="307"/>
        <v>NO</v>
      </c>
      <c r="AD900" t="str">
        <f t="shared" si="308"/>
        <v>NO</v>
      </c>
      <c r="AE900" t="str">
        <f t="shared" si="309"/>
        <v>NO</v>
      </c>
      <c r="AF900" t="str">
        <f t="shared" si="310"/>
        <v>NO</v>
      </c>
      <c r="AG900" t="str">
        <f t="shared" si="311"/>
        <v>NO</v>
      </c>
      <c r="AH900" t="str">
        <f t="shared" si="312"/>
        <v>NO</v>
      </c>
      <c r="AI900" t="str">
        <f t="shared" si="313"/>
        <v/>
      </c>
      <c r="AJ900">
        <f t="shared" si="314"/>
        <v>2</v>
      </c>
    </row>
    <row r="901" spans="1:36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94"/>
        <v>0.37333333333333335</v>
      </c>
      <c r="P901" s="6">
        <f t="shared" si="295"/>
        <v>35</v>
      </c>
      <c r="Q901" t="str">
        <f t="shared" si="296"/>
        <v>music</v>
      </c>
      <c r="R901" t="str">
        <f t="shared" si="297"/>
        <v>indie rock</v>
      </c>
      <c r="S901" s="8">
        <f t="shared" si="298"/>
        <v>40646</v>
      </c>
      <c r="T901" s="8">
        <f t="shared" si="299"/>
        <v>40691.099097222221</v>
      </c>
      <c r="U901">
        <f t="shared" si="300"/>
        <v>2011</v>
      </c>
      <c r="V901" t="str">
        <f>VLOOKUP(MONTH(S901),REF!$C$4:$D$15,2,FALSE)</f>
        <v>APR</v>
      </c>
      <c r="W901" t="str">
        <f t="shared" si="301"/>
        <v>YES</v>
      </c>
      <c r="X901" t="str">
        <f t="shared" si="302"/>
        <v>NO</v>
      </c>
      <c r="Y901" t="str">
        <f t="shared" si="303"/>
        <v>NO</v>
      </c>
      <c r="Z901" t="str">
        <f t="shared" si="304"/>
        <v>NO</v>
      </c>
      <c r="AA901" t="str">
        <f t="shared" si="305"/>
        <v>NO</v>
      </c>
      <c r="AB901" t="str">
        <f t="shared" si="306"/>
        <v>NO</v>
      </c>
      <c r="AC901" t="str">
        <f t="shared" si="307"/>
        <v>NO</v>
      </c>
      <c r="AD901" t="str">
        <f t="shared" si="308"/>
        <v>NO</v>
      </c>
      <c r="AE901" t="str">
        <f t="shared" si="309"/>
        <v>NO</v>
      </c>
      <c r="AF901" t="str">
        <f t="shared" si="310"/>
        <v>NO</v>
      </c>
      <c r="AG901" t="str">
        <f t="shared" si="311"/>
        <v>NO</v>
      </c>
      <c r="AH901" t="str">
        <f t="shared" si="312"/>
        <v>NO</v>
      </c>
      <c r="AI901" t="str">
        <f t="shared" si="313"/>
        <v/>
      </c>
      <c r="AJ901">
        <f t="shared" si="314"/>
        <v>8</v>
      </c>
    </row>
    <row r="902" spans="1:36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94"/>
        <v>4.1999999999999997E-3</v>
      </c>
      <c r="P902" s="6">
        <f t="shared" si="295"/>
        <v>10.5</v>
      </c>
      <c r="Q902" t="str">
        <f t="shared" si="296"/>
        <v>music</v>
      </c>
      <c r="R902" t="str">
        <f t="shared" si="297"/>
        <v>jazz</v>
      </c>
      <c r="S902" s="8">
        <f t="shared" si="298"/>
        <v>42430</v>
      </c>
      <c r="T902" s="8">
        <f t="shared" si="299"/>
        <v>42459.807893518519</v>
      </c>
      <c r="U902">
        <f t="shared" si="300"/>
        <v>2016</v>
      </c>
      <c r="V902" t="str">
        <f>VLOOKUP(MONTH(S902),REF!$C$4:$D$15,2,FALSE)</f>
        <v>MAR</v>
      </c>
      <c r="W902" t="str">
        <f t="shared" si="301"/>
        <v>NO</v>
      </c>
      <c r="X902" t="str">
        <f t="shared" si="302"/>
        <v>NO</v>
      </c>
      <c r="Y902" t="str">
        <f t="shared" si="303"/>
        <v>YES</v>
      </c>
      <c r="Z902" t="str">
        <f t="shared" si="304"/>
        <v>NO</v>
      </c>
      <c r="AA902" t="str">
        <f t="shared" si="305"/>
        <v>NO</v>
      </c>
      <c r="AB902" t="str">
        <f t="shared" si="306"/>
        <v>NO</v>
      </c>
      <c r="AC902" t="str">
        <f t="shared" si="307"/>
        <v>NO</v>
      </c>
      <c r="AD902" t="str">
        <f t="shared" si="308"/>
        <v>NO</v>
      </c>
      <c r="AE902" t="str">
        <f t="shared" si="309"/>
        <v>NO</v>
      </c>
      <c r="AF902" t="str">
        <f t="shared" si="310"/>
        <v>NO</v>
      </c>
      <c r="AG902" t="str">
        <f t="shared" si="311"/>
        <v>NO</v>
      </c>
      <c r="AH902" t="str">
        <f t="shared" si="312"/>
        <v>NO</v>
      </c>
      <c r="AI902" t="str">
        <f t="shared" si="313"/>
        <v/>
      </c>
      <c r="AJ902">
        <f t="shared" si="314"/>
        <v>2</v>
      </c>
    </row>
    <row r="903" spans="1:36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94"/>
        <v>0</v>
      </c>
      <c r="P903" s="6" t="e">
        <f t="shared" si="295"/>
        <v>#DIV/0!</v>
      </c>
      <c r="Q903" t="str">
        <f t="shared" si="296"/>
        <v>music</v>
      </c>
      <c r="R903" t="str">
        <f t="shared" si="297"/>
        <v>jazz</v>
      </c>
      <c r="S903" s="8">
        <f t="shared" si="298"/>
        <v>40292</v>
      </c>
      <c r="T903" s="8">
        <f t="shared" si="299"/>
        <v>40337.799305555556</v>
      </c>
      <c r="U903">
        <f t="shared" si="300"/>
        <v>2010</v>
      </c>
      <c r="V903" t="str">
        <f>VLOOKUP(MONTH(S903),REF!$C$4:$D$15,2,FALSE)</f>
        <v>APR</v>
      </c>
      <c r="W903" t="str">
        <f t="shared" si="301"/>
        <v>NO</v>
      </c>
      <c r="X903" t="str">
        <f t="shared" si="302"/>
        <v>NO</v>
      </c>
      <c r="Y903" t="str">
        <f t="shared" si="303"/>
        <v>YES</v>
      </c>
      <c r="Z903" t="str">
        <f t="shared" si="304"/>
        <v>NO</v>
      </c>
      <c r="AA903" t="str">
        <f t="shared" si="305"/>
        <v>NO</v>
      </c>
      <c r="AB903" t="str">
        <f t="shared" si="306"/>
        <v>NO</v>
      </c>
      <c r="AC903" t="str">
        <f t="shared" si="307"/>
        <v>NO</v>
      </c>
      <c r="AD903" t="str">
        <f t="shared" si="308"/>
        <v>NO</v>
      </c>
      <c r="AE903" t="str">
        <f t="shared" si="309"/>
        <v>NO</v>
      </c>
      <c r="AF903" t="str">
        <f t="shared" si="310"/>
        <v>NO</v>
      </c>
      <c r="AG903" t="str">
        <f t="shared" si="311"/>
        <v>NO</v>
      </c>
      <c r="AH903" t="str">
        <f t="shared" si="312"/>
        <v>NO</v>
      </c>
      <c r="AI903" t="str">
        <f t="shared" si="313"/>
        <v/>
      </c>
      <c r="AJ903">
        <f t="shared" si="314"/>
        <v>0</v>
      </c>
    </row>
    <row r="904" spans="1:36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94"/>
        <v>3.0000000000000001E-3</v>
      </c>
      <c r="P904" s="6">
        <f t="shared" si="295"/>
        <v>30</v>
      </c>
      <c r="Q904" t="str">
        <f t="shared" si="296"/>
        <v>music</v>
      </c>
      <c r="R904" t="str">
        <f t="shared" si="297"/>
        <v>jazz</v>
      </c>
      <c r="S904" s="8">
        <f t="shared" si="298"/>
        <v>41830</v>
      </c>
      <c r="T904" s="8">
        <f t="shared" si="299"/>
        <v>41881.645833333336</v>
      </c>
      <c r="U904">
        <f t="shared" si="300"/>
        <v>2014</v>
      </c>
      <c r="V904" t="str">
        <f>VLOOKUP(MONTH(S904),REF!$C$4:$D$15,2,FALSE)</f>
        <v>JUL</v>
      </c>
      <c r="W904" t="str">
        <f t="shared" si="301"/>
        <v>NO</v>
      </c>
      <c r="X904" t="str">
        <f t="shared" si="302"/>
        <v>NO</v>
      </c>
      <c r="Y904" t="str">
        <f t="shared" si="303"/>
        <v>NO</v>
      </c>
      <c r="Z904" t="str">
        <f t="shared" si="304"/>
        <v>NO</v>
      </c>
      <c r="AA904" t="str">
        <f t="shared" si="305"/>
        <v>NO</v>
      </c>
      <c r="AB904" t="str">
        <f t="shared" si="306"/>
        <v>NO</v>
      </c>
      <c r="AC904" t="str">
        <f t="shared" si="307"/>
        <v>NO</v>
      </c>
      <c r="AD904" t="str">
        <f t="shared" si="308"/>
        <v>YES</v>
      </c>
      <c r="AE904" t="str">
        <f t="shared" si="309"/>
        <v>NO</v>
      </c>
      <c r="AF904" t="str">
        <f t="shared" si="310"/>
        <v>NO</v>
      </c>
      <c r="AG904" t="str">
        <f t="shared" si="311"/>
        <v>NO</v>
      </c>
      <c r="AH904" t="str">
        <f t="shared" si="312"/>
        <v>NO</v>
      </c>
      <c r="AI904" t="str">
        <f t="shared" si="313"/>
        <v/>
      </c>
      <c r="AJ904">
        <f t="shared" si="314"/>
        <v>3</v>
      </c>
    </row>
    <row r="905" spans="1:36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94"/>
        <v>3.2000000000000001E-2</v>
      </c>
      <c r="P905" s="6">
        <f t="shared" si="295"/>
        <v>40</v>
      </c>
      <c r="Q905" t="str">
        <f t="shared" si="296"/>
        <v>music</v>
      </c>
      <c r="R905" t="str">
        <f t="shared" si="297"/>
        <v>jazz</v>
      </c>
      <c r="S905" s="8">
        <f t="shared" si="298"/>
        <v>41150</v>
      </c>
      <c r="T905" s="8">
        <f t="shared" si="299"/>
        <v>41175.100694444445</v>
      </c>
      <c r="U905">
        <f t="shared" si="300"/>
        <v>2012</v>
      </c>
      <c r="V905" t="str">
        <f>VLOOKUP(MONTH(S905),REF!$C$4:$D$15,2,FALSE)</f>
        <v>AUG</v>
      </c>
      <c r="W905" t="str">
        <f t="shared" si="301"/>
        <v>NO</v>
      </c>
      <c r="X905" t="str">
        <f t="shared" si="302"/>
        <v>NO</v>
      </c>
      <c r="Y905" t="str">
        <f t="shared" si="303"/>
        <v>YES</v>
      </c>
      <c r="Z905" t="str">
        <f t="shared" si="304"/>
        <v>NO</v>
      </c>
      <c r="AA905" t="str">
        <f t="shared" si="305"/>
        <v>NO</v>
      </c>
      <c r="AB905" t="str">
        <f t="shared" si="306"/>
        <v>NO</v>
      </c>
      <c r="AC905" t="str">
        <f t="shared" si="307"/>
        <v>NO</v>
      </c>
      <c r="AD905" t="str">
        <f t="shared" si="308"/>
        <v>NO</v>
      </c>
      <c r="AE905" t="str">
        <f t="shared" si="309"/>
        <v>NO</v>
      </c>
      <c r="AF905" t="str">
        <f t="shared" si="310"/>
        <v>NO</v>
      </c>
      <c r="AG905" t="str">
        <f t="shared" si="311"/>
        <v>NO</v>
      </c>
      <c r="AH905" t="str">
        <f t="shared" si="312"/>
        <v>NO</v>
      </c>
      <c r="AI905" t="str">
        <f t="shared" si="313"/>
        <v/>
      </c>
      <c r="AJ905">
        <f t="shared" si="314"/>
        <v>4</v>
      </c>
    </row>
    <row r="906" spans="1:36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94"/>
        <v>3.0200000000000001E-3</v>
      </c>
      <c r="P906" s="6">
        <f t="shared" si="295"/>
        <v>50.333333333333336</v>
      </c>
      <c r="Q906" t="str">
        <f t="shared" si="296"/>
        <v>music</v>
      </c>
      <c r="R906" t="str">
        <f t="shared" si="297"/>
        <v>jazz</v>
      </c>
      <c r="S906" s="8">
        <f t="shared" si="298"/>
        <v>42342</v>
      </c>
      <c r="T906" s="8">
        <f t="shared" si="299"/>
        <v>42372.080289351856</v>
      </c>
      <c r="U906">
        <f t="shared" si="300"/>
        <v>2015</v>
      </c>
      <c r="V906" t="str">
        <f>VLOOKUP(MONTH(S906),REF!$C$4:$D$15,2,FALSE)</f>
        <v>DEC</v>
      </c>
      <c r="W906" t="str">
        <f t="shared" si="301"/>
        <v>NO</v>
      </c>
      <c r="X906" t="str">
        <f t="shared" si="302"/>
        <v>NO</v>
      </c>
      <c r="Y906" t="str">
        <f t="shared" si="303"/>
        <v>NO</v>
      </c>
      <c r="Z906" t="str">
        <f t="shared" si="304"/>
        <v>NO</v>
      </c>
      <c r="AA906" t="str">
        <f t="shared" si="305"/>
        <v>NO</v>
      </c>
      <c r="AB906" t="str">
        <f t="shared" si="306"/>
        <v>NO</v>
      </c>
      <c r="AC906" t="str">
        <f t="shared" si="307"/>
        <v>NO</v>
      </c>
      <c r="AD906" t="str">
        <f t="shared" si="308"/>
        <v>NO</v>
      </c>
      <c r="AE906" t="str">
        <f t="shared" si="309"/>
        <v>NO</v>
      </c>
      <c r="AF906" t="str">
        <f t="shared" si="310"/>
        <v>NO</v>
      </c>
      <c r="AG906" t="str">
        <f t="shared" si="311"/>
        <v>NO</v>
      </c>
      <c r="AH906" t="str">
        <f t="shared" si="312"/>
        <v>YES</v>
      </c>
      <c r="AI906" t="str">
        <f t="shared" si="313"/>
        <v/>
      </c>
      <c r="AJ906">
        <f t="shared" si="314"/>
        <v>3</v>
      </c>
    </row>
    <row r="907" spans="1:36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94"/>
        <v>3.0153846153846153E-2</v>
      </c>
      <c r="P907" s="6">
        <f t="shared" si="295"/>
        <v>32.666666666666664</v>
      </c>
      <c r="Q907" t="str">
        <f t="shared" si="296"/>
        <v>music</v>
      </c>
      <c r="R907" t="str">
        <f t="shared" si="297"/>
        <v>jazz</v>
      </c>
      <c r="S907" s="8">
        <f t="shared" si="298"/>
        <v>40507</v>
      </c>
      <c r="T907" s="8">
        <f t="shared" si="299"/>
        <v>40567.239884259259</v>
      </c>
      <c r="U907">
        <f t="shared" si="300"/>
        <v>2010</v>
      </c>
      <c r="V907" t="str">
        <f>VLOOKUP(MONTH(S907),REF!$C$4:$D$15,2,FALSE)</f>
        <v>NOV</v>
      </c>
      <c r="W907" t="str">
        <f t="shared" si="301"/>
        <v>NO</v>
      </c>
      <c r="X907" t="str">
        <f t="shared" si="302"/>
        <v>NO</v>
      </c>
      <c r="Y907" t="str">
        <f t="shared" si="303"/>
        <v>YES</v>
      </c>
      <c r="Z907" t="str">
        <f t="shared" si="304"/>
        <v>NO</v>
      </c>
      <c r="AA907" t="str">
        <f t="shared" si="305"/>
        <v>NO</v>
      </c>
      <c r="AB907" t="str">
        <f t="shared" si="306"/>
        <v>NO</v>
      </c>
      <c r="AC907" t="str">
        <f t="shared" si="307"/>
        <v>NO</v>
      </c>
      <c r="AD907" t="str">
        <f t="shared" si="308"/>
        <v>NO</v>
      </c>
      <c r="AE907" t="str">
        <f t="shared" si="309"/>
        <v>NO</v>
      </c>
      <c r="AF907" t="str">
        <f t="shared" si="310"/>
        <v>NO</v>
      </c>
      <c r="AG907" t="str">
        <f t="shared" si="311"/>
        <v>NO</v>
      </c>
      <c r="AH907" t="str">
        <f t="shared" si="312"/>
        <v>NO</v>
      </c>
      <c r="AI907" t="str">
        <f t="shared" si="313"/>
        <v/>
      </c>
      <c r="AJ907">
        <f t="shared" si="314"/>
        <v>6</v>
      </c>
    </row>
    <row r="908" spans="1:36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94"/>
        <v>0</v>
      </c>
      <c r="P908" s="6" t="e">
        <f t="shared" si="295"/>
        <v>#DIV/0!</v>
      </c>
      <c r="Q908" t="str">
        <f t="shared" si="296"/>
        <v>music</v>
      </c>
      <c r="R908" t="str">
        <f t="shared" si="297"/>
        <v>jazz</v>
      </c>
      <c r="S908" s="8">
        <f t="shared" si="298"/>
        <v>41681</v>
      </c>
      <c r="T908" s="8">
        <f t="shared" si="299"/>
        <v>41711.148032407407</v>
      </c>
      <c r="U908">
        <f t="shared" si="300"/>
        <v>2014</v>
      </c>
      <c r="V908" t="str">
        <f>VLOOKUP(MONTH(S908),REF!$C$4:$D$15,2,FALSE)</f>
        <v>FEB</v>
      </c>
      <c r="W908" t="str">
        <f t="shared" si="301"/>
        <v>NO</v>
      </c>
      <c r="X908" t="str">
        <f t="shared" si="302"/>
        <v>NO</v>
      </c>
      <c r="Y908" t="str">
        <f t="shared" si="303"/>
        <v>NO</v>
      </c>
      <c r="Z908" t="str">
        <f t="shared" si="304"/>
        <v>NO</v>
      </c>
      <c r="AA908" t="str">
        <f t="shared" si="305"/>
        <v>YES</v>
      </c>
      <c r="AB908" t="str">
        <f t="shared" si="306"/>
        <v>NO</v>
      </c>
      <c r="AC908" t="str">
        <f t="shared" si="307"/>
        <v>NO</v>
      </c>
      <c r="AD908" t="str">
        <f t="shared" si="308"/>
        <v>NO</v>
      </c>
      <c r="AE908" t="str">
        <f t="shared" si="309"/>
        <v>NO</v>
      </c>
      <c r="AF908" t="str">
        <f t="shared" si="310"/>
        <v>NO</v>
      </c>
      <c r="AG908" t="str">
        <f t="shared" si="311"/>
        <v>NO</v>
      </c>
      <c r="AH908" t="str">
        <f t="shared" si="312"/>
        <v>NO</v>
      </c>
      <c r="AI908" t="str">
        <f t="shared" si="313"/>
        <v/>
      </c>
      <c r="AJ908">
        <f t="shared" si="314"/>
        <v>0</v>
      </c>
    </row>
    <row r="909" spans="1:36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94"/>
        <v>0</v>
      </c>
      <c r="P909" s="6" t="e">
        <f t="shared" si="295"/>
        <v>#DIV/0!</v>
      </c>
      <c r="Q909" t="str">
        <f t="shared" si="296"/>
        <v>music</v>
      </c>
      <c r="R909" t="str">
        <f t="shared" si="297"/>
        <v>jazz</v>
      </c>
      <c r="S909" s="8">
        <f t="shared" si="298"/>
        <v>40767</v>
      </c>
      <c r="T909" s="8">
        <f t="shared" si="299"/>
        <v>40797.192395833335</v>
      </c>
      <c r="U909">
        <f t="shared" si="300"/>
        <v>2011</v>
      </c>
      <c r="V909" t="str">
        <f>VLOOKUP(MONTH(S909),REF!$C$4:$D$15,2,FALSE)</f>
        <v>AUG</v>
      </c>
      <c r="W909" t="str">
        <f t="shared" si="301"/>
        <v>NO</v>
      </c>
      <c r="X909" t="str">
        <f t="shared" si="302"/>
        <v>YES</v>
      </c>
      <c r="Y909" t="str">
        <f t="shared" si="303"/>
        <v>NO</v>
      </c>
      <c r="Z909" t="str">
        <f t="shared" si="304"/>
        <v>NO</v>
      </c>
      <c r="AA909" t="str">
        <f t="shared" si="305"/>
        <v>NO</v>
      </c>
      <c r="AB909" t="str">
        <f t="shared" si="306"/>
        <v>NO</v>
      </c>
      <c r="AC909" t="str">
        <f t="shared" si="307"/>
        <v>NO</v>
      </c>
      <c r="AD909" t="str">
        <f t="shared" si="308"/>
        <v>NO</v>
      </c>
      <c r="AE909" t="str">
        <f t="shared" si="309"/>
        <v>NO</v>
      </c>
      <c r="AF909" t="str">
        <f t="shared" si="310"/>
        <v>NO</v>
      </c>
      <c r="AG909" t="str">
        <f t="shared" si="311"/>
        <v>NO</v>
      </c>
      <c r="AH909" t="str">
        <f t="shared" si="312"/>
        <v>NO</v>
      </c>
      <c r="AI909" t="str">
        <f t="shared" si="313"/>
        <v/>
      </c>
      <c r="AJ909">
        <f t="shared" si="314"/>
        <v>0</v>
      </c>
    </row>
    <row r="910" spans="1:36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94"/>
        <v>0</v>
      </c>
      <c r="P910" s="6" t="e">
        <f t="shared" si="295"/>
        <v>#DIV/0!</v>
      </c>
      <c r="Q910" t="str">
        <f t="shared" si="296"/>
        <v>music</v>
      </c>
      <c r="R910" t="str">
        <f t="shared" si="297"/>
        <v>jazz</v>
      </c>
      <c r="S910" s="8">
        <f t="shared" si="298"/>
        <v>40341</v>
      </c>
      <c r="T910" s="8">
        <f t="shared" si="299"/>
        <v>40386.207638888889</v>
      </c>
      <c r="U910">
        <f t="shared" si="300"/>
        <v>2010</v>
      </c>
      <c r="V910" t="str">
        <f>VLOOKUP(MONTH(S910),REF!$C$4:$D$15,2,FALSE)</f>
        <v>JUN</v>
      </c>
      <c r="W910" t="str">
        <f t="shared" si="301"/>
        <v>NO</v>
      </c>
      <c r="X910" t="str">
        <f t="shared" si="302"/>
        <v>YES</v>
      </c>
      <c r="Y910" t="str">
        <f t="shared" si="303"/>
        <v>NO</v>
      </c>
      <c r="Z910" t="str">
        <f t="shared" si="304"/>
        <v>NO</v>
      </c>
      <c r="AA910" t="str">
        <f t="shared" si="305"/>
        <v>NO</v>
      </c>
      <c r="AB910" t="str">
        <f t="shared" si="306"/>
        <v>NO</v>
      </c>
      <c r="AC910" t="str">
        <f t="shared" si="307"/>
        <v>NO</v>
      </c>
      <c r="AD910" t="str">
        <f t="shared" si="308"/>
        <v>NO</v>
      </c>
      <c r="AE910" t="str">
        <f t="shared" si="309"/>
        <v>NO</v>
      </c>
      <c r="AF910" t="str">
        <f t="shared" si="310"/>
        <v>NO</v>
      </c>
      <c r="AG910" t="str">
        <f t="shared" si="311"/>
        <v>NO</v>
      </c>
      <c r="AH910" t="str">
        <f t="shared" si="312"/>
        <v>NO</v>
      </c>
      <c r="AI910" t="str">
        <f t="shared" si="313"/>
        <v/>
      </c>
      <c r="AJ910">
        <f t="shared" si="314"/>
        <v>0</v>
      </c>
    </row>
    <row r="911" spans="1:36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94"/>
        <v>3.2500000000000001E-2</v>
      </c>
      <c r="P911" s="6">
        <f t="shared" si="295"/>
        <v>65</v>
      </c>
      <c r="Q911" t="str">
        <f t="shared" si="296"/>
        <v>music</v>
      </c>
      <c r="R911" t="str">
        <f t="shared" si="297"/>
        <v>jazz</v>
      </c>
      <c r="S911" s="8">
        <f t="shared" si="298"/>
        <v>41082</v>
      </c>
      <c r="T911" s="8">
        <f t="shared" si="299"/>
        <v>41113.166666666664</v>
      </c>
      <c r="U911">
        <f t="shared" si="300"/>
        <v>2012</v>
      </c>
      <c r="V911" t="str">
        <f>VLOOKUP(MONTH(S911),REF!$C$4:$D$15,2,FALSE)</f>
        <v>JUN</v>
      </c>
      <c r="W911" t="str">
        <f t="shared" si="301"/>
        <v>NO</v>
      </c>
      <c r="X911" t="str">
        <f t="shared" si="302"/>
        <v>NO</v>
      </c>
      <c r="Y911" t="str">
        <f t="shared" si="303"/>
        <v>NO</v>
      </c>
      <c r="Z911" t="str">
        <f t="shared" si="304"/>
        <v>NO</v>
      </c>
      <c r="AA911" t="str">
        <f t="shared" si="305"/>
        <v>YES</v>
      </c>
      <c r="AB911" t="str">
        <f t="shared" si="306"/>
        <v>NO</v>
      </c>
      <c r="AC911" t="str">
        <f t="shared" si="307"/>
        <v>NO</v>
      </c>
      <c r="AD911" t="str">
        <f t="shared" si="308"/>
        <v>NO</v>
      </c>
      <c r="AE911" t="str">
        <f t="shared" si="309"/>
        <v>NO</v>
      </c>
      <c r="AF911" t="str">
        <f t="shared" si="310"/>
        <v>NO</v>
      </c>
      <c r="AG911" t="str">
        <f t="shared" si="311"/>
        <v>NO</v>
      </c>
      <c r="AH911" t="str">
        <f t="shared" si="312"/>
        <v>NO</v>
      </c>
      <c r="AI911" t="str">
        <f t="shared" si="313"/>
        <v/>
      </c>
      <c r="AJ911">
        <f t="shared" si="314"/>
        <v>8</v>
      </c>
    </row>
    <row r="912" spans="1:36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94"/>
        <v>0.22363636363636363</v>
      </c>
      <c r="P912" s="6">
        <f t="shared" si="295"/>
        <v>24.6</v>
      </c>
      <c r="Q912" t="str">
        <f t="shared" si="296"/>
        <v>music</v>
      </c>
      <c r="R912" t="str">
        <f t="shared" si="297"/>
        <v>jazz</v>
      </c>
      <c r="S912" s="8">
        <f t="shared" si="298"/>
        <v>42738</v>
      </c>
      <c r="T912" s="8">
        <f t="shared" si="299"/>
        <v>42797.545358796298</v>
      </c>
      <c r="U912">
        <f t="shared" si="300"/>
        <v>2017</v>
      </c>
      <c r="V912" t="str">
        <f>VLOOKUP(MONTH(S912),REF!$C$4:$D$15,2,FALSE)</f>
        <v>JAN</v>
      </c>
      <c r="W912" t="str">
        <f t="shared" si="301"/>
        <v>YES</v>
      </c>
      <c r="X912" t="str">
        <f t="shared" si="302"/>
        <v>NO</v>
      </c>
      <c r="Y912" t="str">
        <f t="shared" si="303"/>
        <v>NO</v>
      </c>
      <c r="Z912" t="str">
        <f t="shared" si="304"/>
        <v>NO</v>
      </c>
      <c r="AA912" t="str">
        <f t="shared" si="305"/>
        <v>NO</v>
      </c>
      <c r="AB912" t="str">
        <f t="shared" si="306"/>
        <v>NO</v>
      </c>
      <c r="AC912" t="str">
        <f t="shared" si="307"/>
        <v>NO</v>
      </c>
      <c r="AD912" t="str">
        <f t="shared" si="308"/>
        <v>NO</v>
      </c>
      <c r="AE912" t="str">
        <f t="shared" si="309"/>
        <v>NO</v>
      </c>
      <c r="AF912" t="str">
        <f t="shared" si="310"/>
        <v>NO</v>
      </c>
      <c r="AG912" t="str">
        <f t="shared" si="311"/>
        <v>NO</v>
      </c>
      <c r="AH912" t="str">
        <f t="shared" si="312"/>
        <v>NO</v>
      </c>
      <c r="AI912" t="str">
        <f t="shared" si="313"/>
        <v/>
      </c>
      <c r="AJ912">
        <f t="shared" si="314"/>
        <v>5</v>
      </c>
    </row>
    <row r="913" spans="1:36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94"/>
        <v>0</v>
      </c>
      <c r="P913" s="6" t="e">
        <f t="shared" si="295"/>
        <v>#DIV/0!</v>
      </c>
      <c r="Q913" t="str">
        <f t="shared" si="296"/>
        <v>music</v>
      </c>
      <c r="R913" t="str">
        <f t="shared" si="297"/>
        <v>jazz</v>
      </c>
      <c r="S913" s="8">
        <f t="shared" si="298"/>
        <v>41642</v>
      </c>
      <c r="T913" s="8">
        <f t="shared" si="299"/>
        <v>41663.005150462966</v>
      </c>
      <c r="U913">
        <f t="shared" si="300"/>
        <v>2014</v>
      </c>
      <c r="V913" t="str">
        <f>VLOOKUP(MONTH(S913),REF!$C$4:$D$15,2,FALSE)</f>
        <v>JAN</v>
      </c>
      <c r="W913" t="str">
        <f t="shared" si="301"/>
        <v>NO</v>
      </c>
      <c r="X913" t="str">
        <f t="shared" si="302"/>
        <v>NO</v>
      </c>
      <c r="Y913" t="str">
        <f t="shared" si="303"/>
        <v>NO</v>
      </c>
      <c r="Z913" t="str">
        <f t="shared" si="304"/>
        <v>NO</v>
      </c>
      <c r="AA913" t="str">
        <f t="shared" si="305"/>
        <v>NO</v>
      </c>
      <c r="AB913" t="str">
        <f t="shared" si="306"/>
        <v>NO</v>
      </c>
      <c r="AC913" t="str">
        <f t="shared" si="307"/>
        <v>NO</v>
      </c>
      <c r="AD913" t="str">
        <f t="shared" si="308"/>
        <v>NO</v>
      </c>
      <c r="AE913" t="str">
        <f t="shared" si="309"/>
        <v>NO</v>
      </c>
      <c r="AF913" t="str">
        <f t="shared" si="310"/>
        <v>NO</v>
      </c>
      <c r="AG913" t="str">
        <f t="shared" si="311"/>
        <v>NO</v>
      </c>
      <c r="AH913" t="str">
        <f t="shared" si="312"/>
        <v>YES</v>
      </c>
      <c r="AI913" t="str">
        <f t="shared" si="313"/>
        <v/>
      </c>
      <c r="AJ913">
        <f t="shared" si="314"/>
        <v>0</v>
      </c>
    </row>
    <row r="914" spans="1:36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94"/>
        <v>8.5714285714285719E-3</v>
      </c>
      <c r="P914" s="6">
        <f t="shared" si="295"/>
        <v>15</v>
      </c>
      <c r="Q914" t="str">
        <f t="shared" si="296"/>
        <v>music</v>
      </c>
      <c r="R914" t="str">
        <f t="shared" si="297"/>
        <v>jazz</v>
      </c>
      <c r="S914" s="8">
        <f t="shared" si="298"/>
        <v>41194</v>
      </c>
      <c r="T914" s="8">
        <f t="shared" si="299"/>
        <v>41254.151006944448</v>
      </c>
      <c r="U914">
        <f t="shared" si="300"/>
        <v>2012</v>
      </c>
      <c r="V914" t="str">
        <f>VLOOKUP(MONTH(S914),REF!$C$4:$D$15,2,FALSE)</f>
        <v>OCT</v>
      </c>
      <c r="W914" t="str">
        <f t="shared" si="301"/>
        <v>NO</v>
      </c>
      <c r="X914" t="str">
        <f t="shared" si="302"/>
        <v>YES</v>
      </c>
      <c r="Y914" t="str">
        <f t="shared" si="303"/>
        <v>NO</v>
      </c>
      <c r="Z914" t="str">
        <f t="shared" si="304"/>
        <v>NO</v>
      </c>
      <c r="AA914" t="str">
        <f t="shared" si="305"/>
        <v>NO</v>
      </c>
      <c r="AB914" t="str">
        <f t="shared" si="306"/>
        <v>NO</v>
      </c>
      <c r="AC914" t="str">
        <f t="shared" si="307"/>
        <v>NO</v>
      </c>
      <c r="AD914" t="str">
        <f t="shared" si="308"/>
        <v>NO</v>
      </c>
      <c r="AE914" t="str">
        <f t="shared" si="309"/>
        <v>NO</v>
      </c>
      <c r="AF914" t="str">
        <f t="shared" si="310"/>
        <v>NO</v>
      </c>
      <c r="AG914" t="str">
        <f t="shared" si="311"/>
        <v>NO</v>
      </c>
      <c r="AH914" t="str">
        <f t="shared" si="312"/>
        <v>NO</v>
      </c>
      <c r="AI914" t="str">
        <f t="shared" si="313"/>
        <v/>
      </c>
      <c r="AJ914">
        <f t="shared" si="314"/>
        <v>2</v>
      </c>
    </row>
    <row r="915" spans="1:36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94"/>
        <v>6.6066666666666662E-2</v>
      </c>
      <c r="P915" s="6">
        <f t="shared" si="295"/>
        <v>82.583333333333329</v>
      </c>
      <c r="Q915" t="str">
        <f t="shared" si="296"/>
        <v>music</v>
      </c>
      <c r="R915" t="str">
        <f t="shared" si="297"/>
        <v>jazz</v>
      </c>
      <c r="S915" s="8">
        <f t="shared" si="298"/>
        <v>41004</v>
      </c>
      <c r="T915" s="8">
        <f t="shared" si="299"/>
        <v>41034.139108796298</v>
      </c>
      <c r="U915">
        <f t="shared" si="300"/>
        <v>2012</v>
      </c>
      <c r="V915" t="str">
        <f>VLOOKUP(MONTH(S915),REF!$C$4:$D$15,2,FALSE)</f>
        <v>APR</v>
      </c>
      <c r="W915" t="str">
        <f t="shared" si="301"/>
        <v>NO</v>
      </c>
      <c r="X915" t="str">
        <f t="shared" si="302"/>
        <v>NO</v>
      </c>
      <c r="Y915" t="str">
        <f t="shared" si="303"/>
        <v>NO</v>
      </c>
      <c r="Z915" t="str">
        <f t="shared" si="304"/>
        <v>NO</v>
      </c>
      <c r="AA915" t="str">
        <f t="shared" si="305"/>
        <v>NO</v>
      </c>
      <c r="AB915" t="str">
        <f t="shared" si="306"/>
        <v>NO</v>
      </c>
      <c r="AC915" t="str">
        <f t="shared" si="307"/>
        <v>NO</v>
      </c>
      <c r="AD915" t="str">
        <f t="shared" si="308"/>
        <v>YES</v>
      </c>
      <c r="AE915" t="str">
        <f t="shared" si="309"/>
        <v>NO</v>
      </c>
      <c r="AF915" t="str">
        <f t="shared" si="310"/>
        <v>NO</v>
      </c>
      <c r="AG915" t="str">
        <f t="shared" si="311"/>
        <v>NO</v>
      </c>
      <c r="AH915" t="str">
        <f t="shared" si="312"/>
        <v>NO</v>
      </c>
      <c r="AI915" t="str">
        <f t="shared" si="313"/>
        <v/>
      </c>
      <c r="AJ915">
        <f t="shared" si="314"/>
        <v>24</v>
      </c>
    </row>
    <row r="916" spans="1:36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94"/>
        <v>0</v>
      </c>
      <c r="P916" s="6" t="e">
        <f t="shared" si="295"/>
        <v>#DIV/0!</v>
      </c>
      <c r="Q916" t="str">
        <f t="shared" si="296"/>
        <v>music</v>
      </c>
      <c r="R916" t="str">
        <f t="shared" si="297"/>
        <v>jazz</v>
      </c>
      <c r="S916" s="8">
        <f t="shared" si="298"/>
        <v>41117</v>
      </c>
      <c r="T916" s="8">
        <f t="shared" si="299"/>
        <v>41146.763275462959</v>
      </c>
      <c r="U916">
        <f t="shared" si="300"/>
        <v>2012</v>
      </c>
      <c r="V916" t="str">
        <f>VLOOKUP(MONTH(S916),REF!$C$4:$D$15,2,FALSE)</f>
        <v>JUL</v>
      </c>
      <c r="W916" t="str">
        <f t="shared" si="301"/>
        <v>NO</v>
      </c>
      <c r="X916" t="str">
        <f t="shared" si="302"/>
        <v>YES</v>
      </c>
      <c r="Y916" t="str">
        <f t="shared" si="303"/>
        <v>NO</v>
      </c>
      <c r="Z916" t="str">
        <f t="shared" si="304"/>
        <v>NO</v>
      </c>
      <c r="AA916" t="str">
        <f t="shared" si="305"/>
        <v>NO</v>
      </c>
      <c r="AB916" t="str">
        <f t="shared" si="306"/>
        <v>NO</v>
      </c>
      <c r="AC916" t="str">
        <f t="shared" si="307"/>
        <v>NO</v>
      </c>
      <c r="AD916" t="str">
        <f t="shared" si="308"/>
        <v>NO</v>
      </c>
      <c r="AE916" t="str">
        <f t="shared" si="309"/>
        <v>NO</v>
      </c>
      <c r="AF916" t="str">
        <f t="shared" si="310"/>
        <v>NO</v>
      </c>
      <c r="AG916" t="str">
        <f t="shared" si="311"/>
        <v>NO</v>
      </c>
      <c r="AH916" t="str">
        <f t="shared" si="312"/>
        <v>NO</v>
      </c>
      <c r="AI916" t="str">
        <f t="shared" si="313"/>
        <v/>
      </c>
      <c r="AJ916">
        <f t="shared" si="314"/>
        <v>0</v>
      </c>
    </row>
    <row r="917" spans="1:36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94"/>
        <v>5.7692307692307696E-2</v>
      </c>
      <c r="P917" s="6">
        <f t="shared" si="295"/>
        <v>41.666666666666664</v>
      </c>
      <c r="Q917" t="str">
        <f t="shared" si="296"/>
        <v>music</v>
      </c>
      <c r="R917" t="str">
        <f t="shared" si="297"/>
        <v>jazz</v>
      </c>
      <c r="S917" s="8">
        <f t="shared" si="298"/>
        <v>40938</v>
      </c>
      <c r="T917" s="8">
        <f t="shared" si="299"/>
        <v>40969.207638888889</v>
      </c>
      <c r="U917">
        <f t="shared" si="300"/>
        <v>2012</v>
      </c>
      <c r="V917" t="str">
        <f>VLOOKUP(MONTH(S917),REF!$C$4:$D$15,2,FALSE)</f>
        <v>JAN</v>
      </c>
      <c r="W917" t="str">
        <f t="shared" si="301"/>
        <v>NO</v>
      </c>
      <c r="X917" t="str">
        <f t="shared" si="302"/>
        <v>NO</v>
      </c>
      <c r="Y917" t="str">
        <f t="shared" si="303"/>
        <v>YES</v>
      </c>
      <c r="Z917" t="str">
        <f t="shared" si="304"/>
        <v>NO</v>
      </c>
      <c r="AA917" t="str">
        <f t="shared" si="305"/>
        <v>NO</v>
      </c>
      <c r="AB917" t="str">
        <f t="shared" si="306"/>
        <v>NO</v>
      </c>
      <c r="AC917" t="str">
        <f t="shared" si="307"/>
        <v>NO</v>
      </c>
      <c r="AD917" t="str">
        <f t="shared" si="308"/>
        <v>NO</v>
      </c>
      <c r="AE917" t="str">
        <f t="shared" si="309"/>
        <v>NO</v>
      </c>
      <c r="AF917" t="str">
        <f t="shared" si="310"/>
        <v>NO</v>
      </c>
      <c r="AG917" t="str">
        <f t="shared" si="311"/>
        <v>NO</v>
      </c>
      <c r="AH917" t="str">
        <f t="shared" si="312"/>
        <v>NO</v>
      </c>
      <c r="AI917" t="str">
        <f t="shared" si="313"/>
        <v/>
      </c>
      <c r="AJ917">
        <f t="shared" si="314"/>
        <v>9</v>
      </c>
    </row>
    <row r="918" spans="1:36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94"/>
        <v>0</v>
      </c>
      <c r="P918" s="6" t="e">
        <f t="shared" si="295"/>
        <v>#DIV/0!</v>
      </c>
      <c r="Q918" t="str">
        <f t="shared" si="296"/>
        <v>music</v>
      </c>
      <c r="R918" t="str">
        <f t="shared" si="297"/>
        <v>jazz</v>
      </c>
      <c r="S918" s="8">
        <f t="shared" si="298"/>
        <v>40435</v>
      </c>
      <c r="T918" s="8">
        <f t="shared" si="299"/>
        <v>40473.208333333336</v>
      </c>
      <c r="U918">
        <f t="shared" si="300"/>
        <v>2010</v>
      </c>
      <c r="V918" t="str">
        <f>VLOOKUP(MONTH(S918),REF!$C$4:$D$15,2,FALSE)</f>
        <v>SEP</v>
      </c>
      <c r="W918" t="str">
        <f t="shared" si="301"/>
        <v>NO</v>
      </c>
      <c r="X918" t="str">
        <f t="shared" si="302"/>
        <v>YES</v>
      </c>
      <c r="Y918" t="str">
        <f t="shared" si="303"/>
        <v>NO</v>
      </c>
      <c r="Z918" t="str">
        <f t="shared" si="304"/>
        <v>NO</v>
      </c>
      <c r="AA918" t="str">
        <f t="shared" si="305"/>
        <v>NO</v>
      </c>
      <c r="AB918" t="str">
        <f t="shared" si="306"/>
        <v>NO</v>
      </c>
      <c r="AC918" t="str">
        <f t="shared" si="307"/>
        <v>NO</v>
      </c>
      <c r="AD918" t="str">
        <f t="shared" si="308"/>
        <v>NO</v>
      </c>
      <c r="AE918" t="str">
        <f t="shared" si="309"/>
        <v>NO</v>
      </c>
      <c r="AF918" t="str">
        <f t="shared" si="310"/>
        <v>NO</v>
      </c>
      <c r="AG918" t="str">
        <f t="shared" si="311"/>
        <v>NO</v>
      </c>
      <c r="AH918" t="str">
        <f t="shared" si="312"/>
        <v>NO</v>
      </c>
      <c r="AI918" t="str">
        <f t="shared" si="313"/>
        <v/>
      </c>
      <c r="AJ918">
        <f t="shared" si="314"/>
        <v>0</v>
      </c>
    </row>
    <row r="919" spans="1:36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94"/>
        <v>6.0000000000000001E-3</v>
      </c>
      <c r="P919" s="6">
        <f t="shared" si="295"/>
        <v>30</v>
      </c>
      <c r="Q919" t="str">
        <f t="shared" si="296"/>
        <v>music</v>
      </c>
      <c r="R919" t="str">
        <f t="shared" si="297"/>
        <v>jazz</v>
      </c>
      <c r="S919" s="8">
        <f t="shared" si="298"/>
        <v>41803</v>
      </c>
      <c r="T919" s="8">
        <f t="shared" si="299"/>
        <v>41834.104166666664</v>
      </c>
      <c r="U919">
        <f t="shared" si="300"/>
        <v>2014</v>
      </c>
      <c r="V919" t="str">
        <f>VLOOKUP(MONTH(S919),REF!$C$4:$D$15,2,FALSE)</f>
        <v>JUN</v>
      </c>
      <c r="W919" t="str">
        <f t="shared" si="301"/>
        <v>NO</v>
      </c>
      <c r="X919" t="str">
        <f t="shared" si="302"/>
        <v>NO</v>
      </c>
      <c r="Y919" t="str">
        <f t="shared" si="303"/>
        <v>YES</v>
      </c>
      <c r="Z919" t="str">
        <f t="shared" si="304"/>
        <v>NO</v>
      </c>
      <c r="AA919" t="str">
        <f t="shared" si="305"/>
        <v>NO</v>
      </c>
      <c r="AB919" t="str">
        <f t="shared" si="306"/>
        <v>NO</v>
      </c>
      <c r="AC919" t="str">
        <f t="shared" si="307"/>
        <v>NO</v>
      </c>
      <c r="AD919" t="str">
        <f t="shared" si="308"/>
        <v>NO</v>
      </c>
      <c r="AE919" t="str">
        <f t="shared" si="309"/>
        <v>NO</v>
      </c>
      <c r="AF919" t="str">
        <f t="shared" si="310"/>
        <v>NO</v>
      </c>
      <c r="AG919" t="str">
        <f t="shared" si="311"/>
        <v>NO</v>
      </c>
      <c r="AH919" t="str">
        <f t="shared" si="312"/>
        <v>NO</v>
      </c>
      <c r="AI919" t="str">
        <f t="shared" si="313"/>
        <v/>
      </c>
      <c r="AJ919">
        <f t="shared" si="314"/>
        <v>1</v>
      </c>
    </row>
    <row r="920" spans="1:36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94"/>
        <v>5.0256410256410255E-2</v>
      </c>
      <c r="P920" s="6">
        <f t="shared" si="295"/>
        <v>19.600000000000001</v>
      </c>
      <c r="Q920" t="str">
        <f t="shared" si="296"/>
        <v>music</v>
      </c>
      <c r="R920" t="str">
        <f t="shared" si="297"/>
        <v>jazz</v>
      </c>
      <c r="S920" s="8">
        <f t="shared" si="298"/>
        <v>41945</v>
      </c>
      <c r="T920" s="8">
        <f t="shared" si="299"/>
        <v>41974.957881944443</v>
      </c>
      <c r="U920">
        <f t="shared" si="300"/>
        <v>2014</v>
      </c>
      <c r="V920" t="str">
        <f>VLOOKUP(MONTH(S920),REF!$C$4:$D$15,2,FALSE)</f>
        <v>NOV</v>
      </c>
      <c r="W920" t="str">
        <f t="shared" si="301"/>
        <v>NO</v>
      </c>
      <c r="X920" t="str">
        <f t="shared" si="302"/>
        <v>YES</v>
      </c>
      <c r="Y920" t="str">
        <f t="shared" si="303"/>
        <v>NO</v>
      </c>
      <c r="Z920" t="str">
        <f t="shared" si="304"/>
        <v>NO</v>
      </c>
      <c r="AA920" t="str">
        <f t="shared" si="305"/>
        <v>NO</v>
      </c>
      <c r="AB920" t="str">
        <f t="shared" si="306"/>
        <v>NO</v>
      </c>
      <c r="AC920" t="str">
        <f t="shared" si="307"/>
        <v>NO</v>
      </c>
      <c r="AD920" t="str">
        <f t="shared" si="308"/>
        <v>NO</v>
      </c>
      <c r="AE920" t="str">
        <f t="shared" si="309"/>
        <v>NO</v>
      </c>
      <c r="AF920" t="str">
        <f t="shared" si="310"/>
        <v>NO</v>
      </c>
      <c r="AG920" t="str">
        <f t="shared" si="311"/>
        <v>NO</v>
      </c>
      <c r="AH920" t="str">
        <f t="shared" si="312"/>
        <v>NO</v>
      </c>
      <c r="AI920" t="str">
        <f t="shared" si="313"/>
        <v/>
      </c>
      <c r="AJ920">
        <f t="shared" si="314"/>
        <v>10</v>
      </c>
    </row>
    <row r="921" spans="1:36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94"/>
        <v>5.0000000000000001E-3</v>
      </c>
      <c r="P921" s="6">
        <f t="shared" si="295"/>
        <v>100</v>
      </c>
      <c r="Q921" t="str">
        <f t="shared" si="296"/>
        <v>music</v>
      </c>
      <c r="R921" t="str">
        <f t="shared" si="297"/>
        <v>jazz</v>
      </c>
      <c r="S921" s="8">
        <f t="shared" si="298"/>
        <v>41228</v>
      </c>
      <c r="T921" s="8">
        <f t="shared" si="299"/>
        <v>41262.641724537039</v>
      </c>
      <c r="U921">
        <f t="shared" si="300"/>
        <v>2012</v>
      </c>
      <c r="V921" t="str">
        <f>VLOOKUP(MONTH(S921),REF!$C$4:$D$15,2,FALSE)</f>
        <v>NOV</v>
      </c>
      <c r="W921" t="str">
        <f t="shared" si="301"/>
        <v>NO</v>
      </c>
      <c r="X921" t="str">
        <f t="shared" si="302"/>
        <v>NO</v>
      </c>
      <c r="Y921" t="str">
        <f t="shared" si="303"/>
        <v>NO</v>
      </c>
      <c r="Z921" t="str">
        <f t="shared" si="304"/>
        <v>NO</v>
      </c>
      <c r="AA921" t="str">
        <f t="shared" si="305"/>
        <v>NO</v>
      </c>
      <c r="AB921" t="str">
        <f t="shared" si="306"/>
        <v>YES</v>
      </c>
      <c r="AC921" t="str">
        <f t="shared" si="307"/>
        <v>NO</v>
      </c>
      <c r="AD921" t="str">
        <f t="shared" si="308"/>
        <v>NO</v>
      </c>
      <c r="AE921" t="str">
        <f t="shared" si="309"/>
        <v>NO</v>
      </c>
      <c r="AF921" t="str">
        <f t="shared" si="310"/>
        <v>NO</v>
      </c>
      <c r="AG921" t="str">
        <f t="shared" si="311"/>
        <v>NO</v>
      </c>
      <c r="AH921" t="str">
        <f t="shared" si="312"/>
        <v>NO</v>
      </c>
      <c r="AI921" t="str">
        <f t="shared" si="313"/>
        <v/>
      </c>
      <c r="AJ921">
        <f t="shared" si="314"/>
        <v>1</v>
      </c>
    </row>
    <row r="922" spans="1:36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94"/>
        <v>0</v>
      </c>
      <c r="P922" s="6" t="e">
        <f t="shared" si="295"/>
        <v>#DIV/0!</v>
      </c>
      <c r="Q922" t="str">
        <f t="shared" si="296"/>
        <v>music</v>
      </c>
      <c r="R922" t="str">
        <f t="shared" si="297"/>
        <v>jazz</v>
      </c>
      <c r="S922" s="8">
        <f t="shared" si="298"/>
        <v>41563</v>
      </c>
      <c r="T922" s="8">
        <f t="shared" si="299"/>
        <v>41592.713217592594</v>
      </c>
      <c r="U922">
        <f t="shared" si="300"/>
        <v>2013</v>
      </c>
      <c r="V922" t="str">
        <f>VLOOKUP(MONTH(S922),REF!$C$4:$D$15,2,FALSE)</f>
        <v>OCT</v>
      </c>
      <c r="W922" t="str">
        <f t="shared" si="301"/>
        <v>NO</v>
      </c>
      <c r="X922" t="str">
        <f t="shared" si="302"/>
        <v>NO</v>
      </c>
      <c r="Y922" t="str">
        <f t="shared" si="303"/>
        <v>YES</v>
      </c>
      <c r="Z922" t="str">
        <f t="shared" si="304"/>
        <v>NO</v>
      </c>
      <c r="AA922" t="str">
        <f t="shared" si="305"/>
        <v>NO</v>
      </c>
      <c r="AB922" t="str">
        <f t="shared" si="306"/>
        <v>NO</v>
      </c>
      <c r="AC922" t="str">
        <f t="shared" si="307"/>
        <v>NO</v>
      </c>
      <c r="AD922" t="str">
        <f t="shared" si="308"/>
        <v>NO</v>
      </c>
      <c r="AE922" t="str">
        <f t="shared" si="309"/>
        <v>NO</v>
      </c>
      <c r="AF922" t="str">
        <f t="shared" si="310"/>
        <v>NO</v>
      </c>
      <c r="AG922" t="str">
        <f t="shared" si="311"/>
        <v>NO</v>
      </c>
      <c r="AH922" t="str">
        <f t="shared" si="312"/>
        <v>NO</v>
      </c>
      <c r="AI922" t="str">
        <f t="shared" si="313"/>
        <v/>
      </c>
      <c r="AJ922">
        <f t="shared" si="314"/>
        <v>0</v>
      </c>
    </row>
    <row r="923" spans="1:36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94"/>
        <v>0.309</v>
      </c>
      <c r="P923" s="6">
        <f t="shared" si="295"/>
        <v>231.75</v>
      </c>
      <c r="Q923" t="str">
        <f t="shared" si="296"/>
        <v>music</v>
      </c>
      <c r="R923" t="str">
        <f t="shared" si="297"/>
        <v>jazz</v>
      </c>
      <c r="S923" s="8">
        <f t="shared" si="298"/>
        <v>40847</v>
      </c>
      <c r="T923" s="8">
        <f t="shared" si="299"/>
        <v>40889.212685185186</v>
      </c>
      <c r="U923">
        <f t="shared" si="300"/>
        <v>2011</v>
      </c>
      <c r="V923" t="str">
        <f>VLOOKUP(MONTH(S923),REF!$C$4:$D$15,2,FALSE)</f>
        <v>OCT</v>
      </c>
      <c r="W923" t="str">
        <f t="shared" si="301"/>
        <v>NO</v>
      </c>
      <c r="X923" t="str">
        <f t="shared" si="302"/>
        <v>NO</v>
      </c>
      <c r="Y923" t="str">
        <f t="shared" si="303"/>
        <v>NO</v>
      </c>
      <c r="Z923" t="str">
        <f t="shared" si="304"/>
        <v>NO</v>
      </c>
      <c r="AA923" t="str">
        <f t="shared" si="305"/>
        <v>YES</v>
      </c>
      <c r="AB923" t="str">
        <f t="shared" si="306"/>
        <v>NO</v>
      </c>
      <c r="AC923" t="str">
        <f t="shared" si="307"/>
        <v>NO</v>
      </c>
      <c r="AD923" t="str">
        <f t="shared" si="308"/>
        <v>NO</v>
      </c>
      <c r="AE923" t="str">
        <f t="shared" si="309"/>
        <v>NO</v>
      </c>
      <c r="AF923" t="str">
        <f t="shared" si="310"/>
        <v>NO</v>
      </c>
      <c r="AG923" t="str">
        <f t="shared" si="311"/>
        <v>NO</v>
      </c>
      <c r="AH923" t="str">
        <f t="shared" si="312"/>
        <v>NO</v>
      </c>
      <c r="AI923" t="str">
        <f t="shared" si="313"/>
        <v/>
      </c>
      <c r="AJ923">
        <f t="shared" si="314"/>
        <v>20</v>
      </c>
    </row>
    <row r="924" spans="1:36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94"/>
        <v>0.21037037037037037</v>
      </c>
      <c r="P924" s="6">
        <f t="shared" si="295"/>
        <v>189.33333333333334</v>
      </c>
      <c r="Q924" t="str">
        <f t="shared" si="296"/>
        <v>music</v>
      </c>
      <c r="R924" t="str">
        <f t="shared" si="297"/>
        <v>jazz</v>
      </c>
      <c r="S924" s="8">
        <f t="shared" si="298"/>
        <v>41879</v>
      </c>
      <c r="T924" s="8">
        <f t="shared" si="299"/>
        <v>41913.530011574076</v>
      </c>
      <c r="U924">
        <f t="shared" si="300"/>
        <v>2014</v>
      </c>
      <c r="V924" t="str">
        <f>VLOOKUP(MONTH(S924),REF!$C$4:$D$15,2,FALSE)</f>
        <v>AUG</v>
      </c>
      <c r="W924" t="str">
        <f t="shared" si="301"/>
        <v>NO</v>
      </c>
      <c r="X924" t="str">
        <f t="shared" si="302"/>
        <v>NO</v>
      </c>
      <c r="Y924" t="str">
        <f t="shared" si="303"/>
        <v>NO</v>
      </c>
      <c r="Z924" t="str">
        <f t="shared" si="304"/>
        <v>NO</v>
      </c>
      <c r="AA924" t="str">
        <f t="shared" si="305"/>
        <v>NO</v>
      </c>
      <c r="AB924" t="str">
        <f t="shared" si="306"/>
        <v>NO</v>
      </c>
      <c r="AC924" t="str">
        <f t="shared" si="307"/>
        <v>YES</v>
      </c>
      <c r="AD924" t="str">
        <f t="shared" si="308"/>
        <v>NO</v>
      </c>
      <c r="AE924" t="str">
        <f t="shared" si="309"/>
        <v>NO</v>
      </c>
      <c r="AF924" t="str">
        <f t="shared" si="310"/>
        <v>NO</v>
      </c>
      <c r="AG924" t="str">
        <f t="shared" si="311"/>
        <v>NO</v>
      </c>
      <c r="AH924" t="str">
        <f t="shared" si="312"/>
        <v>NO</v>
      </c>
      <c r="AI924" t="str">
        <f t="shared" si="313"/>
        <v/>
      </c>
      <c r="AJ924">
        <f t="shared" si="314"/>
        <v>30</v>
      </c>
    </row>
    <row r="925" spans="1:36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94"/>
        <v>2.1999999999999999E-2</v>
      </c>
      <c r="P925" s="6">
        <f t="shared" si="295"/>
        <v>55</v>
      </c>
      <c r="Q925" t="str">
        <f t="shared" si="296"/>
        <v>music</v>
      </c>
      <c r="R925" t="str">
        <f t="shared" si="297"/>
        <v>jazz</v>
      </c>
      <c r="S925" s="8">
        <f t="shared" si="298"/>
        <v>41935</v>
      </c>
      <c r="T925" s="8">
        <f t="shared" si="299"/>
        <v>41965.001423611116</v>
      </c>
      <c r="U925">
        <f t="shared" si="300"/>
        <v>2014</v>
      </c>
      <c r="V925" t="str">
        <f>VLOOKUP(MONTH(S925),REF!$C$4:$D$15,2,FALSE)</f>
        <v>OCT</v>
      </c>
      <c r="W925" t="str">
        <f t="shared" si="301"/>
        <v>NO</v>
      </c>
      <c r="X925" t="str">
        <f t="shared" si="302"/>
        <v>NO</v>
      </c>
      <c r="Y925" t="str">
        <f t="shared" si="303"/>
        <v>NO</v>
      </c>
      <c r="Z925" t="str">
        <f t="shared" si="304"/>
        <v>NO</v>
      </c>
      <c r="AA925" t="str">
        <f t="shared" si="305"/>
        <v>YES</v>
      </c>
      <c r="AB925" t="str">
        <f t="shared" si="306"/>
        <v>NO</v>
      </c>
      <c r="AC925" t="str">
        <f t="shared" si="307"/>
        <v>NO</v>
      </c>
      <c r="AD925" t="str">
        <f t="shared" si="308"/>
        <v>NO</v>
      </c>
      <c r="AE925" t="str">
        <f t="shared" si="309"/>
        <v>NO</v>
      </c>
      <c r="AF925" t="str">
        <f t="shared" si="310"/>
        <v>NO</v>
      </c>
      <c r="AG925" t="str">
        <f t="shared" si="311"/>
        <v>NO</v>
      </c>
      <c r="AH925" t="str">
        <f t="shared" si="312"/>
        <v>NO</v>
      </c>
      <c r="AI925" t="str">
        <f t="shared" si="313"/>
        <v/>
      </c>
      <c r="AJ925">
        <f t="shared" si="314"/>
        <v>6</v>
      </c>
    </row>
    <row r="926" spans="1:36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94"/>
        <v>0.109</v>
      </c>
      <c r="P926" s="6">
        <f t="shared" si="295"/>
        <v>21.8</v>
      </c>
      <c r="Q926" t="str">
        <f t="shared" si="296"/>
        <v>music</v>
      </c>
      <c r="R926" t="str">
        <f t="shared" si="297"/>
        <v>jazz</v>
      </c>
      <c r="S926" s="8">
        <f t="shared" si="298"/>
        <v>41289</v>
      </c>
      <c r="T926" s="8">
        <f t="shared" si="299"/>
        <v>41318.942928240736</v>
      </c>
      <c r="U926">
        <f t="shared" si="300"/>
        <v>2013</v>
      </c>
      <c r="V926" t="str">
        <f>VLOOKUP(MONTH(S926),REF!$C$4:$D$15,2,FALSE)</f>
        <v>JAN</v>
      </c>
      <c r="W926" t="str">
        <f t="shared" si="301"/>
        <v>NO</v>
      </c>
      <c r="X926" t="str">
        <f t="shared" si="302"/>
        <v>YES</v>
      </c>
      <c r="Y926" t="str">
        <f t="shared" si="303"/>
        <v>NO</v>
      </c>
      <c r="Z926" t="str">
        <f t="shared" si="304"/>
        <v>NO</v>
      </c>
      <c r="AA926" t="str">
        <f t="shared" si="305"/>
        <v>NO</v>
      </c>
      <c r="AB926" t="str">
        <f t="shared" si="306"/>
        <v>NO</v>
      </c>
      <c r="AC926" t="str">
        <f t="shared" si="307"/>
        <v>NO</v>
      </c>
      <c r="AD926" t="str">
        <f t="shared" si="308"/>
        <v>NO</v>
      </c>
      <c r="AE926" t="str">
        <f t="shared" si="309"/>
        <v>NO</v>
      </c>
      <c r="AF926" t="str">
        <f t="shared" si="310"/>
        <v>NO</v>
      </c>
      <c r="AG926" t="str">
        <f t="shared" si="311"/>
        <v>NO</v>
      </c>
      <c r="AH926" t="str">
        <f t="shared" si="312"/>
        <v>NO</v>
      </c>
      <c r="AI926" t="str">
        <f t="shared" si="313"/>
        <v/>
      </c>
      <c r="AJ926">
        <f t="shared" si="314"/>
        <v>15</v>
      </c>
    </row>
    <row r="927" spans="1:36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94"/>
        <v>2.6666666666666668E-2</v>
      </c>
      <c r="P927" s="6">
        <f t="shared" si="295"/>
        <v>32</v>
      </c>
      <c r="Q927" t="str">
        <f t="shared" si="296"/>
        <v>music</v>
      </c>
      <c r="R927" t="str">
        <f t="shared" si="297"/>
        <v>jazz</v>
      </c>
      <c r="S927" s="8">
        <f t="shared" si="298"/>
        <v>41576</v>
      </c>
      <c r="T927" s="8">
        <f t="shared" si="299"/>
        <v>41605.922581018516</v>
      </c>
      <c r="U927">
        <f t="shared" si="300"/>
        <v>2013</v>
      </c>
      <c r="V927" t="str">
        <f>VLOOKUP(MONTH(S927),REF!$C$4:$D$15,2,FALSE)</f>
        <v>OCT</v>
      </c>
      <c r="W927" t="str">
        <f t="shared" si="301"/>
        <v>NO</v>
      </c>
      <c r="X927" t="str">
        <f t="shared" si="302"/>
        <v>NO</v>
      </c>
      <c r="Y927" t="str">
        <f t="shared" si="303"/>
        <v>YES</v>
      </c>
      <c r="Z927" t="str">
        <f t="shared" si="304"/>
        <v>NO</v>
      </c>
      <c r="AA927" t="str">
        <f t="shared" si="305"/>
        <v>NO</v>
      </c>
      <c r="AB927" t="str">
        <f t="shared" si="306"/>
        <v>NO</v>
      </c>
      <c r="AC927" t="str">
        <f t="shared" si="307"/>
        <v>NO</v>
      </c>
      <c r="AD927" t="str">
        <f t="shared" si="308"/>
        <v>NO</v>
      </c>
      <c r="AE927" t="str">
        <f t="shared" si="309"/>
        <v>NO</v>
      </c>
      <c r="AF927" t="str">
        <f t="shared" si="310"/>
        <v>NO</v>
      </c>
      <c r="AG927" t="str">
        <f t="shared" si="311"/>
        <v>NO</v>
      </c>
      <c r="AH927" t="str">
        <f t="shared" si="312"/>
        <v>NO</v>
      </c>
      <c r="AI927" t="str">
        <f t="shared" si="313"/>
        <v/>
      </c>
      <c r="AJ927">
        <f t="shared" si="314"/>
        <v>5</v>
      </c>
    </row>
    <row r="928" spans="1:36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94"/>
        <v>0</v>
      </c>
      <c r="P928" s="6" t="e">
        <f t="shared" si="295"/>
        <v>#DIV/0!</v>
      </c>
      <c r="Q928" t="str">
        <f t="shared" si="296"/>
        <v>music</v>
      </c>
      <c r="R928" t="str">
        <f t="shared" si="297"/>
        <v>jazz</v>
      </c>
      <c r="S928" s="8">
        <f t="shared" si="298"/>
        <v>40338</v>
      </c>
      <c r="T928" s="8">
        <f t="shared" si="299"/>
        <v>40367.944444444445</v>
      </c>
      <c r="U928">
        <f t="shared" si="300"/>
        <v>2010</v>
      </c>
      <c r="V928" t="str">
        <f>VLOOKUP(MONTH(S928),REF!$C$4:$D$15,2,FALSE)</f>
        <v>JUN</v>
      </c>
      <c r="W928" t="str">
        <f t="shared" si="301"/>
        <v>NO</v>
      </c>
      <c r="X928" t="str">
        <f t="shared" si="302"/>
        <v>NO</v>
      </c>
      <c r="Y928" t="str">
        <f t="shared" si="303"/>
        <v>YES</v>
      </c>
      <c r="Z928" t="str">
        <f t="shared" si="304"/>
        <v>NO</v>
      </c>
      <c r="AA928" t="str">
        <f t="shared" si="305"/>
        <v>NO</v>
      </c>
      <c r="AB928" t="str">
        <f t="shared" si="306"/>
        <v>NO</v>
      </c>
      <c r="AC928" t="str">
        <f t="shared" si="307"/>
        <v>NO</v>
      </c>
      <c r="AD928" t="str">
        <f t="shared" si="308"/>
        <v>NO</v>
      </c>
      <c r="AE928" t="str">
        <f t="shared" si="309"/>
        <v>NO</v>
      </c>
      <c r="AF928" t="str">
        <f t="shared" si="310"/>
        <v>NO</v>
      </c>
      <c r="AG928" t="str">
        <f t="shared" si="311"/>
        <v>NO</v>
      </c>
      <c r="AH928" t="str">
        <f t="shared" si="312"/>
        <v>NO</v>
      </c>
      <c r="AI928" t="str">
        <f t="shared" si="313"/>
        <v/>
      </c>
      <c r="AJ928">
        <f t="shared" si="314"/>
        <v>0</v>
      </c>
    </row>
    <row r="929" spans="1:36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94"/>
        <v>0</v>
      </c>
      <c r="P929" s="6" t="e">
        <f t="shared" si="295"/>
        <v>#DIV/0!</v>
      </c>
      <c r="Q929" t="str">
        <f t="shared" si="296"/>
        <v>music</v>
      </c>
      <c r="R929" t="str">
        <f t="shared" si="297"/>
        <v>jazz</v>
      </c>
      <c r="S929" s="8">
        <f t="shared" si="298"/>
        <v>41014</v>
      </c>
      <c r="T929" s="8">
        <f t="shared" si="299"/>
        <v>41043.822858796295</v>
      </c>
      <c r="U929">
        <f t="shared" si="300"/>
        <v>2012</v>
      </c>
      <c r="V929" t="str">
        <f>VLOOKUP(MONTH(S929),REF!$C$4:$D$15,2,FALSE)</f>
        <v>APR</v>
      </c>
      <c r="W929" t="str">
        <f t="shared" si="301"/>
        <v>NO</v>
      </c>
      <c r="X929" t="str">
        <f t="shared" si="302"/>
        <v>NO</v>
      </c>
      <c r="Y929" t="str">
        <f t="shared" si="303"/>
        <v>NO</v>
      </c>
      <c r="Z929" t="str">
        <f t="shared" si="304"/>
        <v>NO</v>
      </c>
      <c r="AA929" t="str">
        <f t="shared" si="305"/>
        <v>NO</v>
      </c>
      <c r="AB929" t="str">
        <f t="shared" si="306"/>
        <v>YES</v>
      </c>
      <c r="AC929" t="str">
        <f t="shared" si="307"/>
        <v>NO</v>
      </c>
      <c r="AD929" t="str">
        <f t="shared" si="308"/>
        <v>NO</v>
      </c>
      <c r="AE929" t="str">
        <f t="shared" si="309"/>
        <v>NO</v>
      </c>
      <c r="AF929" t="str">
        <f t="shared" si="310"/>
        <v>NO</v>
      </c>
      <c r="AG929" t="str">
        <f t="shared" si="311"/>
        <v>NO</v>
      </c>
      <c r="AH929" t="str">
        <f t="shared" si="312"/>
        <v>NO</v>
      </c>
      <c r="AI929" t="str">
        <f t="shared" si="313"/>
        <v/>
      </c>
      <c r="AJ929">
        <f t="shared" si="314"/>
        <v>0</v>
      </c>
    </row>
    <row r="930" spans="1:36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94"/>
        <v>0.10862068965517241</v>
      </c>
      <c r="P930" s="6">
        <f t="shared" si="295"/>
        <v>56.25</v>
      </c>
      <c r="Q930" t="str">
        <f t="shared" si="296"/>
        <v>music</v>
      </c>
      <c r="R930" t="str">
        <f t="shared" si="297"/>
        <v>jazz</v>
      </c>
      <c r="S930" s="8">
        <f t="shared" si="298"/>
        <v>41181</v>
      </c>
      <c r="T930" s="8">
        <f t="shared" si="299"/>
        <v>41231</v>
      </c>
      <c r="U930">
        <f t="shared" si="300"/>
        <v>2012</v>
      </c>
      <c r="V930" t="str">
        <f>VLOOKUP(MONTH(S930),REF!$C$4:$D$15,2,FALSE)</f>
        <v>SEP</v>
      </c>
      <c r="W930" t="str">
        <f t="shared" si="301"/>
        <v>NO</v>
      </c>
      <c r="X930" t="str">
        <f t="shared" si="302"/>
        <v>NO</v>
      </c>
      <c r="Y930" t="str">
        <f t="shared" si="303"/>
        <v>NO</v>
      </c>
      <c r="Z930" t="str">
        <f t="shared" si="304"/>
        <v>YES</v>
      </c>
      <c r="AA930" t="str">
        <f t="shared" si="305"/>
        <v>NO</v>
      </c>
      <c r="AB930" t="str">
        <f t="shared" si="306"/>
        <v>NO</v>
      </c>
      <c r="AC930" t="str">
        <f t="shared" si="307"/>
        <v>NO</v>
      </c>
      <c r="AD930" t="str">
        <f t="shared" si="308"/>
        <v>NO</v>
      </c>
      <c r="AE930" t="str">
        <f t="shared" si="309"/>
        <v>NO</v>
      </c>
      <c r="AF930" t="str">
        <f t="shared" si="310"/>
        <v>NO</v>
      </c>
      <c r="AG930" t="str">
        <f t="shared" si="311"/>
        <v>NO</v>
      </c>
      <c r="AH930" t="str">
        <f t="shared" si="312"/>
        <v>NO</v>
      </c>
      <c r="AI930" t="str">
        <f t="shared" si="313"/>
        <v/>
      </c>
      <c r="AJ930">
        <f t="shared" si="314"/>
        <v>28</v>
      </c>
    </row>
    <row r="931" spans="1:36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94"/>
        <v>0</v>
      </c>
      <c r="P931" s="6" t="e">
        <f t="shared" si="295"/>
        <v>#DIV/0!</v>
      </c>
      <c r="Q931" t="str">
        <f t="shared" si="296"/>
        <v>music</v>
      </c>
      <c r="R931" t="str">
        <f t="shared" si="297"/>
        <v>jazz</v>
      </c>
      <c r="S931" s="8">
        <f t="shared" si="298"/>
        <v>40978</v>
      </c>
      <c r="T931" s="8">
        <f t="shared" si="299"/>
        <v>41008.196400462963</v>
      </c>
      <c r="U931">
        <f t="shared" si="300"/>
        <v>2012</v>
      </c>
      <c r="V931" t="str">
        <f>VLOOKUP(MONTH(S931),REF!$C$4:$D$15,2,FALSE)</f>
        <v>MAR</v>
      </c>
      <c r="W931" t="str">
        <f t="shared" si="301"/>
        <v>YES</v>
      </c>
      <c r="X931" t="str">
        <f t="shared" si="302"/>
        <v>NO</v>
      </c>
      <c r="Y931" t="str">
        <f t="shared" si="303"/>
        <v>NO</v>
      </c>
      <c r="Z931" t="str">
        <f t="shared" si="304"/>
        <v>NO</v>
      </c>
      <c r="AA931" t="str">
        <f t="shared" si="305"/>
        <v>NO</v>
      </c>
      <c r="AB931" t="str">
        <f t="shared" si="306"/>
        <v>NO</v>
      </c>
      <c r="AC931" t="str">
        <f t="shared" si="307"/>
        <v>NO</v>
      </c>
      <c r="AD931" t="str">
        <f t="shared" si="308"/>
        <v>NO</v>
      </c>
      <c r="AE931" t="str">
        <f t="shared" si="309"/>
        <v>NO</v>
      </c>
      <c r="AF931" t="str">
        <f t="shared" si="310"/>
        <v>NO</v>
      </c>
      <c r="AG931" t="str">
        <f t="shared" si="311"/>
        <v>NO</v>
      </c>
      <c r="AH931" t="str">
        <f t="shared" si="312"/>
        <v>NO</v>
      </c>
      <c r="AI931" t="str">
        <f t="shared" si="313"/>
        <v/>
      </c>
      <c r="AJ931">
        <f t="shared" si="314"/>
        <v>0</v>
      </c>
    </row>
    <row r="932" spans="1:36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94"/>
        <v>0.38333333333333336</v>
      </c>
      <c r="P932" s="6">
        <f t="shared" si="295"/>
        <v>69</v>
      </c>
      <c r="Q932" t="str">
        <f t="shared" si="296"/>
        <v>music</v>
      </c>
      <c r="R932" t="str">
        <f t="shared" si="297"/>
        <v>jazz</v>
      </c>
      <c r="S932" s="8">
        <f t="shared" si="298"/>
        <v>40313</v>
      </c>
      <c r="T932" s="8">
        <f t="shared" si="299"/>
        <v>40354.897222222222</v>
      </c>
      <c r="U932">
        <f t="shared" si="300"/>
        <v>2010</v>
      </c>
      <c r="V932" t="str">
        <f>VLOOKUP(MONTH(S932),REF!$C$4:$D$15,2,FALSE)</f>
        <v>MAY</v>
      </c>
      <c r="W932" t="str">
        <f t="shared" si="301"/>
        <v>YES</v>
      </c>
      <c r="X932" t="str">
        <f t="shared" si="302"/>
        <v>NO</v>
      </c>
      <c r="Y932" t="str">
        <f t="shared" si="303"/>
        <v>NO</v>
      </c>
      <c r="Z932" t="str">
        <f t="shared" si="304"/>
        <v>NO</v>
      </c>
      <c r="AA932" t="str">
        <f t="shared" si="305"/>
        <v>NO</v>
      </c>
      <c r="AB932" t="str">
        <f t="shared" si="306"/>
        <v>NO</v>
      </c>
      <c r="AC932" t="str">
        <f t="shared" si="307"/>
        <v>NO</v>
      </c>
      <c r="AD932" t="str">
        <f t="shared" si="308"/>
        <v>NO</v>
      </c>
      <c r="AE932" t="str">
        <f t="shared" si="309"/>
        <v>NO</v>
      </c>
      <c r="AF932" t="str">
        <f t="shared" si="310"/>
        <v>NO</v>
      </c>
      <c r="AG932" t="str">
        <f t="shared" si="311"/>
        <v>NO</v>
      </c>
      <c r="AH932" t="str">
        <f t="shared" si="312"/>
        <v>NO</v>
      </c>
      <c r="AI932" t="str">
        <f t="shared" si="313"/>
        <v/>
      </c>
      <c r="AJ932">
        <f t="shared" si="314"/>
        <v>5</v>
      </c>
    </row>
    <row r="933" spans="1:36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94"/>
        <v>6.5500000000000003E-2</v>
      </c>
      <c r="P933" s="6">
        <f t="shared" si="295"/>
        <v>18.714285714285715</v>
      </c>
      <c r="Q933" t="str">
        <f t="shared" si="296"/>
        <v>music</v>
      </c>
      <c r="R933" t="str">
        <f t="shared" si="297"/>
        <v>jazz</v>
      </c>
      <c r="S933" s="8">
        <f t="shared" si="298"/>
        <v>41680</v>
      </c>
      <c r="T933" s="8">
        <f t="shared" si="299"/>
        <v>41714.916666666664</v>
      </c>
      <c r="U933">
        <f t="shared" si="300"/>
        <v>2014</v>
      </c>
      <c r="V933" t="str">
        <f>VLOOKUP(MONTH(S933),REF!$C$4:$D$15,2,FALSE)</f>
        <v>FEB</v>
      </c>
      <c r="W933" t="str">
        <f t="shared" si="301"/>
        <v>NO</v>
      </c>
      <c r="X933" t="str">
        <f t="shared" si="302"/>
        <v>YES</v>
      </c>
      <c r="Y933" t="str">
        <f t="shared" si="303"/>
        <v>NO</v>
      </c>
      <c r="Z933" t="str">
        <f t="shared" si="304"/>
        <v>NO</v>
      </c>
      <c r="AA933" t="str">
        <f t="shared" si="305"/>
        <v>NO</v>
      </c>
      <c r="AB933" t="str">
        <f t="shared" si="306"/>
        <v>NO</v>
      </c>
      <c r="AC933" t="str">
        <f t="shared" si="307"/>
        <v>NO</v>
      </c>
      <c r="AD933" t="str">
        <f t="shared" si="308"/>
        <v>NO</v>
      </c>
      <c r="AE933" t="str">
        <f t="shared" si="309"/>
        <v>NO</v>
      </c>
      <c r="AF933" t="str">
        <f t="shared" si="310"/>
        <v>NO</v>
      </c>
      <c r="AG933" t="str">
        <f t="shared" si="311"/>
        <v>NO</v>
      </c>
      <c r="AH933" t="str">
        <f t="shared" si="312"/>
        <v>NO</v>
      </c>
      <c r="AI933" t="str">
        <f t="shared" si="313"/>
        <v/>
      </c>
      <c r="AJ933">
        <f t="shared" si="314"/>
        <v>7</v>
      </c>
    </row>
    <row r="934" spans="1:36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94"/>
        <v>0.14536842105263159</v>
      </c>
      <c r="P934" s="6">
        <f t="shared" si="295"/>
        <v>46.033333333333331</v>
      </c>
      <c r="Q934" t="str">
        <f t="shared" si="296"/>
        <v>music</v>
      </c>
      <c r="R934" t="str">
        <f t="shared" si="297"/>
        <v>jazz</v>
      </c>
      <c r="S934" s="8">
        <f t="shared" si="298"/>
        <v>41311</v>
      </c>
      <c r="T934" s="8">
        <f t="shared" si="299"/>
        <v>41355.927604166667</v>
      </c>
      <c r="U934">
        <f t="shared" si="300"/>
        <v>2013</v>
      </c>
      <c r="V934" t="str">
        <f>VLOOKUP(MONTH(S934),REF!$C$4:$D$15,2,FALSE)</f>
        <v>FEB</v>
      </c>
      <c r="W934" t="str">
        <f t="shared" si="301"/>
        <v>NO</v>
      </c>
      <c r="X934" t="str">
        <f t="shared" si="302"/>
        <v>NO</v>
      </c>
      <c r="Y934" t="str">
        <f t="shared" si="303"/>
        <v>YES</v>
      </c>
      <c r="Z934" t="str">
        <f t="shared" si="304"/>
        <v>NO</v>
      </c>
      <c r="AA934" t="str">
        <f t="shared" si="305"/>
        <v>NO</v>
      </c>
      <c r="AB934" t="str">
        <f t="shared" si="306"/>
        <v>NO</v>
      </c>
      <c r="AC934" t="str">
        <f t="shared" si="307"/>
        <v>NO</v>
      </c>
      <c r="AD934" t="str">
        <f t="shared" si="308"/>
        <v>NO</v>
      </c>
      <c r="AE934" t="str">
        <f t="shared" si="309"/>
        <v>NO</v>
      </c>
      <c r="AF934" t="str">
        <f t="shared" si="310"/>
        <v>NO</v>
      </c>
      <c r="AG934" t="str">
        <f t="shared" si="311"/>
        <v>NO</v>
      </c>
      <c r="AH934" t="str">
        <f t="shared" si="312"/>
        <v>NO</v>
      </c>
      <c r="AI934" t="str">
        <f t="shared" si="313"/>
        <v/>
      </c>
      <c r="AJ934">
        <f t="shared" si="314"/>
        <v>30</v>
      </c>
    </row>
    <row r="935" spans="1:36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94"/>
        <v>0.06</v>
      </c>
      <c r="P935" s="6">
        <f t="shared" si="295"/>
        <v>60</v>
      </c>
      <c r="Q935" t="str">
        <f t="shared" si="296"/>
        <v>music</v>
      </c>
      <c r="R935" t="str">
        <f t="shared" si="297"/>
        <v>jazz</v>
      </c>
      <c r="S935" s="8">
        <f t="shared" si="298"/>
        <v>41711</v>
      </c>
      <c r="T935" s="8">
        <f t="shared" si="299"/>
        <v>41771.169085648144</v>
      </c>
      <c r="U935">
        <f t="shared" si="300"/>
        <v>2014</v>
      </c>
      <c r="V935" t="str">
        <f>VLOOKUP(MONTH(S935),REF!$C$4:$D$15,2,FALSE)</f>
        <v>MAR</v>
      </c>
      <c r="W935" t="str">
        <f t="shared" si="301"/>
        <v>NO</v>
      </c>
      <c r="X935" t="str">
        <f t="shared" si="302"/>
        <v>YES</v>
      </c>
      <c r="Y935" t="str">
        <f t="shared" si="303"/>
        <v>NO</v>
      </c>
      <c r="Z935" t="str">
        <f t="shared" si="304"/>
        <v>NO</v>
      </c>
      <c r="AA935" t="str">
        <f t="shared" si="305"/>
        <v>NO</v>
      </c>
      <c r="AB935" t="str">
        <f t="shared" si="306"/>
        <v>NO</v>
      </c>
      <c r="AC935" t="str">
        <f t="shared" si="307"/>
        <v>NO</v>
      </c>
      <c r="AD935" t="str">
        <f t="shared" si="308"/>
        <v>NO</v>
      </c>
      <c r="AE935" t="str">
        <f t="shared" si="309"/>
        <v>NO</v>
      </c>
      <c r="AF935" t="str">
        <f t="shared" si="310"/>
        <v>NO</v>
      </c>
      <c r="AG935" t="str">
        <f t="shared" si="311"/>
        <v>NO</v>
      </c>
      <c r="AH935" t="str">
        <f t="shared" si="312"/>
        <v>NO</v>
      </c>
      <c r="AI935" t="str">
        <f t="shared" si="313"/>
        <v/>
      </c>
      <c r="AJ935">
        <f t="shared" si="314"/>
        <v>2</v>
      </c>
    </row>
    <row r="936" spans="1:36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94"/>
        <v>0.30399999999999999</v>
      </c>
      <c r="P936" s="6">
        <f t="shared" si="295"/>
        <v>50.666666666666664</v>
      </c>
      <c r="Q936" t="str">
        <f t="shared" si="296"/>
        <v>music</v>
      </c>
      <c r="R936" t="str">
        <f t="shared" si="297"/>
        <v>jazz</v>
      </c>
      <c r="S936" s="8">
        <f t="shared" si="298"/>
        <v>41734</v>
      </c>
      <c r="T936" s="8">
        <f t="shared" si="299"/>
        <v>41763.25</v>
      </c>
      <c r="U936">
        <f t="shared" si="300"/>
        <v>2014</v>
      </c>
      <c r="V936" t="str">
        <f>VLOOKUP(MONTH(S936),REF!$C$4:$D$15,2,FALSE)</f>
        <v>APR</v>
      </c>
      <c r="W936" t="str">
        <f t="shared" si="301"/>
        <v>NO</v>
      </c>
      <c r="X936" t="str">
        <f t="shared" si="302"/>
        <v>NO</v>
      </c>
      <c r="Y936" t="str">
        <f t="shared" si="303"/>
        <v>YES</v>
      </c>
      <c r="Z936" t="str">
        <f t="shared" si="304"/>
        <v>NO</v>
      </c>
      <c r="AA936" t="str">
        <f t="shared" si="305"/>
        <v>NO</v>
      </c>
      <c r="AB936" t="str">
        <f t="shared" si="306"/>
        <v>NO</v>
      </c>
      <c r="AC936" t="str">
        <f t="shared" si="307"/>
        <v>NO</v>
      </c>
      <c r="AD936" t="str">
        <f t="shared" si="308"/>
        <v>NO</v>
      </c>
      <c r="AE936" t="str">
        <f t="shared" si="309"/>
        <v>NO</v>
      </c>
      <c r="AF936" t="str">
        <f t="shared" si="310"/>
        <v>NO</v>
      </c>
      <c r="AG936" t="str">
        <f t="shared" si="311"/>
        <v>NO</v>
      </c>
      <c r="AH936" t="str">
        <f t="shared" si="312"/>
        <v>NO</v>
      </c>
      <c r="AI936" t="str">
        <f t="shared" si="313"/>
        <v/>
      </c>
      <c r="AJ936">
        <f t="shared" si="314"/>
        <v>30</v>
      </c>
    </row>
    <row r="937" spans="1:36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94"/>
        <v>1.4285714285714285E-2</v>
      </c>
      <c r="P937" s="6">
        <f t="shared" si="295"/>
        <v>25</v>
      </c>
      <c r="Q937" t="str">
        <f t="shared" si="296"/>
        <v>music</v>
      </c>
      <c r="R937" t="str">
        <f t="shared" si="297"/>
        <v>jazz</v>
      </c>
      <c r="S937" s="8">
        <f t="shared" si="298"/>
        <v>42368</v>
      </c>
      <c r="T937" s="8">
        <f t="shared" si="299"/>
        <v>42398.333668981482</v>
      </c>
      <c r="U937">
        <f t="shared" si="300"/>
        <v>2015</v>
      </c>
      <c r="V937" t="str">
        <f>VLOOKUP(MONTH(S937),REF!$C$4:$D$15,2,FALSE)</f>
        <v>DEC</v>
      </c>
      <c r="W937" t="str">
        <f t="shared" si="301"/>
        <v>NO</v>
      </c>
      <c r="X937" t="str">
        <f t="shared" si="302"/>
        <v>YES</v>
      </c>
      <c r="Y937" t="str">
        <f t="shared" si="303"/>
        <v>NO</v>
      </c>
      <c r="Z937" t="str">
        <f t="shared" si="304"/>
        <v>NO</v>
      </c>
      <c r="AA937" t="str">
        <f t="shared" si="305"/>
        <v>NO</v>
      </c>
      <c r="AB937" t="str">
        <f t="shared" si="306"/>
        <v>NO</v>
      </c>
      <c r="AC937" t="str">
        <f t="shared" si="307"/>
        <v>NO</v>
      </c>
      <c r="AD937" t="str">
        <f t="shared" si="308"/>
        <v>NO</v>
      </c>
      <c r="AE937" t="str">
        <f t="shared" si="309"/>
        <v>NO</v>
      </c>
      <c r="AF937" t="str">
        <f t="shared" si="310"/>
        <v>NO</v>
      </c>
      <c r="AG937" t="str">
        <f t="shared" si="311"/>
        <v>NO</v>
      </c>
      <c r="AH937" t="str">
        <f t="shared" si="312"/>
        <v>NO</v>
      </c>
      <c r="AI937" t="str">
        <f t="shared" si="313"/>
        <v/>
      </c>
      <c r="AJ937">
        <f t="shared" si="314"/>
        <v>2</v>
      </c>
    </row>
    <row r="938" spans="1:36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94"/>
        <v>0</v>
      </c>
      <c r="P938" s="6" t="e">
        <f t="shared" si="295"/>
        <v>#DIV/0!</v>
      </c>
      <c r="Q938" t="str">
        <f t="shared" si="296"/>
        <v>music</v>
      </c>
      <c r="R938" t="str">
        <f t="shared" si="297"/>
        <v>jazz</v>
      </c>
      <c r="S938" s="8">
        <f t="shared" si="298"/>
        <v>40883</v>
      </c>
      <c r="T938" s="8">
        <f t="shared" si="299"/>
        <v>40926.833333333336</v>
      </c>
      <c r="U938">
        <f t="shared" si="300"/>
        <v>2011</v>
      </c>
      <c r="V938" t="str">
        <f>VLOOKUP(MONTH(S938),REF!$C$4:$D$15,2,FALSE)</f>
        <v>DEC</v>
      </c>
      <c r="W938" t="str">
        <f t="shared" si="301"/>
        <v>NO</v>
      </c>
      <c r="X938" t="str">
        <f t="shared" si="302"/>
        <v>YES</v>
      </c>
      <c r="Y938" t="str">
        <f t="shared" si="303"/>
        <v>NO</v>
      </c>
      <c r="Z938" t="str">
        <f t="shared" si="304"/>
        <v>NO</v>
      </c>
      <c r="AA938" t="str">
        <f t="shared" si="305"/>
        <v>NO</v>
      </c>
      <c r="AB938" t="str">
        <f t="shared" si="306"/>
        <v>NO</v>
      </c>
      <c r="AC938" t="str">
        <f t="shared" si="307"/>
        <v>NO</v>
      </c>
      <c r="AD938" t="str">
        <f t="shared" si="308"/>
        <v>NO</v>
      </c>
      <c r="AE938" t="str">
        <f t="shared" si="309"/>
        <v>NO</v>
      </c>
      <c r="AF938" t="str">
        <f t="shared" si="310"/>
        <v>NO</v>
      </c>
      <c r="AG938" t="str">
        <f t="shared" si="311"/>
        <v>NO</v>
      </c>
      <c r="AH938" t="str">
        <f t="shared" si="312"/>
        <v>NO</v>
      </c>
      <c r="AI938" t="str">
        <f t="shared" si="313"/>
        <v/>
      </c>
      <c r="AJ938">
        <f t="shared" si="314"/>
        <v>0</v>
      </c>
    </row>
    <row r="939" spans="1:36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94"/>
        <v>1.1428571428571429E-2</v>
      </c>
      <c r="P939" s="6">
        <f t="shared" si="295"/>
        <v>20</v>
      </c>
      <c r="Q939" t="str">
        <f t="shared" si="296"/>
        <v>music</v>
      </c>
      <c r="R939" t="str">
        <f t="shared" si="297"/>
        <v>jazz</v>
      </c>
      <c r="S939" s="8">
        <f t="shared" si="298"/>
        <v>41552</v>
      </c>
      <c r="T939" s="8">
        <f t="shared" si="299"/>
        <v>41581.839780092589</v>
      </c>
      <c r="U939">
        <f t="shared" si="300"/>
        <v>2013</v>
      </c>
      <c r="V939" t="str">
        <f>VLOOKUP(MONTH(S939),REF!$C$4:$D$15,2,FALSE)</f>
        <v>OCT</v>
      </c>
      <c r="W939" t="str">
        <f t="shared" si="301"/>
        <v>NO</v>
      </c>
      <c r="X939" t="str">
        <f t="shared" si="302"/>
        <v>YES</v>
      </c>
      <c r="Y939" t="str">
        <f t="shared" si="303"/>
        <v>NO</v>
      </c>
      <c r="Z939" t="str">
        <f t="shared" si="304"/>
        <v>NO</v>
      </c>
      <c r="AA939" t="str">
        <f t="shared" si="305"/>
        <v>NO</v>
      </c>
      <c r="AB939" t="str">
        <f t="shared" si="306"/>
        <v>NO</v>
      </c>
      <c r="AC939" t="str">
        <f t="shared" si="307"/>
        <v>NO</v>
      </c>
      <c r="AD939" t="str">
        <f t="shared" si="308"/>
        <v>NO</v>
      </c>
      <c r="AE939" t="str">
        <f t="shared" si="309"/>
        <v>NO</v>
      </c>
      <c r="AF939" t="str">
        <f t="shared" si="310"/>
        <v>NO</v>
      </c>
      <c r="AG939" t="str">
        <f t="shared" si="311"/>
        <v>NO</v>
      </c>
      <c r="AH939" t="str">
        <f t="shared" si="312"/>
        <v>NO</v>
      </c>
      <c r="AI939" t="str">
        <f t="shared" si="313"/>
        <v/>
      </c>
      <c r="AJ939">
        <f t="shared" si="314"/>
        <v>2</v>
      </c>
    </row>
    <row r="940" spans="1:36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94"/>
        <v>3.5714285714285713E-3</v>
      </c>
      <c r="P940" s="6">
        <f t="shared" si="295"/>
        <v>25</v>
      </c>
      <c r="Q940" t="str">
        <f t="shared" si="296"/>
        <v>music</v>
      </c>
      <c r="R940" t="str">
        <f t="shared" si="297"/>
        <v>jazz</v>
      </c>
      <c r="S940" s="8">
        <f t="shared" si="298"/>
        <v>41124</v>
      </c>
      <c r="T940" s="8">
        <f t="shared" si="299"/>
        <v>41154.479722222226</v>
      </c>
      <c r="U940">
        <f t="shared" si="300"/>
        <v>2012</v>
      </c>
      <c r="V940" t="str">
        <f>VLOOKUP(MONTH(S940),REF!$C$4:$D$15,2,FALSE)</f>
        <v>AUG</v>
      </c>
      <c r="W940" t="str">
        <f t="shared" si="301"/>
        <v>NO</v>
      </c>
      <c r="X940" t="str">
        <f t="shared" si="302"/>
        <v>NO</v>
      </c>
      <c r="Y940" t="str">
        <f t="shared" si="303"/>
        <v>YES</v>
      </c>
      <c r="Z940" t="str">
        <f t="shared" si="304"/>
        <v>NO</v>
      </c>
      <c r="AA940" t="str">
        <f t="shared" si="305"/>
        <v>NO</v>
      </c>
      <c r="AB940" t="str">
        <f t="shared" si="306"/>
        <v>NO</v>
      </c>
      <c r="AC940" t="str">
        <f t="shared" si="307"/>
        <v>NO</v>
      </c>
      <c r="AD940" t="str">
        <f t="shared" si="308"/>
        <v>NO</v>
      </c>
      <c r="AE940" t="str">
        <f t="shared" si="309"/>
        <v>NO</v>
      </c>
      <c r="AF940" t="str">
        <f t="shared" si="310"/>
        <v>NO</v>
      </c>
      <c r="AG940" t="str">
        <f t="shared" si="311"/>
        <v>NO</v>
      </c>
      <c r="AH940" t="str">
        <f t="shared" si="312"/>
        <v>NO</v>
      </c>
      <c r="AI940" t="str">
        <f t="shared" si="313"/>
        <v/>
      </c>
      <c r="AJ940">
        <f t="shared" si="314"/>
        <v>1</v>
      </c>
    </row>
    <row r="941" spans="1:36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94"/>
        <v>1.4545454545454545E-2</v>
      </c>
      <c r="P941" s="6">
        <f t="shared" si="295"/>
        <v>20</v>
      </c>
      <c r="Q941" t="str">
        <f t="shared" si="296"/>
        <v>music</v>
      </c>
      <c r="R941" t="str">
        <f t="shared" si="297"/>
        <v>jazz</v>
      </c>
      <c r="S941" s="8">
        <f t="shared" si="298"/>
        <v>41417</v>
      </c>
      <c r="T941" s="8">
        <f t="shared" si="299"/>
        <v>41455.831944444442</v>
      </c>
      <c r="U941">
        <f t="shared" si="300"/>
        <v>2013</v>
      </c>
      <c r="V941" t="str">
        <f>VLOOKUP(MONTH(S941),REF!$C$4:$D$15,2,FALSE)</f>
        <v>MAY</v>
      </c>
      <c r="W941" t="str">
        <f t="shared" si="301"/>
        <v>NO</v>
      </c>
      <c r="X941" t="str">
        <f t="shared" si="302"/>
        <v>YES</v>
      </c>
      <c r="Y941" t="str">
        <f t="shared" si="303"/>
        <v>NO</v>
      </c>
      <c r="Z941" t="str">
        <f t="shared" si="304"/>
        <v>NO</v>
      </c>
      <c r="AA941" t="str">
        <f t="shared" si="305"/>
        <v>NO</v>
      </c>
      <c r="AB941" t="str">
        <f t="shared" si="306"/>
        <v>NO</v>
      </c>
      <c r="AC941" t="str">
        <f t="shared" si="307"/>
        <v>NO</v>
      </c>
      <c r="AD941" t="str">
        <f t="shared" si="308"/>
        <v>NO</v>
      </c>
      <c r="AE941" t="str">
        <f t="shared" si="309"/>
        <v>NO</v>
      </c>
      <c r="AF941" t="str">
        <f t="shared" si="310"/>
        <v>NO</v>
      </c>
      <c r="AG941" t="str">
        <f t="shared" si="311"/>
        <v>NO</v>
      </c>
      <c r="AH941" t="str">
        <f t="shared" si="312"/>
        <v>NO</v>
      </c>
      <c r="AI941" t="str">
        <f t="shared" si="313"/>
        <v/>
      </c>
      <c r="AJ941">
        <f t="shared" si="314"/>
        <v>2</v>
      </c>
    </row>
    <row r="942" spans="1:36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94"/>
        <v>0.17155555555555554</v>
      </c>
      <c r="P942" s="6">
        <f t="shared" si="295"/>
        <v>110.28571428571429</v>
      </c>
      <c r="Q942" t="str">
        <f t="shared" si="296"/>
        <v>technology</v>
      </c>
      <c r="R942" t="str">
        <f t="shared" si="297"/>
        <v>wearables</v>
      </c>
      <c r="S942" s="8">
        <f t="shared" si="298"/>
        <v>42182</v>
      </c>
      <c r="T942" s="8">
        <f t="shared" si="299"/>
        <v>42227.008402777778</v>
      </c>
      <c r="U942">
        <f t="shared" si="300"/>
        <v>2015</v>
      </c>
      <c r="V942" t="str">
        <f>VLOOKUP(MONTH(S942),REF!$C$4:$D$15,2,FALSE)</f>
        <v>JUN</v>
      </c>
      <c r="W942" t="str">
        <f t="shared" si="301"/>
        <v>NO</v>
      </c>
      <c r="X942" t="str">
        <f t="shared" si="302"/>
        <v>NO</v>
      </c>
      <c r="Y942" t="str">
        <f t="shared" si="303"/>
        <v>YES</v>
      </c>
      <c r="Z942" t="str">
        <f t="shared" si="304"/>
        <v>NO</v>
      </c>
      <c r="AA942" t="str">
        <f t="shared" si="305"/>
        <v>NO</v>
      </c>
      <c r="AB942" t="str">
        <f t="shared" si="306"/>
        <v>NO</v>
      </c>
      <c r="AC942" t="str">
        <f t="shared" si="307"/>
        <v>NO</v>
      </c>
      <c r="AD942" t="str">
        <f t="shared" si="308"/>
        <v>NO</v>
      </c>
      <c r="AE942" t="str">
        <f t="shared" si="309"/>
        <v>NO</v>
      </c>
      <c r="AF942" t="str">
        <f t="shared" si="310"/>
        <v>NO</v>
      </c>
      <c r="AG942" t="str">
        <f t="shared" si="311"/>
        <v>NO</v>
      </c>
      <c r="AH942" t="str">
        <f t="shared" si="312"/>
        <v>NO</v>
      </c>
      <c r="AI942" t="str">
        <f t="shared" si="313"/>
        <v/>
      </c>
      <c r="AJ942">
        <f t="shared" si="314"/>
        <v>14</v>
      </c>
    </row>
    <row r="943" spans="1:36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94"/>
        <v>2.3220000000000001E-2</v>
      </c>
      <c r="P943" s="6">
        <f t="shared" si="295"/>
        <v>37.451612903225808</v>
      </c>
      <c r="Q943" t="str">
        <f t="shared" si="296"/>
        <v>technology</v>
      </c>
      <c r="R943" t="str">
        <f t="shared" si="297"/>
        <v>wearables</v>
      </c>
      <c r="S943" s="8">
        <f t="shared" si="298"/>
        <v>42746</v>
      </c>
      <c r="T943" s="8">
        <f t="shared" si="299"/>
        <v>42776.096585648149</v>
      </c>
      <c r="U943">
        <f t="shared" si="300"/>
        <v>2017</v>
      </c>
      <c r="V943" t="str">
        <f>VLOOKUP(MONTH(S943),REF!$C$4:$D$15,2,FALSE)</f>
        <v>JAN</v>
      </c>
      <c r="W943" t="str">
        <f t="shared" si="301"/>
        <v>NO</v>
      </c>
      <c r="X943" t="str">
        <f t="shared" si="302"/>
        <v>NO</v>
      </c>
      <c r="Y943" t="str">
        <f t="shared" si="303"/>
        <v>NO</v>
      </c>
      <c r="Z943" t="str">
        <f t="shared" si="304"/>
        <v>NO</v>
      </c>
      <c r="AA943" t="str">
        <f t="shared" si="305"/>
        <v>NO</v>
      </c>
      <c r="AB943" t="str">
        <f t="shared" si="306"/>
        <v>NO</v>
      </c>
      <c r="AC943" t="str">
        <f t="shared" si="307"/>
        <v>NO</v>
      </c>
      <c r="AD943" t="str">
        <f t="shared" si="308"/>
        <v>NO</v>
      </c>
      <c r="AE943" t="str">
        <f t="shared" si="309"/>
        <v>NO</v>
      </c>
      <c r="AF943" t="str">
        <f t="shared" si="310"/>
        <v>NO</v>
      </c>
      <c r="AG943" t="str">
        <f t="shared" si="311"/>
        <v>NO</v>
      </c>
      <c r="AH943" t="str">
        <f t="shared" si="312"/>
        <v>YES</v>
      </c>
      <c r="AI943" t="str">
        <f t="shared" si="313"/>
        <v/>
      </c>
      <c r="AJ943">
        <f t="shared" si="314"/>
        <v>31</v>
      </c>
    </row>
    <row r="944" spans="1:36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94"/>
        <v>8.9066666666666669E-2</v>
      </c>
      <c r="P944" s="6">
        <f t="shared" si="295"/>
        <v>41.75</v>
      </c>
      <c r="Q944" t="str">
        <f t="shared" si="296"/>
        <v>technology</v>
      </c>
      <c r="R944" t="str">
        <f t="shared" si="297"/>
        <v>wearables</v>
      </c>
      <c r="S944" s="8">
        <f t="shared" si="298"/>
        <v>42383</v>
      </c>
      <c r="T944" s="8">
        <f t="shared" si="299"/>
        <v>42418.843287037038</v>
      </c>
      <c r="U944">
        <f t="shared" si="300"/>
        <v>2016</v>
      </c>
      <c r="V944" t="str">
        <f>VLOOKUP(MONTH(S944),REF!$C$4:$D$15,2,FALSE)</f>
        <v>JAN</v>
      </c>
      <c r="W944" t="str">
        <f t="shared" si="301"/>
        <v>NO</v>
      </c>
      <c r="X944" t="str">
        <f t="shared" si="302"/>
        <v>NO</v>
      </c>
      <c r="Y944" t="str">
        <f t="shared" si="303"/>
        <v>YES</v>
      </c>
      <c r="Z944" t="str">
        <f t="shared" si="304"/>
        <v>NO</v>
      </c>
      <c r="AA944" t="str">
        <f t="shared" si="305"/>
        <v>NO</v>
      </c>
      <c r="AB944" t="str">
        <f t="shared" si="306"/>
        <v>NO</v>
      </c>
      <c r="AC944" t="str">
        <f t="shared" si="307"/>
        <v>NO</v>
      </c>
      <c r="AD944" t="str">
        <f t="shared" si="308"/>
        <v>NO</v>
      </c>
      <c r="AE944" t="str">
        <f t="shared" si="309"/>
        <v>NO</v>
      </c>
      <c r="AF944" t="str">
        <f t="shared" si="310"/>
        <v>NO</v>
      </c>
      <c r="AG944" t="str">
        <f t="shared" si="311"/>
        <v>NO</v>
      </c>
      <c r="AH944" t="str">
        <f t="shared" si="312"/>
        <v>NO</v>
      </c>
      <c r="AI944" t="str">
        <f t="shared" si="313"/>
        <v/>
      </c>
      <c r="AJ944">
        <f t="shared" si="314"/>
        <v>16</v>
      </c>
    </row>
    <row r="945" spans="1:36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94"/>
        <v>9.633333333333334E-2</v>
      </c>
      <c r="P945" s="6">
        <f t="shared" si="295"/>
        <v>24.083333333333332</v>
      </c>
      <c r="Q945" t="str">
        <f t="shared" si="296"/>
        <v>technology</v>
      </c>
      <c r="R945" t="str">
        <f t="shared" si="297"/>
        <v>wearables</v>
      </c>
      <c r="S945" s="8">
        <f t="shared" si="298"/>
        <v>42674</v>
      </c>
      <c r="T945" s="8">
        <f t="shared" si="299"/>
        <v>42703.709548611107</v>
      </c>
      <c r="U945">
        <f t="shared" si="300"/>
        <v>2016</v>
      </c>
      <c r="V945" t="str">
        <f>VLOOKUP(MONTH(S945),REF!$C$4:$D$15,2,FALSE)</f>
        <v>OCT</v>
      </c>
      <c r="W945" t="str">
        <f t="shared" si="301"/>
        <v>NO</v>
      </c>
      <c r="X945" t="str">
        <f t="shared" si="302"/>
        <v>YES</v>
      </c>
      <c r="Y945" t="str">
        <f t="shared" si="303"/>
        <v>NO</v>
      </c>
      <c r="Z945" t="str">
        <f t="shared" si="304"/>
        <v>NO</v>
      </c>
      <c r="AA945" t="str">
        <f t="shared" si="305"/>
        <v>NO</v>
      </c>
      <c r="AB945" t="str">
        <f t="shared" si="306"/>
        <v>NO</v>
      </c>
      <c r="AC945" t="str">
        <f t="shared" si="307"/>
        <v>NO</v>
      </c>
      <c r="AD945" t="str">
        <f t="shared" si="308"/>
        <v>NO</v>
      </c>
      <c r="AE945" t="str">
        <f t="shared" si="309"/>
        <v>NO</v>
      </c>
      <c r="AF945" t="str">
        <f t="shared" si="310"/>
        <v>NO</v>
      </c>
      <c r="AG945" t="str">
        <f t="shared" si="311"/>
        <v>NO</v>
      </c>
      <c r="AH945" t="str">
        <f t="shared" si="312"/>
        <v>NO</v>
      </c>
      <c r="AI945" t="str">
        <f t="shared" si="313"/>
        <v/>
      </c>
      <c r="AJ945">
        <f t="shared" si="314"/>
        <v>12</v>
      </c>
    </row>
    <row r="946" spans="1:36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94"/>
        <v>0.13325999999999999</v>
      </c>
      <c r="P946" s="6">
        <f t="shared" si="295"/>
        <v>69.40625</v>
      </c>
      <c r="Q946" t="str">
        <f t="shared" si="296"/>
        <v>technology</v>
      </c>
      <c r="R946" t="str">
        <f t="shared" si="297"/>
        <v>wearables</v>
      </c>
      <c r="S946" s="8">
        <f t="shared" si="298"/>
        <v>42445</v>
      </c>
      <c r="T946" s="8">
        <f t="shared" si="299"/>
        <v>42478.583333333328</v>
      </c>
      <c r="U946">
        <f t="shared" si="300"/>
        <v>2016</v>
      </c>
      <c r="V946" t="str">
        <f>VLOOKUP(MONTH(S946),REF!$C$4:$D$15,2,FALSE)</f>
        <v>MAR</v>
      </c>
      <c r="W946" t="str">
        <f t="shared" si="301"/>
        <v>NO</v>
      </c>
      <c r="X946" t="str">
        <f t="shared" si="302"/>
        <v>NO</v>
      </c>
      <c r="Y946" t="str">
        <f t="shared" si="303"/>
        <v>NO</v>
      </c>
      <c r="Z946" t="str">
        <f t="shared" si="304"/>
        <v>NO</v>
      </c>
      <c r="AA946" t="str">
        <f t="shared" si="305"/>
        <v>NO</v>
      </c>
      <c r="AB946" t="str">
        <f t="shared" si="306"/>
        <v>NO</v>
      </c>
      <c r="AC946" t="str">
        <f t="shared" si="307"/>
        <v>NO</v>
      </c>
      <c r="AD946" t="str">
        <f t="shared" si="308"/>
        <v>NO</v>
      </c>
      <c r="AE946" t="str">
        <f t="shared" si="309"/>
        <v>NO</v>
      </c>
      <c r="AF946" t="str">
        <f t="shared" si="310"/>
        <v>NO</v>
      </c>
      <c r="AG946" t="str">
        <f t="shared" si="311"/>
        <v>NO</v>
      </c>
      <c r="AH946" t="str">
        <f t="shared" si="312"/>
        <v>YES</v>
      </c>
      <c r="AI946" t="str">
        <f t="shared" si="313"/>
        <v/>
      </c>
      <c r="AJ946">
        <f t="shared" si="314"/>
        <v>96</v>
      </c>
    </row>
    <row r="947" spans="1:36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94"/>
        <v>2.4840000000000001E-2</v>
      </c>
      <c r="P947" s="6">
        <f t="shared" si="295"/>
        <v>155.25</v>
      </c>
      <c r="Q947" t="str">
        <f t="shared" si="296"/>
        <v>technology</v>
      </c>
      <c r="R947" t="str">
        <f t="shared" si="297"/>
        <v>wearables</v>
      </c>
      <c r="S947" s="8">
        <f t="shared" si="298"/>
        <v>42733</v>
      </c>
      <c r="T947" s="8">
        <f t="shared" si="299"/>
        <v>42784.999305555553</v>
      </c>
      <c r="U947">
        <f t="shared" si="300"/>
        <v>2016</v>
      </c>
      <c r="V947" t="str">
        <f>VLOOKUP(MONTH(S947),REF!$C$4:$D$15,2,FALSE)</f>
        <v>DEC</v>
      </c>
      <c r="W947" t="str">
        <f t="shared" si="301"/>
        <v>NO</v>
      </c>
      <c r="X947" t="str">
        <f t="shared" si="302"/>
        <v>NO</v>
      </c>
      <c r="Y947" t="str">
        <f t="shared" si="303"/>
        <v>NO</v>
      </c>
      <c r="Z947" t="str">
        <f t="shared" si="304"/>
        <v>NO</v>
      </c>
      <c r="AA947" t="str">
        <f t="shared" si="305"/>
        <v>NO</v>
      </c>
      <c r="AB947" t="str">
        <f t="shared" si="306"/>
        <v>NO</v>
      </c>
      <c r="AC947" t="str">
        <f t="shared" si="307"/>
        <v>NO</v>
      </c>
      <c r="AD947" t="str">
        <f t="shared" si="308"/>
        <v>NO</v>
      </c>
      <c r="AE947" t="str">
        <f t="shared" si="309"/>
        <v>NO</v>
      </c>
      <c r="AF947" t="str">
        <f t="shared" si="310"/>
        <v>NO</v>
      </c>
      <c r="AG947" t="str">
        <f t="shared" si="311"/>
        <v>NO</v>
      </c>
      <c r="AH947" t="str">
        <f t="shared" si="312"/>
        <v>YES</v>
      </c>
      <c r="AI947" t="str">
        <f t="shared" si="313"/>
        <v/>
      </c>
      <c r="AJ947">
        <f t="shared" si="314"/>
        <v>16</v>
      </c>
    </row>
    <row r="948" spans="1:36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94"/>
        <v>1.9066666666666666E-2</v>
      </c>
      <c r="P948" s="6">
        <f t="shared" si="295"/>
        <v>57.2</v>
      </c>
      <c r="Q948" t="str">
        <f t="shared" si="296"/>
        <v>technology</v>
      </c>
      <c r="R948" t="str">
        <f t="shared" si="297"/>
        <v>wearables</v>
      </c>
      <c r="S948" s="8">
        <f t="shared" si="298"/>
        <v>42593</v>
      </c>
      <c r="T948" s="8">
        <f t="shared" si="299"/>
        <v>42622.750555555554</v>
      </c>
      <c r="U948">
        <f t="shared" si="300"/>
        <v>2016</v>
      </c>
      <c r="V948" t="str">
        <f>VLOOKUP(MONTH(S948),REF!$C$4:$D$15,2,FALSE)</f>
        <v>AUG</v>
      </c>
      <c r="W948" t="str">
        <f t="shared" si="301"/>
        <v>NO</v>
      </c>
      <c r="X948" t="str">
        <f t="shared" si="302"/>
        <v>NO</v>
      </c>
      <c r="Y948" t="str">
        <f t="shared" si="303"/>
        <v>NO</v>
      </c>
      <c r="Z948" t="str">
        <f t="shared" si="304"/>
        <v>NO</v>
      </c>
      <c r="AA948" t="str">
        <f t="shared" si="305"/>
        <v>YES</v>
      </c>
      <c r="AB948" t="str">
        <f t="shared" si="306"/>
        <v>NO</v>
      </c>
      <c r="AC948" t="str">
        <f t="shared" si="307"/>
        <v>NO</v>
      </c>
      <c r="AD948" t="str">
        <f t="shared" si="308"/>
        <v>NO</v>
      </c>
      <c r="AE948" t="str">
        <f t="shared" si="309"/>
        <v>NO</v>
      </c>
      <c r="AF948" t="str">
        <f t="shared" si="310"/>
        <v>NO</v>
      </c>
      <c r="AG948" t="str">
        <f t="shared" si="311"/>
        <v>NO</v>
      </c>
      <c r="AH948" t="str">
        <f t="shared" si="312"/>
        <v>NO</v>
      </c>
      <c r="AI948" t="str">
        <f t="shared" si="313"/>
        <v/>
      </c>
      <c r="AJ948">
        <f t="shared" si="314"/>
        <v>5</v>
      </c>
    </row>
    <row r="949" spans="1:36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94"/>
        <v>0</v>
      </c>
      <c r="P949" s="6" t="e">
        <f t="shared" si="295"/>
        <v>#DIV/0!</v>
      </c>
      <c r="Q949" t="str">
        <f t="shared" si="296"/>
        <v>technology</v>
      </c>
      <c r="R949" t="str">
        <f t="shared" si="297"/>
        <v>wearables</v>
      </c>
      <c r="S949" s="8">
        <f t="shared" si="298"/>
        <v>42492</v>
      </c>
      <c r="T949" s="8">
        <f t="shared" si="299"/>
        <v>42551.781319444446</v>
      </c>
      <c r="U949">
        <f t="shared" si="300"/>
        <v>2016</v>
      </c>
      <c r="V949" t="str">
        <f>VLOOKUP(MONTH(S949),REF!$C$4:$D$15,2,FALSE)</f>
        <v>MAY</v>
      </c>
      <c r="W949" t="str">
        <f t="shared" si="301"/>
        <v>YES</v>
      </c>
      <c r="X949" t="str">
        <f t="shared" si="302"/>
        <v>NO</v>
      </c>
      <c r="Y949" t="str">
        <f t="shared" si="303"/>
        <v>NO</v>
      </c>
      <c r="Z949" t="str">
        <f t="shared" si="304"/>
        <v>NO</v>
      </c>
      <c r="AA949" t="str">
        <f t="shared" si="305"/>
        <v>NO</v>
      </c>
      <c r="AB949" t="str">
        <f t="shared" si="306"/>
        <v>NO</v>
      </c>
      <c r="AC949" t="str">
        <f t="shared" si="307"/>
        <v>NO</v>
      </c>
      <c r="AD949" t="str">
        <f t="shared" si="308"/>
        <v>NO</v>
      </c>
      <c r="AE949" t="str">
        <f t="shared" si="309"/>
        <v>NO</v>
      </c>
      <c r="AF949" t="str">
        <f t="shared" si="310"/>
        <v>NO</v>
      </c>
      <c r="AG949" t="str">
        <f t="shared" si="311"/>
        <v>NO</v>
      </c>
      <c r="AH949" t="str">
        <f t="shared" si="312"/>
        <v>NO</v>
      </c>
      <c r="AI949" t="str">
        <f t="shared" si="313"/>
        <v/>
      </c>
      <c r="AJ949">
        <f t="shared" si="314"/>
        <v>0</v>
      </c>
    </row>
    <row r="950" spans="1:36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94"/>
        <v>0.12</v>
      </c>
      <c r="P950" s="6">
        <f t="shared" si="295"/>
        <v>60</v>
      </c>
      <c r="Q950" t="str">
        <f t="shared" si="296"/>
        <v>technology</v>
      </c>
      <c r="R950" t="str">
        <f t="shared" si="297"/>
        <v>wearables</v>
      </c>
      <c r="S950" s="8">
        <f t="shared" si="298"/>
        <v>42412</v>
      </c>
      <c r="T950" s="8">
        <f t="shared" si="299"/>
        <v>42441.828287037039</v>
      </c>
      <c r="U950">
        <f t="shared" si="300"/>
        <v>2016</v>
      </c>
      <c r="V950" t="str">
        <f>VLOOKUP(MONTH(S950),REF!$C$4:$D$15,2,FALSE)</f>
        <v>FEB</v>
      </c>
      <c r="W950" t="str">
        <f t="shared" si="301"/>
        <v>NO</v>
      </c>
      <c r="X950" t="str">
        <f t="shared" si="302"/>
        <v>YES</v>
      </c>
      <c r="Y950" t="str">
        <f t="shared" si="303"/>
        <v>NO</v>
      </c>
      <c r="Z950" t="str">
        <f t="shared" si="304"/>
        <v>NO</v>
      </c>
      <c r="AA950" t="str">
        <f t="shared" si="305"/>
        <v>NO</v>
      </c>
      <c r="AB950" t="str">
        <f t="shared" si="306"/>
        <v>NO</v>
      </c>
      <c r="AC950" t="str">
        <f t="shared" si="307"/>
        <v>NO</v>
      </c>
      <c r="AD950" t="str">
        <f t="shared" si="308"/>
        <v>NO</v>
      </c>
      <c r="AE950" t="str">
        <f t="shared" si="309"/>
        <v>NO</v>
      </c>
      <c r="AF950" t="str">
        <f t="shared" si="310"/>
        <v>NO</v>
      </c>
      <c r="AG950" t="str">
        <f t="shared" si="311"/>
        <v>NO</v>
      </c>
      <c r="AH950" t="str">
        <f t="shared" si="312"/>
        <v>NO</v>
      </c>
      <c r="AI950" t="str">
        <f t="shared" si="313"/>
        <v/>
      </c>
      <c r="AJ950">
        <f t="shared" si="314"/>
        <v>8</v>
      </c>
    </row>
    <row r="951" spans="1:36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94"/>
        <v>1.3650000000000001E-2</v>
      </c>
      <c r="P951" s="6">
        <f t="shared" si="295"/>
        <v>39</v>
      </c>
      <c r="Q951" t="str">
        <f t="shared" si="296"/>
        <v>technology</v>
      </c>
      <c r="R951" t="str">
        <f t="shared" si="297"/>
        <v>wearables</v>
      </c>
      <c r="S951" s="8">
        <f t="shared" si="298"/>
        <v>42361</v>
      </c>
      <c r="T951" s="8">
        <f t="shared" si="299"/>
        <v>42421.043703703705</v>
      </c>
      <c r="U951">
        <f t="shared" si="300"/>
        <v>2015</v>
      </c>
      <c r="V951" t="str">
        <f>VLOOKUP(MONTH(S951),REF!$C$4:$D$15,2,FALSE)</f>
        <v>DEC</v>
      </c>
      <c r="W951" t="str">
        <f t="shared" si="301"/>
        <v>NO</v>
      </c>
      <c r="X951" t="str">
        <f t="shared" si="302"/>
        <v>NO</v>
      </c>
      <c r="Y951" t="str">
        <f t="shared" si="303"/>
        <v>NO</v>
      </c>
      <c r="Z951" t="str">
        <f t="shared" si="304"/>
        <v>NO</v>
      </c>
      <c r="AA951" t="str">
        <f t="shared" si="305"/>
        <v>NO</v>
      </c>
      <c r="AB951" t="str">
        <f t="shared" si="306"/>
        <v>YES</v>
      </c>
      <c r="AC951" t="str">
        <f t="shared" si="307"/>
        <v>NO</v>
      </c>
      <c r="AD951" t="str">
        <f t="shared" si="308"/>
        <v>NO</v>
      </c>
      <c r="AE951" t="str">
        <f t="shared" si="309"/>
        <v>NO</v>
      </c>
      <c r="AF951" t="str">
        <f t="shared" si="310"/>
        <v>NO</v>
      </c>
      <c r="AG951" t="str">
        <f t="shared" si="311"/>
        <v>NO</v>
      </c>
      <c r="AH951" t="str">
        <f t="shared" si="312"/>
        <v>NO</v>
      </c>
      <c r="AI951" t="str">
        <f t="shared" si="313"/>
        <v/>
      </c>
      <c r="AJ951">
        <f t="shared" si="314"/>
        <v>7</v>
      </c>
    </row>
    <row r="952" spans="1:36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94"/>
        <v>0.28039999999999998</v>
      </c>
      <c r="P952" s="6">
        <f t="shared" si="295"/>
        <v>58.416666666666664</v>
      </c>
      <c r="Q952" t="str">
        <f t="shared" si="296"/>
        <v>technology</v>
      </c>
      <c r="R952" t="str">
        <f t="shared" si="297"/>
        <v>wearables</v>
      </c>
      <c r="S952" s="8">
        <f t="shared" si="298"/>
        <v>42357</v>
      </c>
      <c r="T952" s="8">
        <f t="shared" si="299"/>
        <v>42386.750706018516</v>
      </c>
      <c r="U952">
        <f t="shared" si="300"/>
        <v>2015</v>
      </c>
      <c r="V952" t="str">
        <f>VLOOKUP(MONTH(S952),REF!$C$4:$D$15,2,FALSE)</f>
        <v>DEC</v>
      </c>
      <c r="W952" t="str">
        <f t="shared" si="301"/>
        <v>NO</v>
      </c>
      <c r="X952" t="str">
        <f t="shared" si="302"/>
        <v>NO</v>
      </c>
      <c r="Y952" t="str">
        <f t="shared" si="303"/>
        <v>YES</v>
      </c>
      <c r="Z952" t="str">
        <f t="shared" si="304"/>
        <v>NO</v>
      </c>
      <c r="AA952" t="str">
        <f t="shared" si="305"/>
        <v>NO</v>
      </c>
      <c r="AB952" t="str">
        <f t="shared" si="306"/>
        <v>NO</v>
      </c>
      <c r="AC952" t="str">
        <f t="shared" si="307"/>
        <v>NO</v>
      </c>
      <c r="AD952" t="str">
        <f t="shared" si="308"/>
        <v>NO</v>
      </c>
      <c r="AE952" t="str">
        <f t="shared" si="309"/>
        <v>NO</v>
      </c>
      <c r="AF952" t="str">
        <f t="shared" si="310"/>
        <v>NO</v>
      </c>
      <c r="AG952" t="str">
        <f t="shared" si="311"/>
        <v>NO</v>
      </c>
      <c r="AH952" t="str">
        <f t="shared" si="312"/>
        <v>NO</v>
      </c>
      <c r="AI952" t="str">
        <f t="shared" si="313"/>
        <v/>
      </c>
      <c r="AJ952">
        <f t="shared" si="314"/>
        <v>24</v>
      </c>
    </row>
    <row r="953" spans="1:36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94"/>
        <v>0.38390000000000002</v>
      </c>
      <c r="P953" s="6">
        <f t="shared" si="295"/>
        <v>158.63636363636363</v>
      </c>
      <c r="Q953" t="str">
        <f t="shared" si="296"/>
        <v>technology</v>
      </c>
      <c r="R953" t="str">
        <f t="shared" si="297"/>
        <v>wearables</v>
      </c>
      <c r="S953" s="8">
        <f t="shared" si="298"/>
        <v>42481</v>
      </c>
      <c r="T953" s="8">
        <f t="shared" si="299"/>
        <v>42525.653611111113</v>
      </c>
      <c r="U953">
        <f t="shared" si="300"/>
        <v>2016</v>
      </c>
      <c r="V953" t="str">
        <f>VLOOKUP(MONTH(S953),REF!$C$4:$D$15,2,FALSE)</f>
        <v>APR</v>
      </c>
      <c r="W953" t="str">
        <f t="shared" si="301"/>
        <v>NO</v>
      </c>
      <c r="X953" t="str">
        <f t="shared" si="302"/>
        <v>NO</v>
      </c>
      <c r="Y953" t="str">
        <f t="shared" si="303"/>
        <v>NO</v>
      </c>
      <c r="Z953" t="str">
        <f t="shared" si="304"/>
        <v>NO</v>
      </c>
      <c r="AA953" t="str">
        <f t="shared" si="305"/>
        <v>NO</v>
      </c>
      <c r="AB953" t="str">
        <f t="shared" si="306"/>
        <v>NO</v>
      </c>
      <c r="AC953" t="str">
        <f t="shared" si="307"/>
        <v>NO</v>
      </c>
      <c r="AD953" t="str">
        <f t="shared" si="308"/>
        <v>NO</v>
      </c>
      <c r="AE953" t="str">
        <f t="shared" si="309"/>
        <v>NO</v>
      </c>
      <c r="AF953" t="str">
        <f t="shared" si="310"/>
        <v>NO</v>
      </c>
      <c r="AG953" t="str">
        <f t="shared" si="311"/>
        <v>NO</v>
      </c>
      <c r="AH953" t="str">
        <f t="shared" si="312"/>
        <v>YES</v>
      </c>
      <c r="AI953" t="str">
        <f t="shared" si="313"/>
        <v/>
      </c>
      <c r="AJ953">
        <f t="shared" si="314"/>
        <v>121</v>
      </c>
    </row>
    <row r="954" spans="1:36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94"/>
        <v>0.39942857142857141</v>
      </c>
      <c r="P954" s="6">
        <f t="shared" si="295"/>
        <v>99.857142857142861</v>
      </c>
      <c r="Q954" t="str">
        <f t="shared" si="296"/>
        <v>technology</v>
      </c>
      <c r="R954" t="str">
        <f t="shared" si="297"/>
        <v>wearables</v>
      </c>
      <c r="S954" s="8">
        <f t="shared" si="298"/>
        <v>42663</v>
      </c>
      <c r="T954" s="8">
        <f t="shared" si="299"/>
        <v>42692.655231481476</v>
      </c>
      <c r="U954">
        <f t="shared" si="300"/>
        <v>2016</v>
      </c>
      <c r="V954" t="str">
        <f>VLOOKUP(MONTH(S954),REF!$C$4:$D$15,2,FALSE)</f>
        <v>OCT</v>
      </c>
      <c r="W954" t="str">
        <f t="shared" si="301"/>
        <v>NO</v>
      </c>
      <c r="X954" t="str">
        <f t="shared" si="302"/>
        <v>NO</v>
      </c>
      <c r="Y954" t="str">
        <f t="shared" si="303"/>
        <v>NO</v>
      </c>
      <c r="Z954" t="str">
        <f t="shared" si="304"/>
        <v>NO</v>
      </c>
      <c r="AA954" t="str">
        <f t="shared" si="305"/>
        <v>NO</v>
      </c>
      <c r="AB954" t="str">
        <f t="shared" si="306"/>
        <v>NO</v>
      </c>
      <c r="AC954" t="str">
        <f t="shared" si="307"/>
        <v>NO</v>
      </c>
      <c r="AD954" t="str">
        <f t="shared" si="308"/>
        <v>NO</v>
      </c>
      <c r="AE954" t="str">
        <f t="shared" si="309"/>
        <v>NO</v>
      </c>
      <c r="AF954" t="str">
        <f t="shared" si="310"/>
        <v>NO</v>
      </c>
      <c r="AG954" t="str">
        <f t="shared" si="311"/>
        <v>YES</v>
      </c>
      <c r="AH954" t="str">
        <f t="shared" si="312"/>
        <v>NO</v>
      </c>
      <c r="AI954" t="str">
        <f t="shared" si="313"/>
        <v/>
      </c>
      <c r="AJ954">
        <f t="shared" si="314"/>
        <v>196</v>
      </c>
    </row>
    <row r="955" spans="1:36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94"/>
        <v>8.3999999999999995E-3</v>
      </c>
      <c r="P955" s="6">
        <f t="shared" si="295"/>
        <v>25.2</v>
      </c>
      <c r="Q955" t="str">
        <f t="shared" si="296"/>
        <v>technology</v>
      </c>
      <c r="R955" t="str">
        <f t="shared" si="297"/>
        <v>wearables</v>
      </c>
      <c r="S955" s="8">
        <f t="shared" si="298"/>
        <v>41999</v>
      </c>
      <c r="T955" s="8">
        <f t="shared" si="299"/>
        <v>42029.164340277777</v>
      </c>
      <c r="U955">
        <f t="shared" si="300"/>
        <v>2014</v>
      </c>
      <c r="V955" t="str">
        <f>VLOOKUP(MONTH(S955),REF!$C$4:$D$15,2,FALSE)</f>
        <v>DEC</v>
      </c>
      <c r="W955" t="str">
        <f t="shared" si="301"/>
        <v>NO</v>
      </c>
      <c r="X955" t="str">
        <f t="shared" si="302"/>
        <v>NO</v>
      </c>
      <c r="Y955" t="str">
        <f t="shared" si="303"/>
        <v>NO</v>
      </c>
      <c r="Z955" t="str">
        <f t="shared" si="304"/>
        <v>NO</v>
      </c>
      <c r="AA955" t="str">
        <f t="shared" si="305"/>
        <v>YES</v>
      </c>
      <c r="AB955" t="str">
        <f t="shared" si="306"/>
        <v>NO</v>
      </c>
      <c r="AC955" t="str">
        <f t="shared" si="307"/>
        <v>NO</v>
      </c>
      <c r="AD955" t="str">
        <f t="shared" si="308"/>
        <v>NO</v>
      </c>
      <c r="AE955" t="str">
        <f t="shared" si="309"/>
        <v>NO</v>
      </c>
      <c r="AF955" t="str">
        <f t="shared" si="310"/>
        <v>NO</v>
      </c>
      <c r="AG955" t="str">
        <f t="shared" si="311"/>
        <v>NO</v>
      </c>
      <c r="AH955" t="str">
        <f t="shared" si="312"/>
        <v>NO</v>
      </c>
      <c r="AI955" t="str">
        <f t="shared" si="313"/>
        <v/>
      </c>
      <c r="AJ955">
        <f t="shared" si="314"/>
        <v>5</v>
      </c>
    </row>
    <row r="956" spans="1:36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94"/>
        <v>0.43406666666666666</v>
      </c>
      <c r="P956" s="6">
        <f t="shared" si="295"/>
        <v>89.191780821917803</v>
      </c>
      <c r="Q956" t="str">
        <f t="shared" si="296"/>
        <v>technology</v>
      </c>
      <c r="R956" t="str">
        <f t="shared" si="297"/>
        <v>wearables</v>
      </c>
      <c r="S956" s="8">
        <f t="shared" si="298"/>
        <v>42195</v>
      </c>
      <c r="T956" s="8">
        <f t="shared" si="299"/>
        <v>42236.833784722221</v>
      </c>
      <c r="U956">
        <f t="shared" si="300"/>
        <v>2015</v>
      </c>
      <c r="V956" t="str">
        <f>VLOOKUP(MONTH(S956),REF!$C$4:$D$15,2,FALSE)</f>
        <v>JUL</v>
      </c>
      <c r="W956" t="str">
        <f t="shared" si="301"/>
        <v>NO</v>
      </c>
      <c r="X956" t="str">
        <f t="shared" si="302"/>
        <v>NO</v>
      </c>
      <c r="Y956" t="str">
        <f t="shared" si="303"/>
        <v>NO</v>
      </c>
      <c r="Z956" t="str">
        <f t="shared" si="304"/>
        <v>NO</v>
      </c>
      <c r="AA956" t="str">
        <f t="shared" si="305"/>
        <v>YES</v>
      </c>
      <c r="AB956" t="str">
        <f t="shared" si="306"/>
        <v>NO</v>
      </c>
      <c r="AC956" t="str">
        <f t="shared" si="307"/>
        <v>NO</v>
      </c>
      <c r="AD956" t="str">
        <f t="shared" si="308"/>
        <v>NO</v>
      </c>
      <c r="AE956" t="str">
        <f t="shared" si="309"/>
        <v>NO</v>
      </c>
      <c r="AF956" t="str">
        <f t="shared" si="310"/>
        <v>NO</v>
      </c>
      <c r="AG956" t="str">
        <f t="shared" si="311"/>
        <v>NO</v>
      </c>
      <c r="AH956" t="str">
        <f t="shared" si="312"/>
        <v>NO</v>
      </c>
      <c r="AI956" t="str">
        <f t="shared" si="313"/>
        <v/>
      </c>
      <c r="AJ956">
        <f t="shared" si="314"/>
        <v>73</v>
      </c>
    </row>
    <row r="957" spans="1:36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94"/>
        <v>5.6613333333333335E-2</v>
      </c>
      <c r="P957" s="6">
        <f t="shared" si="295"/>
        <v>182.6236559139785</v>
      </c>
      <c r="Q957" t="str">
        <f t="shared" si="296"/>
        <v>technology</v>
      </c>
      <c r="R957" t="str">
        <f t="shared" si="297"/>
        <v>wearables</v>
      </c>
      <c r="S957" s="8">
        <f t="shared" si="298"/>
        <v>42586</v>
      </c>
      <c r="T957" s="8">
        <f t="shared" si="299"/>
        <v>42626.295138888891</v>
      </c>
      <c r="U957">
        <f t="shared" si="300"/>
        <v>2016</v>
      </c>
      <c r="V957" t="str">
        <f>VLOOKUP(MONTH(S957),REF!$C$4:$D$15,2,FALSE)</f>
        <v>AUG</v>
      </c>
      <c r="W957" t="str">
        <f t="shared" si="301"/>
        <v>NO</v>
      </c>
      <c r="X957" t="str">
        <f t="shared" si="302"/>
        <v>NO</v>
      </c>
      <c r="Y957" t="str">
        <f t="shared" si="303"/>
        <v>NO</v>
      </c>
      <c r="Z957" t="str">
        <f t="shared" si="304"/>
        <v>NO</v>
      </c>
      <c r="AA957" t="str">
        <f t="shared" si="305"/>
        <v>NO</v>
      </c>
      <c r="AB957" t="str">
        <f t="shared" si="306"/>
        <v>NO</v>
      </c>
      <c r="AC957" t="str">
        <f t="shared" si="307"/>
        <v>NO</v>
      </c>
      <c r="AD957" t="str">
        <f t="shared" si="308"/>
        <v>NO</v>
      </c>
      <c r="AE957" t="str">
        <f t="shared" si="309"/>
        <v>NO</v>
      </c>
      <c r="AF957" t="str">
        <f t="shared" si="310"/>
        <v>NO</v>
      </c>
      <c r="AG957" t="str">
        <f t="shared" si="311"/>
        <v>NO</v>
      </c>
      <c r="AH957" t="str">
        <f t="shared" si="312"/>
        <v>YES</v>
      </c>
      <c r="AI957" t="str">
        <f t="shared" si="313"/>
        <v/>
      </c>
      <c r="AJ957">
        <f t="shared" si="314"/>
        <v>93</v>
      </c>
    </row>
    <row r="958" spans="1:36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94"/>
        <v>1.7219999999999999E-2</v>
      </c>
      <c r="P958" s="6">
        <f t="shared" si="295"/>
        <v>50.647058823529413</v>
      </c>
      <c r="Q958" t="str">
        <f t="shared" si="296"/>
        <v>technology</v>
      </c>
      <c r="R958" t="str">
        <f t="shared" si="297"/>
        <v>wearables</v>
      </c>
      <c r="S958" s="8">
        <f t="shared" si="298"/>
        <v>42061</v>
      </c>
      <c r="T958" s="8">
        <f t="shared" si="299"/>
        <v>42120.872210648144</v>
      </c>
      <c r="U958">
        <f t="shared" si="300"/>
        <v>2015</v>
      </c>
      <c r="V958" t="str">
        <f>VLOOKUP(MONTH(S958),REF!$C$4:$D$15,2,FALSE)</f>
        <v>FEB</v>
      </c>
      <c r="W958" t="str">
        <f t="shared" si="301"/>
        <v>NO</v>
      </c>
      <c r="X958" t="str">
        <f t="shared" si="302"/>
        <v>NO</v>
      </c>
      <c r="Y958" t="str">
        <f t="shared" si="303"/>
        <v>NO</v>
      </c>
      <c r="Z958" t="str">
        <f t="shared" si="304"/>
        <v>NO</v>
      </c>
      <c r="AA958" t="str">
        <f t="shared" si="305"/>
        <v>NO</v>
      </c>
      <c r="AB958" t="str">
        <f t="shared" si="306"/>
        <v>NO</v>
      </c>
      <c r="AC958" t="str">
        <f t="shared" si="307"/>
        <v>NO</v>
      </c>
      <c r="AD958" t="str">
        <f t="shared" si="308"/>
        <v>NO</v>
      </c>
      <c r="AE958" t="str">
        <f t="shared" si="309"/>
        <v>NO</v>
      </c>
      <c r="AF958" t="str">
        <f t="shared" si="310"/>
        <v>NO</v>
      </c>
      <c r="AG958" t="str">
        <f t="shared" si="311"/>
        <v>NO</v>
      </c>
      <c r="AH958" t="str">
        <f t="shared" si="312"/>
        <v>YES</v>
      </c>
      <c r="AI958" t="str">
        <f t="shared" si="313"/>
        <v/>
      </c>
      <c r="AJ958">
        <f t="shared" si="314"/>
        <v>17</v>
      </c>
    </row>
    <row r="959" spans="1:36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94"/>
        <v>1.9416666666666665E-2</v>
      </c>
      <c r="P959" s="6">
        <f t="shared" si="295"/>
        <v>33.285714285714285</v>
      </c>
      <c r="Q959" t="str">
        <f t="shared" si="296"/>
        <v>technology</v>
      </c>
      <c r="R959" t="str">
        <f t="shared" si="297"/>
        <v>wearables</v>
      </c>
      <c r="S959" s="8">
        <f t="shared" si="298"/>
        <v>42661</v>
      </c>
      <c r="T959" s="8">
        <f t="shared" si="299"/>
        <v>42691.594131944439</v>
      </c>
      <c r="U959">
        <f t="shared" si="300"/>
        <v>2016</v>
      </c>
      <c r="V959" t="str">
        <f>VLOOKUP(MONTH(S959),REF!$C$4:$D$15,2,FALSE)</f>
        <v>OCT</v>
      </c>
      <c r="W959" t="str">
        <f t="shared" si="301"/>
        <v>NO</v>
      </c>
      <c r="X959" t="str">
        <f t="shared" si="302"/>
        <v>NO</v>
      </c>
      <c r="Y959" t="str">
        <f t="shared" si="303"/>
        <v>NO</v>
      </c>
      <c r="Z959" t="str">
        <f t="shared" si="304"/>
        <v>YES</v>
      </c>
      <c r="AA959" t="str">
        <f t="shared" si="305"/>
        <v>NO</v>
      </c>
      <c r="AB959" t="str">
        <f t="shared" si="306"/>
        <v>NO</v>
      </c>
      <c r="AC959" t="str">
        <f t="shared" si="307"/>
        <v>NO</v>
      </c>
      <c r="AD959" t="str">
        <f t="shared" si="308"/>
        <v>NO</v>
      </c>
      <c r="AE959" t="str">
        <f t="shared" si="309"/>
        <v>NO</v>
      </c>
      <c r="AF959" t="str">
        <f t="shared" si="310"/>
        <v>NO</v>
      </c>
      <c r="AG959" t="str">
        <f t="shared" si="311"/>
        <v>NO</v>
      </c>
      <c r="AH959" t="str">
        <f t="shared" si="312"/>
        <v>NO</v>
      </c>
      <c r="AI959" t="str">
        <f t="shared" si="313"/>
        <v/>
      </c>
      <c r="AJ959">
        <f t="shared" si="314"/>
        <v>7</v>
      </c>
    </row>
    <row r="960" spans="1:36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94"/>
        <v>0.11328275684711328</v>
      </c>
      <c r="P960" s="6">
        <f t="shared" si="295"/>
        <v>51.823529411764703</v>
      </c>
      <c r="Q960" t="str">
        <f t="shared" si="296"/>
        <v>technology</v>
      </c>
      <c r="R960" t="str">
        <f t="shared" si="297"/>
        <v>wearables</v>
      </c>
      <c r="S960" s="8">
        <f t="shared" si="298"/>
        <v>42083</v>
      </c>
      <c r="T960" s="8">
        <f t="shared" si="299"/>
        <v>42104.207638888889</v>
      </c>
      <c r="U960">
        <f t="shared" si="300"/>
        <v>2015</v>
      </c>
      <c r="V960" t="str">
        <f>VLOOKUP(MONTH(S960),REF!$C$4:$D$15,2,FALSE)</f>
        <v>MAR</v>
      </c>
      <c r="W960" t="str">
        <f t="shared" si="301"/>
        <v>NO</v>
      </c>
      <c r="X960" t="str">
        <f t="shared" si="302"/>
        <v>NO</v>
      </c>
      <c r="Y960" t="str">
        <f t="shared" si="303"/>
        <v>YES</v>
      </c>
      <c r="Z960" t="str">
        <f t="shared" si="304"/>
        <v>NO</v>
      </c>
      <c r="AA960" t="str">
        <f t="shared" si="305"/>
        <v>NO</v>
      </c>
      <c r="AB960" t="str">
        <f t="shared" si="306"/>
        <v>NO</v>
      </c>
      <c r="AC960" t="str">
        <f t="shared" si="307"/>
        <v>NO</v>
      </c>
      <c r="AD960" t="str">
        <f t="shared" si="308"/>
        <v>NO</v>
      </c>
      <c r="AE960" t="str">
        <f t="shared" si="309"/>
        <v>NO</v>
      </c>
      <c r="AF960" t="str">
        <f t="shared" si="310"/>
        <v>NO</v>
      </c>
      <c r="AG960" t="str">
        <f t="shared" si="311"/>
        <v>NO</v>
      </c>
      <c r="AH960" t="str">
        <f t="shared" si="312"/>
        <v>NO</v>
      </c>
      <c r="AI960" t="str">
        <f t="shared" si="313"/>
        <v/>
      </c>
      <c r="AJ960">
        <f t="shared" si="314"/>
        <v>17</v>
      </c>
    </row>
    <row r="961" spans="1:36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94"/>
        <v>0.3886</v>
      </c>
      <c r="P961" s="6">
        <f t="shared" si="295"/>
        <v>113.62573099415205</v>
      </c>
      <c r="Q961" t="str">
        <f t="shared" si="296"/>
        <v>technology</v>
      </c>
      <c r="R961" t="str">
        <f t="shared" si="297"/>
        <v>wearables</v>
      </c>
      <c r="S961" s="8">
        <f t="shared" si="298"/>
        <v>41993</v>
      </c>
      <c r="T961" s="8">
        <f t="shared" si="299"/>
        <v>42023.174363425926</v>
      </c>
      <c r="U961">
        <f t="shared" si="300"/>
        <v>2014</v>
      </c>
      <c r="V961" t="str">
        <f>VLOOKUP(MONTH(S961),REF!$C$4:$D$15,2,FALSE)</f>
        <v>DEC</v>
      </c>
      <c r="W961" t="str">
        <f t="shared" si="301"/>
        <v>NO</v>
      </c>
      <c r="X961" t="str">
        <f t="shared" si="302"/>
        <v>NO</v>
      </c>
      <c r="Y961" t="str">
        <f t="shared" si="303"/>
        <v>NO</v>
      </c>
      <c r="Z961" t="str">
        <f t="shared" si="304"/>
        <v>NO</v>
      </c>
      <c r="AA961" t="str">
        <f t="shared" si="305"/>
        <v>NO</v>
      </c>
      <c r="AB961" t="str">
        <f t="shared" si="306"/>
        <v>NO</v>
      </c>
      <c r="AC961" t="str">
        <f t="shared" si="307"/>
        <v>NO</v>
      </c>
      <c r="AD961" t="str">
        <f t="shared" si="308"/>
        <v>NO</v>
      </c>
      <c r="AE961" t="str">
        <f t="shared" si="309"/>
        <v>NO</v>
      </c>
      <c r="AF961" t="str">
        <f t="shared" si="310"/>
        <v>NO</v>
      </c>
      <c r="AG961" t="str">
        <f t="shared" si="311"/>
        <v>NO</v>
      </c>
      <c r="AH961" t="str">
        <f t="shared" si="312"/>
        <v>YES</v>
      </c>
      <c r="AI961" t="str">
        <f t="shared" si="313"/>
        <v/>
      </c>
      <c r="AJ961">
        <f t="shared" si="314"/>
        <v>171</v>
      </c>
    </row>
    <row r="962" spans="1:36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94"/>
        <v>0.46100628930817611</v>
      </c>
      <c r="P962" s="6">
        <f t="shared" si="295"/>
        <v>136.46276595744681</v>
      </c>
      <c r="Q962" t="str">
        <f t="shared" si="296"/>
        <v>technology</v>
      </c>
      <c r="R962" t="str">
        <f t="shared" si="297"/>
        <v>wearables</v>
      </c>
      <c r="S962" s="8">
        <f t="shared" si="298"/>
        <v>42767</v>
      </c>
      <c r="T962" s="8">
        <f t="shared" si="299"/>
        <v>42808.585127314815</v>
      </c>
      <c r="U962">
        <f t="shared" si="300"/>
        <v>2017</v>
      </c>
      <c r="V962" t="str">
        <f>VLOOKUP(MONTH(S962),REF!$C$4:$D$15,2,FALSE)</f>
        <v>FEB</v>
      </c>
      <c r="W962" t="str">
        <f t="shared" si="301"/>
        <v>NO</v>
      </c>
      <c r="X962" t="str">
        <f t="shared" si="302"/>
        <v>NO</v>
      </c>
      <c r="Y962" t="str">
        <f t="shared" si="303"/>
        <v>NO</v>
      </c>
      <c r="Z962" t="str">
        <f t="shared" si="304"/>
        <v>NO</v>
      </c>
      <c r="AA962" t="str">
        <f t="shared" si="305"/>
        <v>NO</v>
      </c>
      <c r="AB962" t="str">
        <f t="shared" si="306"/>
        <v>NO</v>
      </c>
      <c r="AC962" t="str">
        <f t="shared" si="307"/>
        <v>NO</v>
      </c>
      <c r="AD962" t="str">
        <f t="shared" si="308"/>
        <v>NO</v>
      </c>
      <c r="AE962" t="str">
        <f t="shared" si="309"/>
        <v>NO</v>
      </c>
      <c r="AF962" t="str">
        <f t="shared" si="310"/>
        <v>NO</v>
      </c>
      <c r="AG962" t="str">
        <f t="shared" si="311"/>
        <v>NO</v>
      </c>
      <c r="AH962" t="str">
        <f t="shared" si="312"/>
        <v>YES</v>
      </c>
      <c r="AI962" t="str">
        <f t="shared" si="313"/>
        <v/>
      </c>
      <c r="AJ962">
        <f t="shared" si="314"/>
        <v>188</v>
      </c>
    </row>
    <row r="963" spans="1:36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15">E963/D963</f>
        <v>0.42188421052631581</v>
      </c>
      <c r="P963" s="6">
        <f t="shared" ref="P963:P1026" si="316">E963/L963</f>
        <v>364.35454545454547</v>
      </c>
      <c r="Q963" t="str">
        <f t="shared" ref="Q963:Q1026" si="317">LEFT(N963,FIND("/",N963)-1)</f>
        <v>technology</v>
      </c>
      <c r="R963" t="str">
        <f t="shared" ref="R963:R1026" si="318">RIGHT(N963,LEN(N963)-FIND("/",N963))</f>
        <v>wearables</v>
      </c>
      <c r="S963" s="8">
        <f t="shared" ref="S963:S1026" si="319">ROUND((J963/86400)+DATE(1970,1,1),0)</f>
        <v>42741</v>
      </c>
      <c r="T963" s="8">
        <f t="shared" ref="T963:T1026" si="320">(I963/86400)+DATE(1970,1,1)</f>
        <v>42786.791666666672</v>
      </c>
      <c r="U963">
        <f t="shared" ref="U963:U1026" si="321">YEAR(S963)</f>
        <v>2017</v>
      </c>
      <c r="V963" t="str">
        <f>VLOOKUP(MONTH(S963),REF!$C$4:$D$15,2,FALSE)</f>
        <v>JAN</v>
      </c>
      <c r="W963" t="str">
        <f t="shared" ref="W963:W1026" si="322">IF(D963&lt;1000,"YES","NO")</f>
        <v>NO</v>
      </c>
      <c r="X963" t="str">
        <f t="shared" ref="X963:X1026" si="323">IF(AND($D963&gt;=1000,$D963&lt;=4999),"YES","NO")</f>
        <v>NO</v>
      </c>
      <c r="Y963" t="str">
        <f t="shared" ref="Y963:Y1026" si="324">IF(AND($D963&gt;=5000,$D963&lt;=9999),"YES","NO")</f>
        <v>NO</v>
      </c>
      <c r="Z963" t="str">
        <f t="shared" ref="Z963:Z1026" si="325">IF(AND($D963&gt;=10000,$D963&lt;=14999),"YES","NO")</f>
        <v>NO</v>
      </c>
      <c r="AA963" t="str">
        <f t="shared" ref="AA963:AA1026" si="326">IF(AND($D963&gt;=15000,$D963&lt;=19999),"YES","NO")</f>
        <v>NO</v>
      </c>
      <c r="AB963" t="str">
        <f t="shared" ref="AB963:AB1026" si="327">IF(AND($D963&gt;=20000,$D963&lt;=24999),"YES","NO")</f>
        <v>NO</v>
      </c>
      <c r="AC963" t="str">
        <f t="shared" ref="AC963:AC1026" si="328">IF(AND($D963&gt;=25000,$D963&lt;=29999),"YES","NO")</f>
        <v>NO</v>
      </c>
      <c r="AD963" t="str">
        <f t="shared" ref="AD963:AD1026" si="329">IF(AND($D963&gt;=30000,$D963&lt;=34999),"YES","NO")</f>
        <v>NO</v>
      </c>
      <c r="AE963" t="str">
        <f t="shared" ref="AE963:AE1026" si="330">IF(AND($D963&gt;=35000,$D963&lt;=39999),"YES","NO")</f>
        <v>NO</v>
      </c>
      <c r="AF963" t="str">
        <f t="shared" ref="AF963:AF1026" si="331">IF(AND($D963&gt;=40000,$D963&lt;=44999),"YES","NO")</f>
        <v>NO</v>
      </c>
      <c r="AG963" t="str">
        <f t="shared" ref="AG963:AG1026" si="332">IF(AND($D963&gt;=45000,$D963&lt;=49999),"YES","NO")</f>
        <v>NO</v>
      </c>
      <c r="AH963" t="str">
        <f t="shared" ref="AH963:AH1026" si="333">IF($D963&gt;=50000,"YES","NO")</f>
        <v>YES</v>
      </c>
      <c r="AI963" t="str">
        <f t="shared" ref="AI963:AI1026" si="334">IF(F963="successful",L963,"")</f>
        <v/>
      </c>
      <c r="AJ963">
        <f t="shared" ref="AJ963:AJ1026" si="335">IF(F963="failed",L963,"")</f>
        <v>110</v>
      </c>
    </row>
    <row r="964" spans="1:36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15"/>
        <v>0.2848</v>
      </c>
      <c r="P964" s="6">
        <f t="shared" si="316"/>
        <v>19.243243243243242</v>
      </c>
      <c r="Q964" t="str">
        <f t="shared" si="317"/>
        <v>technology</v>
      </c>
      <c r="R964" t="str">
        <f t="shared" si="318"/>
        <v>wearables</v>
      </c>
      <c r="S964" s="8">
        <f t="shared" si="319"/>
        <v>42374</v>
      </c>
      <c r="T964" s="8">
        <f t="shared" si="320"/>
        <v>42411.712418981479</v>
      </c>
      <c r="U964">
        <f t="shared" si="321"/>
        <v>2016</v>
      </c>
      <c r="V964" t="str">
        <f>VLOOKUP(MONTH(S964),REF!$C$4:$D$15,2,FALSE)</f>
        <v>JAN</v>
      </c>
      <c r="W964" t="str">
        <f t="shared" si="322"/>
        <v>NO</v>
      </c>
      <c r="X964" t="str">
        <f t="shared" si="323"/>
        <v>YES</v>
      </c>
      <c r="Y964" t="str">
        <f t="shared" si="324"/>
        <v>NO</v>
      </c>
      <c r="Z964" t="str">
        <f t="shared" si="325"/>
        <v>NO</v>
      </c>
      <c r="AA964" t="str">
        <f t="shared" si="326"/>
        <v>NO</v>
      </c>
      <c r="AB964" t="str">
        <f t="shared" si="327"/>
        <v>NO</v>
      </c>
      <c r="AC964" t="str">
        <f t="shared" si="328"/>
        <v>NO</v>
      </c>
      <c r="AD964" t="str">
        <f t="shared" si="329"/>
        <v>NO</v>
      </c>
      <c r="AE964" t="str">
        <f t="shared" si="330"/>
        <v>NO</v>
      </c>
      <c r="AF964" t="str">
        <f t="shared" si="331"/>
        <v>NO</v>
      </c>
      <c r="AG964" t="str">
        <f t="shared" si="332"/>
        <v>NO</v>
      </c>
      <c r="AH964" t="str">
        <f t="shared" si="333"/>
        <v>NO</v>
      </c>
      <c r="AI964" t="str">
        <f t="shared" si="334"/>
        <v/>
      </c>
      <c r="AJ964">
        <f t="shared" si="335"/>
        <v>37</v>
      </c>
    </row>
    <row r="965" spans="1:36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15"/>
        <v>1.0771428571428571E-2</v>
      </c>
      <c r="P965" s="6">
        <f t="shared" si="316"/>
        <v>41.888888888888886</v>
      </c>
      <c r="Q965" t="str">
        <f t="shared" si="317"/>
        <v>technology</v>
      </c>
      <c r="R965" t="str">
        <f t="shared" si="318"/>
        <v>wearables</v>
      </c>
      <c r="S965" s="8">
        <f t="shared" si="319"/>
        <v>42626</v>
      </c>
      <c r="T965" s="8">
        <f t="shared" si="320"/>
        <v>42660.635636574079</v>
      </c>
      <c r="U965">
        <f t="shared" si="321"/>
        <v>2016</v>
      </c>
      <c r="V965" t="str">
        <f>VLOOKUP(MONTH(S965),REF!$C$4:$D$15,2,FALSE)</f>
        <v>SEP</v>
      </c>
      <c r="W965" t="str">
        <f t="shared" si="322"/>
        <v>NO</v>
      </c>
      <c r="X965" t="str">
        <f t="shared" si="323"/>
        <v>NO</v>
      </c>
      <c r="Y965" t="str">
        <f t="shared" si="324"/>
        <v>NO</v>
      </c>
      <c r="Z965" t="str">
        <f t="shared" si="325"/>
        <v>NO</v>
      </c>
      <c r="AA965" t="str">
        <f t="shared" si="326"/>
        <v>NO</v>
      </c>
      <c r="AB965" t="str">
        <f t="shared" si="327"/>
        <v>NO</v>
      </c>
      <c r="AC965" t="str">
        <f t="shared" si="328"/>
        <v>NO</v>
      </c>
      <c r="AD965" t="str">
        <f t="shared" si="329"/>
        <v>NO</v>
      </c>
      <c r="AE965" t="str">
        <f t="shared" si="330"/>
        <v>YES</v>
      </c>
      <c r="AF965" t="str">
        <f t="shared" si="331"/>
        <v>NO</v>
      </c>
      <c r="AG965" t="str">
        <f t="shared" si="332"/>
        <v>NO</v>
      </c>
      <c r="AH965" t="str">
        <f t="shared" si="333"/>
        <v>NO</v>
      </c>
      <c r="AI965" t="str">
        <f t="shared" si="334"/>
        <v/>
      </c>
      <c r="AJ965">
        <f t="shared" si="335"/>
        <v>9</v>
      </c>
    </row>
    <row r="966" spans="1:36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15"/>
        <v>7.9909090909090902E-3</v>
      </c>
      <c r="P966" s="6">
        <f t="shared" si="316"/>
        <v>30.310344827586206</v>
      </c>
      <c r="Q966" t="str">
        <f t="shared" si="317"/>
        <v>technology</v>
      </c>
      <c r="R966" t="str">
        <f t="shared" si="318"/>
        <v>wearables</v>
      </c>
      <c r="S966" s="8">
        <f t="shared" si="319"/>
        <v>42209</v>
      </c>
      <c r="T966" s="8">
        <f t="shared" si="320"/>
        <v>42248.628692129627</v>
      </c>
      <c r="U966">
        <f t="shared" si="321"/>
        <v>2015</v>
      </c>
      <c r="V966" t="str">
        <f>VLOOKUP(MONTH(S966),REF!$C$4:$D$15,2,FALSE)</f>
        <v>JUL</v>
      </c>
      <c r="W966" t="str">
        <f t="shared" si="322"/>
        <v>NO</v>
      </c>
      <c r="X966" t="str">
        <f t="shared" si="323"/>
        <v>NO</v>
      </c>
      <c r="Y966" t="str">
        <f t="shared" si="324"/>
        <v>NO</v>
      </c>
      <c r="Z966" t="str">
        <f t="shared" si="325"/>
        <v>NO</v>
      </c>
      <c r="AA966" t="str">
        <f t="shared" si="326"/>
        <v>NO</v>
      </c>
      <c r="AB966" t="str">
        <f t="shared" si="327"/>
        <v>NO</v>
      </c>
      <c r="AC966" t="str">
        <f t="shared" si="328"/>
        <v>NO</v>
      </c>
      <c r="AD966" t="str">
        <f t="shared" si="329"/>
        <v>NO</v>
      </c>
      <c r="AE966" t="str">
        <f t="shared" si="330"/>
        <v>NO</v>
      </c>
      <c r="AF966" t="str">
        <f t="shared" si="331"/>
        <v>NO</v>
      </c>
      <c r="AG966" t="str">
        <f t="shared" si="332"/>
        <v>NO</v>
      </c>
      <c r="AH966" t="str">
        <f t="shared" si="333"/>
        <v>YES</v>
      </c>
      <c r="AI966" t="str">
        <f t="shared" si="334"/>
        <v/>
      </c>
      <c r="AJ966">
        <f t="shared" si="335"/>
        <v>29</v>
      </c>
    </row>
    <row r="967" spans="1:36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15"/>
        <v>1.192E-2</v>
      </c>
      <c r="P967" s="6">
        <f t="shared" si="316"/>
        <v>49.666666666666664</v>
      </c>
      <c r="Q967" t="str">
        <f t="shared" si="317"/>
        <v>technology</v>
      </c>
      <c r="R967" t="str">
        <f t="shared" si="318"/>
        <v>wearables</v>
      </c>
      <c r="S967" s="8">
        <f t="shared" si="319"/>
        <v>42637</v>
      </c>
      <c r="T967" s="8">
        <f t="shared" si="320"/>
        <v>42669.165972222225</v>
      </c>
      <c r="U967">
        <f t="shared" si="321"/>
        <v>2016</v>
      </c>
      <c r="V967" t="str">
        <f>VLOOKUP(MONTH(S967),REF!$C$4:$D$15,2,FALSE)</f>
        <v>SEP</v>
      </c>
      <c r="W967" t="str">
        <f t="shared" si="322"/>
        <v>NO</v>
      </c>
      <c r="X967" t="str">
        <f t="shared" si="323"/>
        <v>NO</v>
      </c>
      <c r="Y967" t="str">
        <f t="shared" si="324"/>
        <v>NO</v>
      </c>
      <c r="Z967" t="str">
        <f t="shared" si="325"/>
        <v>NO</v>
      </c>
      <c r="AA967" t="str">
        <f t="shared" si="326"/>
        <v>NO</v>
      </c>
      <c r="AB967" t="str">
        <f t="shared" si="327"/>
        <v>NO</v>
      </c>
      <c r="AC967" t="str">
        <f t="shared" si="328"/>
        <v>YES</v>
      </c>
      <c r="AD967" t="str">
        <f t="shared" si="329"/>
        <v>NO</v>
      </c>
      <c r="AE967" t="str">
        <f t="shared" si="330"/>
        <v>NO</v>
      </c>
      <c r="AF967" t="str">
        <f t="shared" si="331"/>
        <v>NO</v>
      </c>
      <c r="AG967" t="str">
        <f t="shared" si="332"/>
        <v>NO</v>
      </c>
      <c r="AH967" t="str">
        <f t="shared" si="333"/>
        <v>NO</v>
      </c>
      <c r="AI967" t="str">
        <f t="shared" si="334"/>
        <v/>
      </c>
      <c r="AJ967">
        <f t="shared" si="335"/>
        <v>6</v>
      </c>
    </row>
    <row r="968" spans="1:36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15"/>
        <v>0.14799999999999999</v>
      </c>
      <c r="P968" s="6">
        <f t="shared" si="316"/>
        <v>59.2</v>
      </c>
      <c r="Q968" t="str">
        <f t="shared" si="317"/>
        <v>technology</v>
      </c>
      <c r="R968" t="str">
        <f t="shared" si="318"/>
        <v>wearables</v>
      </c>
      <c r="S968" s="8">
        <f t="shared" si="319"/>
        <v>42620</v>
      </c>
      <c r="T968" s="8">
        <f t="shared" si="320"/>
        <v>42649.635787037041</v>
      </c>
      <c r="U968">
        <f t="shared" si="321"/>
        <v>2016</v>
      </c>
      <c r="V968" t="str">
        <f>VLOOKUP(MONTH(S968),REF!$C$4:$D$15,2,FALSE)</f>
        <v>SEP</v>
      </c>
      <c r="W968" t="str">
        <f t="shared" si="322"/>
        <v>NO</v>
      </c>
      <c r="X968" t="str">
        <f t="shared" si="323"/>
        <v>NO</v>
      </c>
      <c r="Y968" t="str">
        <f t="shared" si="324"/>
        <v>NO</v>
      </c>
      <c r="Z968" t="str">
        <f t="shared" si="325"/>
        <v>YES</v>
      </c>
      <c r="AA968" t="str">
        <f t="shared" si="326"/>
        <v>NO</v>
      </c>
      <c r="AB968" t="str">
        <f t="shared" si="327"/>
        <v>NO</v>
      </c>
      <c r="AC968" t="str">
        <f t="shared" si="328"/>
        <v>NO</v>
      </c>
      <c r="AD968" t="str">
        <f t="shared" si="329"/>
        <v>NO</v>
      </c>
      <c r="AE968" t="str">
        <f t="shared" si="330"/>
        <v>NO</v>
      </c>
      <c r="AF968" t="str">
        <f t="shared" si="331"/>
        <v>NO</v>
      </c>
      <c r="AG968" t="str">
        <f t="shared" si="332"/>
        <v>NO</v>
      </c>
      <c r="AH968" t="str">
        <f t="shared" si="333"/>
        <v>NO</v>
      </c>
      <c r="AI968" t="str">
        <f t="shared" si="334"/>
        <v/>
      </c>
      <c r="AJ968">
        <f t="shared" si="335"/>
        <v>30</v>
      </c>
    </row>
    <row r="969" spans="1:36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15"/>
        <v>0.17810000000000001</v>
      </c>
      <c r="P969" s="6">
        <f t="shared" si="316"/>
        <v>43.97530864197531</v>
      </c>
      <c r="Q969" t="str">
        <f t="shared" si="317"/>
        <v>technology</v>
      </c>
      <c r="R969" t="str">
        <f t="shared" si="318"/>
        <v>wearables</v>
      </c>
      <c r="S969" s="8">
        <f t="shared" si="319"/>
        <v>42422</v>
      </c>
      <c r="T969" s="8">
        <f t="shared" si="320"/>
        <v>42482.21266203704</v>
      </c>
      <c r="U969">
        <f t="shared" si="321"/>
        <v>2016</v>
      </c>
      <c r="V969" t="str">
        <f>VLOOKUP(MONTH(S969),REF!$C$4:$D$15,2,FALSE)</f>
        <v>FEB</v>
      </c>
      <c r="W969" t="str">
        <f t="shared" si="322"/>
        <v>NO</v>
      </c>
      <c r="X969" t="str">
        <f t="shared" si="323"/>
        <v>NO</v>
      </c>
      <c r="Y969" t="str">
        <f t="shared" si="324"/>
        <v>NO</v>
      </c>
      <c r="Z969" t="str">
        <f t="shared" si="325"/>
        <v>NO</v>
      </c>
      <c r="AA969" t="str">
        <f t="shared" si="326"/>
        <v>NO</v>
      </c>
      <c r="AB969" t="str">
        <f t="shared" si="327"/>
        <v>YES</v>
      </c>
      <c r="AC969" t="str">
        <f t="shared" si="328"/>
        <v>NO</v>
      </c>
      <c r="AD969" t="str">
        <f t="shared" si="329"/>
        <v>NO</v>
      </c>
      <c r="AE969" t="str">
        <f t="shared" si="330"/>
        <v>NO</v>
      </c>
      <c r="AF969" t="str">
        <f t="shared" si="331"/>
        <v>NO</v>
      </c>
      <c r="AG969" t="str">
        <f t="shared" si="332"/>
        <v>NO</v>
      </c>
      <c r="AH969" t="str">
        <f t="shared" si="333"/>
        <v>NO</v>
      </c>
      <c r="AI969" t="str">
        <f t="shared" si="334"/>
        <v/>
      </c>
      <c r="AJ969">
        <f t="shared" si="335"/>
        <v>81</v>
      </c>
    </row>
    <row r="970" spans="1:36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15"/>
        <v>1.325E-2</v>
      </c>
      <c r="P970" s="6">
        <f t="shared" si="316"/>
        <v>26.5</v>
      </c>
      <c r="Q970" t="str">
        <f t="shared" si="317"/>
        <v>technology</v>
      </c>
      <c r="R970" t="str">
        <f t="shared" si="318"/>
        <v>wearables</v>
      </c>
      <c r="S970" s="8">
        <f t="shared" si="319"/>
        <v>41837</v>
      </c>
      <c r="T970" s="8">
        <f t="shared" si="320"/>
        <v>41866.847615740742</v>
      </c>
      <c r="U970">
        <f t="shared" si="321"/>
        <v>2014</v>
      </c>
      <c r="V970" t="str">
        <f>VLOOKUP(MONTH(S970),REF!$C$4:$D$15,2,FALSE)</f>
        <v>JUL</v>
      </c>
      <c r="W970" t="str">
        <f t="shared" si="322"/>
        <v>NO</v>
      </c>
      <c r="X970" t="str">
        <f t="shared" si="323"/>
        <v>NO</v>
      </c>
      <c r="Y970" t="str">
        <f t="shared" si="324"/>
        <v>YES</v>
      </c>
      <c r="Z970" t="str">
        <f t="shared" si="325"/>
        <v>NO</v>
      </c>
      <c r="AA970" t="str">
        <f t="shared" si="326"/>
        <v>NO</v>
      </c>
      <c r="AB970" t="str">
        <f t="shared" si="327"/>
        <v>NO</v>
      </c>
      <c r="AC970" t="str">
        <f t="shared" si="328"/>
        <v>NO</v>
      </c>
      <c r="AD970" t="str">
        <f t="shared" si="329"/>
        <v>NO</v>
      </c>
      <c r="AE970" t="str">
        <f t="shared" si="330"/>
        <v>NO</v>
      </c>
      <c r="AF970" t="str">
        <f t="shared" si="331"/>
        <v>NO</v>
      </c>
      <c r="AG970" t="str">
        <f t="shared" si="332"/>
        <v>NO</v>
      </c>
      <c r="AH970" t="str">
        <f t="shared" si="333"/>
        <v>NO</v>
      </c>
      <c r="AI970" t="str">
        <f t="shared" si="334"/>
        <v/>
      </c>
      <c r="AJ970">
        <f t="shared" si="335"/>
        <v>4</v>
      </c>
    </row>
    <row r="971" spans="1:36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15"/>
        <v>0.46666666666666667</v>
      </c>
      <c r="P971" s="6">
        <f t="shared" si="316"/>
        <v>1272.7272727272727</v>
      </c>
      <c r="Q971" t="str">
        <f t="shared" si="317"/>
        <v>technology</v>
      </c>
      <c r="R971" t="str">
        <f t="shared" si="318"/>
        <v>wearables</v>
      </c>
      <c r="S971" s="8">
        <f t="shared" si="319"/>
        <v>42742</v>
      </c>
      <c r="T971" s="8">
        <f t="shared" si="320"/>
        <v>42775.30332175926</v>
      </c>
      <c r="U971">
        <f t="shared" si="321"/>
        <v>2017</v>
      </c>
      <c r="V971" t="str">
        <f>VLOOKUP(MONTH(S971),REF!$C$4:$D$15,2,FALSE)</f>
        <v>JAN</v>
      </c>
      <c r="W971" t="str">
        <f t="shared" si="322"/>
        <v>NO</v>
      </c>
      <c r="X971" t="str">
        <f t="shared" si="323"/>
        <v>NO</v>
      </c>
      <c r="Y971" t="str">
        <f t="shared" si="324"/>
        <v>NO</v>
      </c>
      <c r="Z971" t="str">
        <f t="shared" si="325"/>
        <v>NO</v>
      </c>
      <c r="AA971" t="str">
        <f t="shared" si="326"/>
        <v>NO</v>
      </c>
      <c r="AB971" t="str">
        <f t="shared" si="327"/>
        <v>NO</v>
      </c>
      <c r="AC971" t="str">
        <f t="shared" si="328"/>
        <v>NO</v>
      </c>
      <c r="AD971" t="str">
        <f t="shared" si="329"/>
        <v>YES</v>
      </c>
      <c r="AE971" t="str">
        <f t="shared" si="330"/>
        <v>NO</v>
      </c>
      <c r="AF971" t="str">
        <f t="shared" si="331"/>
        <v>NO</v>
      </c>
      <c r="AG971" t="str">
        <f t="shared" si="332"/>
        <v>NO</v>
      </c>
      <c r="AH971" t="str">
        <f t="shared" si="333"/>
        <v>NO</v>
      </c>
      <c r="AI971" t="str">
        <f t="shared" si="334"/>
        <v/>
      </c>
      <c r="AJ971">
        <f t="shared" si="335"/>
        <v>11</v>
      </c>
    </row>
    <row r="972" spans="1:36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15"/>
        <v>0.4592</v>
      </c>
      <c r="P972" s="6">
        <f t="shared" si="316"/>
        <v>164</v>
      </c>
      <c r="Q972" t="str">
        <f t="shared" si="317"/>
        <v>technology</v>
      </c>
      <c r="R972" t="str">
        <f t="shared" si="318"/>
        <v>wearables</v>
      </c>
      <c r="S972" s="8">
        <f t="shared" si="319"/>
        <v>42721</v>
      </c>
      <c r="T972" s="8">
        <f t="shared" si="320"/>
        <v>42758.207638888889</v>
      </c>
      <c r="U972">
        <f t="shared" si="321"/>
        <v>2016</v>
      </c>
      <c r="V972" t="str">
        <f>VLOOKUP(MONTH(S972),REF!$C$4:$D$15,2,FALSE)</f>
        <v>DEC</v>
      </c>
      <c r="W972" t="str">
        <f t="shared" si="322"/>
        <v>NO</v>
      </c>
      <c r="X972" t="str">
        <f t="shared" si="323"/>
        <v>NO</v>
      </c>
      <c r="Y972" t="str">
        <f t="shared" si="324"/>
        <v>YES</v>
      </c>
      <c r="Z972" t="str">
        <f t="shared" si="325"/>
        <v>NO</v>
      </c>
      <c r="AA972" t="str">
        <f t="shared" si="326"/>
        <v>NO</v>
      </c>
      <c r="AB972" t="str">
        <f t="shared" si="327"/>
        <v>NO</v>
      </c>
      <c r="AC972" t="str">
        <f t="shared" si="328"/>
        <v>NO</v>
      </c>
      <c r="AD972" t="str">
        <f t="shared" si="329"/>
        <v>NO</v>
      </c>
      <c r="AE972" t="str">
        <f t="shared" si="330"/>
        <v>NO</v>
      </c>
      <c r="AF972" t="str">
        <f t="shared" si="331"/>
        <v>NO</v>
      </c>
      <c r="AG972" t="str">
        <f t="shared" si="332"/>
        <v>NO</v>
      </c>
      <c r="AH972" t="str">
        <f t="shared" si="333"/>
        <v>NO</v>
      </c>
      <c r="AI972" t="str">
        <f t="shared" si="334"/>
        <v/>
      </c>
      <c r="AJ972">
        <f t="shared" si="335"/>
        <v>14</v>
      </c>
    </row>
    <row r="973" spans="1:36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15"/>
        <v>2.2599999999999999E-3</v>
      </c>
      <c r="P973" s="6">
        <f t="shared" si="316"/>
        <v>45.2</v>
      </c>
      <c r="Q973" t="str">
        <f t="shared" si="317"/>
        <v>technology</v>
      </c>
      <c r="R973" t="str">
        <f t="shared" si="318"/>
        <v>wearables</v>
      </c>
      <c r="S973" s="8">
        <f t="shared" si="319"/>
        <v>42112</v>
      </c>
      <c r="T973" s="8">
        <f t="shared" si="320"/>
        <v>42156.709027777775</v>
      </c>
      <c r="U973">
        <f t="shared" si="321"/>
        <v>2015</v>
      </c>
      <c r="V973" t="str">
        <f>VLOOKUP(MONTH(S973),REF!$C$4:$D$15,2,FALSE)</f>
        <v>APR</v>
      </c>
      <c r="W973" t="str">
        <f t="shared" si="322"/>
        <v>NO</v>
      </c>
      <c r="X973" t="str">
        <f t="shared" si="323"/>
        <v>NO</v>
      </c>
      <c r="Y973" t="str">
        <f t="shared" si="324"/>
        <v>NO</v>
      </c>
      <c r="Z973" t="str">
        <f t="shared" si="325"/>
        <v>NO</v>
      </c>
      <c r="AA973" t="str">
        <f t="shared" si="326"/>
        <v>NO</v>
      </c>
      <c r="AB973" t="str">
        <f t="shared" si="327"/>
        <v>NO</v>
      </c>
      <c r="AC973" t="str">
        <f t="shared" si="328"/>
        <v>NO</v>
      </c>
      <c r="AD973" t="str">
        <f t="shared" si="329"/>
        <v>NO</v>
      </c>
      <c r="AE973" t="str">
        <f t="shared" si="330"/>
        <v>NO</v>
      </c>
      <c r="AF973" t="str">
        <f t="shared" si="331"/>
        <v>NO</v>
      </c>
      <c r="AG973" t="str">
        <f t="shared" si="332"/>
        <v>NO</v>
      </c>
      <c r="AH973" t="str">
        <f t="shared" si="333"/>
        <v>YES</v>
      </c>
      <c r="AI973" t="str">
        <f t="shared" si="334"/>
        <v/>
      </c>
      <c r="AJ973">
        <f t="shared" si="335"/>
        <v>5</v>
      </c>
    </row>
    <row r="974" spans="1:36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15"/>
        <v>0.34625</v>
      </c>
      <c r="P974" s="6">
        <f t="shared" si="316"/>
        <v>153.88888888888889</v>
      </c>
      <c r="Q974" t="str">
        <f t="shared" si="317"/>
        <v>technology</v>
      </c>
      <c r="R974" t="str">
        <f t="shared" si="318"/>
        <v>wearables</v>
      </c>
      <c r="S974" s="8">
        <f t="shared" si="319"/>
        <v>41857</v>
      </c>
      <c r="T974" s="8">
        <f t="shared" si="320"/>
        <v>41886.290972222225</v>
      </c>
      <c r="U974">
        <f t="shared" si="321"/>
        <v>2014</v>
      </c>
      <c r="V974" t="str">
        <f>VLOOKUP(MONTH(S974),REF!$C$4:$D$15,2,FALSE)</f>
        <v>AUG</v>
      </c>
      <c r="W974" t="str">
        <f t="shared" si="322"/>
        <v>NO</v>
      </c>
      <c r="X974" t="str">
        <f t="shared" si="323"/>
        <v>NO</v>
      </c>
      <c r="Y974" t="str">
        <f t="shared" si="324"/>
        <v>NO</v>
      </c>
      <c r="Z974" t="str">
        <f t="shared" si="325"/>
        <v>NO</v>
      </c>
      <c r="AA974" t="str">
        <f t="shared" si="326"/>
        <v>NO</v>
      </c>
      <c r="AB974" t="str">
        <f t="shared" si="327"/>
        <v>YES</v>
      </c>
      <c r="AC974" t="str">
        <f t="shared" si="328"/>
        <v>NO</v>
      </c>
      <c r="AD974" t="str">
        <f t="shared" si="329"/>
        <v>NO</v>
      </c>
      <c r="AE974" t="str">
        <f t="shared" si="330"/>
        <v>NO</v>
      </c>
      <c r="AF974" t="str">
        <f t="shared" si="331"/>
        <v>NO</v>
      </c>
      <c r="AG974" t="str">
        <f t="shared" si="332"/>
        <v>NO</v>
      </c>
      <c r="AH974" t="str">
        <f t="shared" si="333"/>
        <v>NO</v>
      </c>
      <c r="AI974" t="str">
        <f t="shared" si="334"/>
        <v/>
      </c>
      <c r="AJ974">
        <f t="shared" si="335"/>
        <v>45</v>
      </c>
    </row>
    <row r="975" spans="1:36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15"/>
        <v>2.0549999999999999E-2</v>
      </c>
      <c r="P975" s="6">
        <f t="shared" si="316"/>
        <v>51.375</v>
      </c>
      <c r="Q975" t="str">
        <f t="shared" si="317"/>
        <v>technology</v>
      </c>
      <c r="R975" t="str">
        <f t="shared" si="318"/>
        <v>wearables</v>
      </c>
      <c r="S975" s="8">
        <f t="shared" si="319"/>
        <v>42257</v>
      </c>
      <c r="T975" s="8">
        <f t="shared" si="320"/>
        <v>42317.056631944448</v>
      </c>
      <c r="U975">
        <f t="shared" si="321"/>
        <v>2015</v>
      </c>
      <c r="V975" t="str">
        <f>VLOOKUP(MONTH(S975),REF!$C$4:$D$15,2,FALSE)</f>
        <v>SEP</v>
      </c>
      <c r="W975" t="str">
        <f t="shared" si="322"/>
        <v>NO</v>
      </c>
      <c r="X975" t="str">
        <f t="shared" si="323"/>
        <v>NO</v>
      </c>
      <c r="Y975" t="str">
        <f t="shared" si="324"/>
        <v>NO</v>
      </c>
      <c r="Z975" t="str">
        <f t="shared" si="325"/>
        <v>NO</v>
      </c>
      <c r="AA975" t="str">
        <f t="shared" si="326"/>
        <v>NO</v>
      </c>
      <c r="AB975" t="str">
        <f t="shared" si="327"/>
        <v>YES</v>
      </c>
      <c r="AC975" t="str">
        <f t="shared" si="328"/>
        <v>NO</v>
      </c>
      <c r="AD975" t="str">
        <f t="shared" si="329"/>
        <v>NO</v>
      </c>
      <c r="AE975" t="str">
        <f t="shared" si="330"/>
        <v>NO</v>
      </c>
      <c r="AF975" t="str">
        <f t="shared" si="331"/>
        <v>NO</v>
      </c>
      <c r="AG975" t="str">
        <f t="shared" si="332"/>
        <v>NO</v>
      </c>
      <c r="AH975" t="str">
        <f t="shared" si="333"/>
        <v>NO</v>
      </c>
      <c r="AI975" t="str">
        <f t="shared" si="334"/>
        <v/>
      </c>
      <c r="AJ975">
        <f t="shared" si="335"/>
        <v>8</v>
      </c>
    </row>
    <row r="976" spans="1:36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15"/>
        <v>5.5999999999999999E-3</v>
      </c>
      <c r="P976" s="6">
        <f t="shared" si="316"/>
        <v>93.333333333333329</v>
      </c>
      <c r="Q976" t="str">
        <f t="shared" si="317"/>
        <v>technology</v>
      </c>
      <c r="R976" t="str">
        <f t="shared" si="318"/>
        <v>wearables</v>
      </c>
      <c r="S976" s="8">
        <f t="shared" si="319"/>
        <v>42425</v>
      </c>
      <c r="T976" s="8">
        <f t="shared" si="320"/>
        <v>42454.707824074074</v>
      </c>
      <c r="U976">
        <f t="shared" si="321"/>
        <v>2016</v>
      </c>
      <c r="V976" t="str">
        <f>VLOOKUP(MONTH(S976),REF!$C$4:$D$15,2,FALSE)</f>
        <v>FEB</v>
      </c>
      <c r="W976" t="str">
        <f t="shared" si="322"/>
        <v>NO</v>
      </c>
      <c r="X976" t="str">
        <f t="shared" si="323"/>
        <v>NO</v>
      </c>
      <c r="Y976" t="str">
        <f t="shared" si="324"/>
        <v>NO</v>
      </c>
      <c r="Z976" t="str">
        <f t="shared" si="325"/>
        <v>NO</v>
      </c>
      <c r="AA976" t="str">
        <f t="shared" si="326"/>
        <v>NO</v>
      </c>
      <c r="AB976" t="str">
        <f t="shared" si="327"/>
        <v>NO</v>
      </c>
      <c r="AC976" t="str">
        <f t="shared" si="328"/>
        <v>NO</v>
      </c>
      <c r="AD976" t="str">
        <f t="shared" si="329"/>
        <v>NO</v>
      </c>
      <c r="AE976" t="str">
        <f t="shared" si="330"/>
        <v>NO</v>
      </c>
      <c r="AF976" t="str">
        <f t="shared" si="331"/>
        <v>NO</v>
      </c>
      <c r="AG976" t="str">
        <f t="shared" si="332"/>
        <v>NO</v>
      </c>
      <c r="AH976" t="str">
        <f t="shared" si="333"/>
        <v>YES</v>
      </c>
      <c r="AI976" t="str">
        <f t="shared" si="334"/>
        <v/>
      </c>
      <c r="AJ976">
        <f t="shared" si="335"/>
        <v>3</v>
      </c>
    </row>
    <row r="977" spans="1:36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15"/>
        <v>2.6069999999999999E-2</v>
      </c>
      <c r="P977" s="6">
        <f t="shared" si="316"/>
        <v>108.625</v>
      </c>
      <c r="Q977" t="str">
        <f t="shared" si="317"/>
        <v>technology</v>
      </c>
      <c r="R977" t="str">
        <f t="shared" si="318"/>
        <v>wearables</v>
      </c>
      <c r="S977" s="8">
        <f t="shared" si="319"/>
        <v>42490</v>
      </c>
      <c r="T977" s="8">
        <f t="shared" si="320"/>
        <v>42549.696585648147</v>
      </c>
      <c r="U977">
        <f t="shared" si="321"/>
        <v>2016</v>
      </c>
      <c r="V977" t="str">
        <f>VLOOKUP(MONTH(S977),REF!$C$4:$D$15,2,FALSE)</f>
        <v>APR</v>
      </c>
      <c r="W977" t="str">
        <f t="shared" si="322"/>
        <v>NO</v>
      </c>
      <c r="X977" t="str">
        <f t="shared" si="323"/>
        <v>NO</v>
      </c>
      <c r="Y977" t="str">
        <f t="shared" si="324"/>
        <v>NO</v>
      </c>
      <c r="Z977" t="str">
        <f t="shared" si="325"/>
        <v>NO</v>
      </c>
      <c r="AA977" t="str">
        <f t="shared" si="326"/>
        <v>NO</v>
      </c>
      <c r="AB977" t="str">
        <f t="shared" si="327"/>
        <v>NO</v>
      </c>
      <c r="AC977" t="str">
        <f t="shared" si="328"/>
        <v>NO</v>
      </c>
      <c r="AD977" t="str">
        <f t="shared" si="329"/>
        <v>NO</v>
      </c>
      <c r="AE977" t="str">
        <f t="shared" si="330"/>
        <v>NO</v>
      </c>
      <c r="AF977" t="str">
        <f t="shared" si="331"/>
        <v>NO</v>
      </c>
      <c r="AG977" t="str">
        <f t="shared" si="332"/>
        <v>NO</v>
      </c>
      <c r="AH977" t="str">
        <f t="shared" si="333"/>
        <v>YES</v>
      </c>
      <c r="AI977" t="str">
        <f t="shared" si="334"/>
        <v/>
      </c>
      <c r="AJ977">
        <f t="shared" si="335"/>
        <v>24</v>
      </c>
    </row>
    <row r="978" spans="1:36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15"/>
        <v>1.9259999999999999E-2</v>
      </c>
      <c r="P978" s="6">
        <f t="shared" si="316"/>
        <v>160.5</v>
      </c>
      <c r="Q978" t="str">
        <f t="shared" si="317"/>
        <v>technology</v>
      </c>
      <c r="R978" t="str">
        <f t="shared" si="318"/>
        <v>wearables</v>
      </c>
      <c r="S978" s="8">
        <f t="shared" si="319"/>
        <v>42185</v>
      </c>
      <c r="T978" s="8">
        <f t="shared" si="320"/>
        <v>42230.058993055558</v>
      </c>
      <c r="U978">
        <f t="shared" si="321"/>
        <v>2015</v>
      </c>
      <c r="V978" t="str">
        <f>VLOOKUP(MONTH(S978),REF!$C$4:$D$15,2,FALSE)</f>
        <v>JUN</v>
      </c>
      <c r="W978" t="str">
        <f t="shared" si="322"/>
        <v>NO</v>
      </c>
      <c r="X978" t="str">
        <f t="shared" si="323"/>
        <v>NO</v>
      </c>
      <c r="Y978" t="str">
        <f t="shared" si="324"/>
        <v>NO</v>
      </c>
      <c r="Z978" t="str">
        <f t="shared" si="325"/>
        <v>NO</v>
      </c>
      <c r="AA978" t="str">
        <f t="shared" si="326"/>
        <v>NO</v>
      </c>
      <c r="AB978" t="str">
        <f t="shared" si="327"/>
        <v>NO</v>
      </c>
      <c r="AC978" t="str">
        <f t="shared" si="328"/>
        <v>NO</v>
      </c>
      <c r="AD978" t="str">
        <f t="shared" si="329"/>
        <v>NO</v>
      </c>
      <c r="AE978" t="str">
        <f t="shared" si="330"/>
        <v>NO</v>
      </c>
      <c r="AF978" t="str">
        <f t="shared" si="331"/>
        <v>NO</v>
      </c>
      <c r="AG978" t="str">
        <f t="shared" si="332"/>
        <v>NO</v>
      </c>
      <c r="AH978" t="str">
        <f t="shared" si="333"/>
        <v>YES</v>
      </c>
      <c r="AI978" t="str">
        <f t="shared" si="334"/>
        <v/>
      </c>
      <c r="AJ978">
        <f t="shared" si="335"/>
        <v>18</v>
      </c>
    </row>
    <row r="979" spans="1:36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15"/>
        <v>0.33666666666666667</v>
      </c>
      <c r="P979" s="6">
        <f t="shared" si="316"/>
        <v>75.75</v>
      </c>
      <c r="Q979" t="str">
        <f t="shared" si="317"/>
        <v>technology</v>
      </c>
      <c r="R979" t="str">
        <f t="shared" si="318"/>
        <v>wearables</v>
      </c>
      <c r="S979" s="8">
        <f t="shared" si="319"/>
        <v>42392</v>
      </c>
      <c r="T979" s="8">
        <f t="shared" si="320"/>
        <v>42421.942094907412</v>
      </c>
      <c r="U979">
        <f t="shared" si="321"/>
        <v>2016</v>
      </c>
      <c r="V979" t="str">
        <f>VLOOKUP(MONTH(S979),REF!$C$4:$D$15,2,FALSE)</f>
        <v>JAN</v>
      </c>
      <c r="W979" t="str">
        <f t="shared" si="322"/>
        <v>NO</v>
      </c>
      <c r="X979" t="str">
        <f t="shared" si="323"/>
        <v>YES</v>
      </c>
      <c r="Y979" t="str">
        <f t="shared" si="324"/>
        <v>NO</v>
      </c>
      <c r="Z979" t="str">
        <f t="shared" si="325"/>
        <v>NO</v>
      </c>
      <c r="AA979" t="str">
        <f t="shared" si="326"/>
        <v>NO</v>
      </c>
      <c r="AB979" t="str">
        <f t="shared" si="327"/>
        <v>NO</v>
      </c>
      <c r="AC979" t="str">
        <f t="shared" si="328"/>
        <v>NO</v>
      </c>
      <c r="AD979" t="str">
        <f t="shared" si="329"/>
        <v>NO</v>
      </c>
      <c r="AE979" t="str">
        <f t="shared" si="330"/>
        <v>NO</v>
      </c>
      <c r="AF979" t="str">
        <f t="shared" si="331"/>
        <v>NO</v>
      </c>
      <c r="AG979" t="str">
        <f t="shared" si="332"/>
        <v>NO</v>
      </c>
      <c r="AH979" t="str">
        <f t="shared" si="333"/>
        <v>NO</v>
      </c>
      <c r="AI979" t="str">
        <f t="shared" si="334"/>
        <v/>
      </c>
      <c r="AJ979">
        <f t="shared" si="335"/>
        <v>12</v>
      </c>
    </row>
    <row r="980" spans="1:36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15"/>
        <v>0.5626326718299024</v>
      </c>
      <c r="P980" s="6">
        <f t="shared" si="316"/>
        <v>790.83739837398377</v>
      </c>
      <c r="Q980" t="str">
        <f t="shared" si="317"/>
        <v>technology</v>
      </c>
      <c r="R980" t="str">
        <f t="shared" si="318"/>
        <v>wearables</v>
      </c>
      <c r="S980" s="8">
        <f t="shared" si="319"/>
        <v>42395</v>
      </c>
      <c r="T980" s="8">
        <f t="shared" si="320"/>
        <v>42425.309039351851</v>
      </c>
      <c r="U980">
        <f t="shared" si="321"/>
        <v>2016</v>
      </c>
      <c r="V980" t="str">
        <f>VLOOKUP(MONTH(S980),REF!$C$4:$D$15,2,FALSE)</f>
        <v>JAN</v>
      </c>
      <c r="W980" t="str">
        <f t="shared" si="322"/>
        <v>NO</v>
      </c>
      <c r="X980" t="str">
        <f t="shared" si="323"/>
        <v>NO</v>
      </c>
      <c r="Y980" t="str">
        <f t="shared" si="324"/>
        <v>NO</v>
      </c>
      <c r="Z980" t="str">
        <f t="shared" si="325"/>
        <v>NO</v>
      </c>
      <c r="AA980" t="str">
        <f t="shared" si="326"/>
        <v>NO</v>
      </c>
      <c r="AB980" t="str">
        <f t="shared" si="327"/>
        <v>NO</v>
      </c>
      <c r="AC980" t="str">
        <f t="shared" si="328"/>
        <v>NO</v>
      </c>
      <c r="AD980" t="str">
        <f t="shared" si="329"/>
        <v>NO</v>
      </c>
      <c r="AE980" t="str">
        <f t="shared" si="330"/>
        <v>NO</v>
      </c>
      <c r="AF980" t="str">
        <f t="shared" si="331"/>
        <v>NO</v>
      </c>
      <c r="AG980" t="str">
        <f t="shared" si="332"/>
        <v>NO</v>
      </c>
      <c r="AH980" t="str">
        <f t="shared" si="333"/>
        <v>YES</v>
      </c>
      <c r="AI980" t="str">
        <f t="shared" si="334"/>
        <v/>
      </c>
      <c r="AJ980">
        <f t="shared" si="335"/>
        <v>123</v>
      </c>
    </row>
    <row r="981" spans="1:36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15"/>
        <v>0.82817600000000002</v>
      </c>
      <c r="P981" s="6">
        <f t="shared" si="316"/>
        <v>301.93916666666667</v>
      </c>
      <c r="Q981" t="str">
        <f t="shared" si="317"/>
        <v>technology</v>
      </c>
      <c r="R981" t="str">
        <f t="shared" si="318"/>
        <v>wearables</v>
      </c>
      <c r="S981" s="8">
        <f t="shared" si="319"/>
        <v>42506</v>
      </c>
      <c r="T981" s="8">
        <f t="shared" si="320"/>
        <v>42541.790972222225</v>
      </c>
      <c r="U981">
        <f t="shared" si="321"/>
        <v>2016</v>
      </c>
      <c r="V981" t="str">
        <f>VLOOKUP(MONTH(S981),REF!$C$4:$D$15,2,FALSE)</f>
        <v>MAY</v>
      </c>
      <c r="W981" t="str">
        <f t="shared" si="322"/>
        <v>NO</v>
      </c>
      <c r="X981" t="str">
        <f t="shared" si="323"/>
        <v>NO</v>
      </c>
      <c r="Y981" t="str">
        <f t="shared" si="324"/>
        <v>NO</v>
      </c>
      <c r="Z981" t="str">
        <f t="shared" si="325"/>
        <v>NO</v>
      </c>
      <c r="AA981" t="str">
        <f t="shared" si="326"/>
        <v>NO</v>
      </c>
      <c r="AB981" t="str">
        <f t="shared" si="327"/>
        <v>NO</v>
      </c>
      <c r="AC981" t="str">
        <f t="shared" si="328"/>
        <v>NO</v>
      </c>
      <c r="AD981" t="str">
        <f t="shared" si="329"/>
        <v>NO</v>
      </c>
      <c r="AE981" t="str">
        <f t="shared" si="330"/>
        <v>YES</v>
      </c>
      <c r="AF981" t="str">
        <f t="shared" si="331"/>
        <v>NO</v>
      </c>
      <c r="AG981" t="str">
        <f t="shared" si="332"/>
        <v>NO</v>
      </c>
      <c r="AH981" t="str">
        <f t="shared" si="333"/>
        <v>NO</v>
      </c>
      <c r="AI981" t="str">
        <f t="shared" si="334"/>
        <v/>
      </c>
      <c r="AJ981">
        <f t="shared" si="335"/>
        <v>96</v>
      </c>
    </row>
    <row r="982" spans="1:36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15"/>
        <v>0.14860000000000001</v>
      </c>
      <c r="P982" s="6">
        <f t="shared" si="316"/>
        <v>47.935483870967744</v>
      </c>
      <c r="Q982" t="str">
        <f t="shared" si="317"/>
        <v>technology</v>
      </c>
      <c r="R982" t="str">
        <f t="shared" si="318"/>
        <v>wearables</v>
      </c>
      <c r="S982" s="8">
        <f t="shared" si="319"/>
        <v>41929</v>
      </c>
      <c r="T982" s="8">
        <f t="shared" si="320"/>
        <v>41973.945856481485</v>
      </c>
      <c r="U982">
        <f t="shared" si="321"/>
        <v>2014</v>
      </c>
      <c r="V982" t="str">
        <f>VLOOKUP(MONTH(S982),REF!$C$4:$D$15,2,FALSE)</f>
        <v>OCT</v>
      </c>
      <c r="W982" t="str">
        <f t="shared" si="322"/>
        <v>NO</v>
      </c>
      <c r="X982" t="str">
        <f t="shared" si="323"/>
        <v>NO</v>
      </c>
      <c r="Y982" t="str">
        <f t="shared" si="324"/>
        <v>NO</v>
      </c>
      <c r="Z982" t="str">
        <f t="shared" si="325"/>
        <v>YES</v>
      </c>
      <c r="AA982" t="str">
        <f t="shared" si="326"/>
        <v>NO</v>
      </c>
      <c r="AB982" t="str">
        <f t="shared" si="327"/>
        <v>NO</v>
      </c>
      <c r="AC982" t="str">
        <f t="shared" si="328"/>
        <v>NO</v>
      </c>
      <c r="AD982" t="str">
        <f t="shared" si="329"/>
        <v>NO</v>
      </c>
      <c r="AE982" t="str">
        <f t="shared" si="330"/>
        <v>NO</v>
      </c>
      <c r="AF982" t="str">
        <f t="shared" si="331"/>
        <v>NO</v>
      </c>
      <c r="AG982" t="str">
        <f t="shared" si="332"/>
        <v>NO</v>
      </c>
      <c r="AH982" t="str">
        <f t="shared" si="333"/>
        <v>NO</v>
      </c>
      <c r="AI982" t="str">
        <f t="shared" si="334"/>
        <v/>
      </c>
      <c r="AJ982">
        <f t="shared" si="335"/>
        <v>31</v>
      </c>
    </row>
    <row r="983" spans="1:36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15"/>
        <v>1.2375123751237513E-4</v>
      </c>
      <c r="P983" s="6">
        <f t="shared" si="316"/>
        <v>2.75</v>
      </c>
      <c r="Q983" t="str">
        <f t="shared" si="317"/>
        <v>technology</v>
      </c>
      <c r="R983" t="str">
        <f t="shared" si="318"/>
        <v>wearables</v>
      </c>
      <c r="S983" s="8">
        <f t="shared" si="319"/>
        <v>41831</v>
      </c>
      <c r="T983" s="8">
        <f t="shared" si="320"/>
        <v>41860.947013888886</v>
      </c>
      <c r="U983">
        <f t="shared" si="321"/>
        <v>2014</v>
      </c>
      <c r="V983" t="str">
        <f>VLOOKUP(MONTH(S983),REF!$C$4:$D$15,2,FALSE)</f>
        <v>JUL</v>
      </c>
      <c r="W983" t="str">
        <f t="shared" si="322"/>
        <v>NO</v>
      </c>
      <c r="X983" t="str">
        <f t="shared" si="323"/>
        <v>NO</v>
      </c>
      <c r="Y983" t="str">
        <f t="shared" si="324"/>
        <v>NO</v>
      </c>
      <c r="Z983" t="str">
        <f t="shared" si="325"/>
        <v>NO</v>
      </c>
      <c r="AA983" t="str">
        <f t="shared" si="326"/>
        <v>NO</v>
      </c>
      <c r="AB983" t="str">
        <f t="shared" si="327"/>
        <v>NO</v>
      </c>
      <c r="AC983" t="str">
        <f t="shared" si="328"/>
        <v>NO</v>
      </c>
      <c r="AD983" t="str">
        <f t="shared" si="329"/>
        <v>NO</v>
      </c>
      <c r="AE983" t="str">
        <f t="shared" si="330"/>
        <v>NO</v>
      </c>
      <c r="AF983" t="str">
        <f t="shared" si="331"/>
        <v>NO</v>
      </c>
      <c r="AG983" t="str">
        <f t="shared" si="332"/>
        <v>NO</v>
      </c>
      <c r="AH983" t="str">
        <f t="shared" si="333"/>
        <v>YES</v>
      </c>
      <c r="AI983" t="str">
        <f t="shared" si="334"/>
        <v/>
      </c>
      <c r="AJ983">
        <f t="shared" si="335"/>
        <v>4</v>
      </c>
    </row>
    <row r="984" spans="1:36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15"/>
        <v>1.7142857142857143E-4</v>
      </c>
      <c r="P984" s="6">
        <f t="shared" si="316"/>
        <v>1</v>
      </c>
      <c r="Q984" t="str">
        <f t="shared" si="317"/>
        <v>technology</v>
      </c>
      <c r="R984" t="str">
        <f t="shared" si="318"/>
        <v>wearables</v>
      </c>
      <c r="S984" s="8">
        <f t="shared" si="319"/>
        <v>42616</v>
      </c>
      <c r="T984" s="8">
        <f t="shared" si="320"/>
        <v>42645.753310185188</v>
      </c>
      <c r="U984">
        <f t="shared" si="321"/>
        <v>2016</v>
      </c>
      <c r="V984" t="str">
        <f>VLOOKUP(MONTH(S984),REF!$C$4:$D$15,2,FALSE)</f>
        <v>SEP</v>
      </c>
      <c r="W984" t="str">
        <f t="shared" si="322"/>
        <v>NO</v>
      </c>
      <c r="X984" t="str">
        <f t="shared" si="323"/>
        <v>NO</v>
      </c>
      <c r="Y984" t="str">
        <f t="shared" si="324"/>
        <v>NO</v>
      </c>
      <c r="Z984" t="str">
        <f t="shared" si="325"/>
        <v>NO</v>
      </c>
      <c r="AA984" t="str">
        <f t="shared" si="326"/>
        <v>YES</v>
      </c>
      <c r="AB984" t="str">
        <f t="shared" si="327"/>
        <v>NO</v>
      </c>
      <c r="AC984" t="str">
        <f t="shared" si="328"/>
        <v>NO</v>
      </c>
      <c r="AD984" t="str">
        <f t="shared" si="329"/>
        <v>NO</v>
      </c>
      <c r="AE984" t="str">
        <f t="shared" si="330"/>
        <v>NO</v>
      </c>
      <c r="AF984" t="str">
        <f t="shared" si="331"/>
        <v>NO</v>
      </c>
      <c r="AG984" t="str">
        <f t="shared" si="332"/>
        <v>NO</v>
      </c>
      <c r="AH984" t="str">
        <f t="shared" si="333"/>
        <v>NO</v>
      </c>
      <c r="AI984" t="str">
        <f t="shared" si="334"/>
        <v/>
      </c>
      <c r="AJ984">
        <f t="shared" si="335"/>
        <v>3</v>
      </c>
    </row>
    <row r="985" spans="1:36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15"/>
        <v>0.2950613611721471</v>
      </c>
      <c r="P985" s="6">
        <f t="shared" si="316"/>
        <v>171.79329608938548</v>
      </c>
      <c r="Q985" t="str">
        <f t="shared" si="317"/>
        <v>technology</v>
      </c>
      <c r="R985" t="str">
        <f t="shared" si="318"/>
        <v>wearables</v>
      </c>
      <c r="S985" s="8">
        <f t="shared" si="319"/>
        <v>42575</v>
      </c>
      <c r="T985" s="8">
        <f t="shared" si="320"/>
        <v>42605.870833333334</v>
      </c>
      <c r="U985">
        <f t="shared" si="321"/>
        <v>2016</v>
      </c>
      <c r="V985" t="str">
        <f>VLOOKUP(MONTH(S985),REF!$C$4:$D$15,2,FALSE)</f>
        <v>JUL</v>
      </c>
      <c r="W985" t="str">
        <f t="shared" si="322"/>
        <v>NO</v>
      </c>
      <c r="X985" t="str">
        <f t="shared" si="323"/>
        <v>NO</v>
      </c>
      <c r="Y985" t="str">
        <f t="shared" si="324"/>
        <v>NO</v>
      </c>
      <c r="Z985" t="str">
        <f t="shared" si="325"/>
        <v>NO</v>
      </c>
      <c r="AA985" t="str">
        <f t="shared" si="326"/>
        <v>NO</v>
      </c>
      <c r="AB985" t="str">
        <f t="shared" si="327"/>
        <v>NO</v>
      </c>
      <c r="AC985" t="str">
        <f t="shared" si="328"/>
        <v>NO</v>
      </c>
      <c r="AD985" t="str">
        <f t="shared" si="329"/>
        <v>NO</v>
      </c>
      <c r="AE985" t="str">
        <f t="shared" si="330"/>
        <v>NO</v>
      </c>
      <c r="AF985" t="str">
        <f t="shared" si="331"/>
        <v>NO</v>
      </c>
      <c r="AG985" t="str">
        <f t="shared" si="332"/>
        <v>NO</v>
      </c>
      <c r="AH985" t="str">
        <f t="shared" si="333"/>
        <v>YES</v>
      </c>
      <c r="AI985" t="str">
        <f t="shared" si="334"/>
        <v/>
      </c>
      <c r="AJ985">
        <f t="shared" si="335"/>
        <v>179</v>
      </c>
    </row>
    <row r="986" spans="1:36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15"/>
        <v>1.06E-2</v>
      </c>
      <c r="P986" s="6">
        <f t="shared" si="316"/>
        <v>35.333333333333336</v>
      </c>
      <c r="Q986" t="str">
        <f t="shared" si="317"/>
        <v>technology</v>
      </c>
      <c r="R986" t="str">
        <f t="shared" si="318"/>
        <v>wearables</v>
      </c>
      <c r="S986" s="8">
        <f t="shared" si="319"/>
        <v>42061</v>
      </c>
      <c r="T986" s="8">
        <f t="shared" si="320"/>
        <v>42091.074166666665</v>
      </c>
      <c r="U986">
        <f t="shared" si="321"/>
        <v>2015</v>
      </c>
      <c r="V986" t="str">
        <f>VLOOKUP(MONTH(S986),REF!$C$4:$D$15,2,FALSE)</f>
        <v>FEB</v>
      </c>
      <c r="W986" t="str">
        <f t="shared" si="322"/>
        <v>NO</v>
      </c>
      <c r="X986" t="str">
        <f t="shared" si="323"/>
        <v>NO</v>
      </c>
      <c r="Y986" t="str">
        <f t="shared" si="324"/>
        <v>NO</v>
      </c>
      <c r="Z986" t="str">
        <f t="shared" si="325"/>
        <v>YES</v>
      </c>
      <c r="AA986" t="str">
        <f t="shared" si="326"/>
        <v>NO</v>
      </c>
      <c r="AB986" t="str">
        <f t="shared" si="327"/>
        <v>NO</v>
      </c>
      <c r="AC986" t="str">
        <f t="shared" si="328"/>
        <v>NO</v>
      </c>
      <c r="AD986" t="str">
        <f t="shared" si="329"/>
        <v>NO</v>
      </c>
      <c r="AE986" t="str">
        <f t="shared" si="330"/>
        <v>NO</v>
      </c>
      <c r="AF986" t="str">
        <f t="shared" si="331"/>
        <v>NO</v>
      </c>
      <c r="AG986" t="str">
        <f t="shared" si="332"/>
        <v>NO</v>
      </c>
      <c r="AH986" t="str">
        <f t="shared" si="333"/>
        <v>NO</v>
      </c>
      <c r="AI986" t="str">
        <f t="shared" si="334"/>
        <v/>
      </c>
      <c r="AJ986">
        <f t="shared" si="335"/>
        <v>3</v>
      </c>
    </row>
    <row r="987" spans="1:36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15"/>
        <v>6.2933333333333327E-2</v>
      </c>
      <c r="P987" s="6">
        <f t="shared" si="316"/>
        <v>82.086956521739125</v>
      </c>
      <c r="Q987" t="str">
        <f t="shared" si="317"/>
        <v>technology</v>
      </c>
      <c r="R987" t="str">
        <f t="shared" si="318"/>
        <v>wearables</v>
      </c>
      <c r="S987" s="8">
        <f t="shared" si="319"/>
        <v>42340</v>
      </c>
      <c r="T987" s="8">
        <f t="shared" si="320"/>
        <v>42369.958333333328</v>
      </c>
      <c r="U987">
        <f t="shared" si="321"/>
        <v>2015</v>
      </c>
      <c r="V987" t="str">
        <f>VLOOKUP(MONTH(S987),REF!$C$4:$D$15,2,FALSE)</f>
        <v>DEC</v>
      </c>
      <c r="W987" t="str">
        <f t="shared" si="322"/>
        <v>NO</v>
      </c>
      <c r="X987" t="str">
        <f t="shared" si="323"/>
        <v>NO</v>
      </c>
      <c r="Y987" t="str">
        <f t="shared" si="324"/>
        <v>NO</v>
      </c>
      <c r="Z987" t="str">
        <f t="shared" si="325"/>
        <v>NO</v>
      </c>
      <c r="AA987" t="str">
        <f t="shared" si="326"/>
        <v>NO</v>
      </c>
      <c r="AB987" t="str">
        <f t="shared" si="327"/>
        <v>NO</v>
      </c>
      <c r="AC987" t="str">
        <f t="shared" si="328"/>
        <v>NO</v>
      </c>
      <c r="AD987" t="str">
        <f t="shared" si="329"/>
        <v>YES</v>
      </c>
      <c r="AE987" t="str">
        <f t="shared" si="330"/>
        <v>NO</v>
      </c>
      <c r="AF987" t="str">
        <f t="shared" si="331"/>
        <v>NO</v>
      </c>
      <c r="AG987" t="str">
        <f t="shared" si="332"/>
        <v>NO</v>
      </c>
      <c r="AH987" t="str">
        <f t="shared" si="333"/>
        <v>NO</v>
      </c>
      <c r="AI987" t="str">
        <f t="shared" si="334"/>
        <v/>
      </c>
      <c r="AJ987">
        <f t="shared" si="335"/>
        <v>23</v>
      </c>
    </row>
    <row r="988" spans="1:36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15"/>
        <v>0.1275</v>
      </c>
      <c r="P988" s="6">
        <f t="shared" si="316"/>
        <v>110.8695652173913</v>
      </c>
      <c r="Q988" t="str">
        <f t="shared" si="317"/>
        <v>technology</v>
      </c>
      <c r="R988" t="str">
        <f t="shared" si="318"/>
        <v>wearables</v>
      </c>
      <c r="S988" s="8">
        <f t="shared" si="319"/>
        <v>42325</v>
      </c>
      <c r="T988" s="8">
        <f t="shared" si="320"/>
        <v>42379</v>
      </c>
      <c r="U988">
        <f t="shared" si="321"/>
        <v>2015</v>
      </c>
      <c r="V988" t="str">
        <f>VLOOKUP(MONTH(S988),REF!$C$4:$D$15,2,FALSE)</f>
        <v>NOV</v>
      </c>
      <c r="W988" t="str">
        <f t="shared" si="322"/>
        <v>NO</v>
      </c>
      <c r="X988" t="str">
        <f t="shared" si="323"/>
        <v>NO</v>
      </c>
      <c r="Y988" t="str">
        <f t="shared" si="324"/>
        <v>NO</v>
      </c>
      <c r="Z988" t="str">
        <f t="shared" si="325"/>
        <v>NO</v>
      </c>
      <c r="AA988" t="str">
        <f t="shared" si="326"/>
        <v>NO</v>
      </c>
      <c r="AB988" t="str">
        <f t="shared" si="327"/>
        <v>YES</v>
      </c>
      <c r="AC988" t="str">
        <f t="shared" si="328"/>
        <v>NO</v>
      </c>
      <c r="AD988" t="str">
        <f t="shared" si="329"/>
        <v>NO</v>
      </c>
      <c r="AE988" t="str">
        <f t="shared" si="330"/>
        <v>NO</v>
      </c>
      <c r="AF988" t="str">
        <f t="shared" si="331"/>
        <v>NO</v>
      </c>
      <c r="AG988" t="str">
        <f t="shared" si="332"/>
        <v>NO</v>
      </c>
      <c r="AH988" t="str">
        <f t="shared" si="333"/>
        <v>NO</v>
      </c>
      <c r="AI988" t="str">
        <f t="shared" si="334"/>
        <v/>
      </c>
      <c r="AJ988">
        <f t="shared" si="335"/>
        <v>23</v>
      </c>
    </row>
    <row r="989" spans="1:36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15"/>
        <v>0.13220000000000001</v>
      </c>
      <c r="P989" s="6">
        <f t="shared" si="316"/>
        <v>161.21951219512195</v>
      </c>
      <c r="Q989" t="str">
        <f t="shared" si="317"/>
        <v>technology</v>
      </c>
      <c r="R989" t="str">
        <f t="shared" si="318"/>
        <v>wearables</v>
      </c>
      <c r="S989" s="8">
        <f t="shared" si="319"/>
        <v>41773</v>
      </c>
      <c r="T989" s="8">
        <f t="shared" si="320"/>
        <v>41813.294560185182</v>
      </c>
      <c r="U989">
        <f t="shared" si="321"/>
        <v>2014</v>
      </c>
      <c r="V989" t="str">
        <f>VLOOKUP(MONTH(S989),REF!$C$4:$D$15,2,FALSE)</f>
        <v>MAY</v>
      </c>
      <c r="W989" t="str">
        <f t="shared" si="322"/>
        <v>NO</v>
      </c>
      <c r="X989" t="str">
        <f t="shared" si="323"/>
        <v>NO</v>
      </c>
      <c r="Y989" t="str">
        <f t="shared" si="324"/>
        <v>NO</v>
      </c>
      <c r="Z989" t="str">
        <f t="shared" si="325"/>
        <v>NO</v>
      </c>
      <c r="AA989" t="str">
        <f t="shared" si="326"/>
        <v>NO</v>
      </c>
      <c r="AB989" t="str">
        <f t="shared" si="327"/>
        <v>NO</v>
      </c>
      <c r="AC989" t="str">
        <f t="shared" si="328"/>
        <v>NO</v>
      </c>
      <c r="AD989" t="str">
        <f t="shared" si="329"/>
        <v>NO</v>
      </c>
      <c r="AE989" t="str">
        <f t="shared" si="330"/>
        <v>NO</v>
      </c>
      <c r="AF989" t="str">
        <f t="shared" si="331"/>
        <v>NO</v>
      </c>
      <c r="AG989" t="str">
        <f t="shared" si="332"/>
        <v>NO</v>
      </c>
      <c r="AH989" t="str">
        <f t="shared" si="333"/>
        <v>YES</v>
      </c>
      <c r="AI989" t="str">
        <f t="shared" si="334"/>
        <v/>
      </c>
      <c r="AJ989">
        <f t="shared" si="335"/>
        <v>41</v>
      </c>
    </row>
    <row r="990" spans="1:36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15"/>
        <v>0</v>
      </c>
      <c r="P990" s="6" t="e">
        <f t="shared" si="316"/>
        <v>#DIV/0!</v>
      </c>
      <c r="Q990" t="str">
        <f t="shared" si="317"/>
        <v>technology</v>
      </c>
      <c r="R990" t="str">
        <f t="shared" si="318"/>
        <v>wearables</v>
      </c>
      <c r="S990" s="8">
        <f t="shared" si="319"/>
        <v>42614</v>
      </c>
      <c r="T990" s="8">
        <f t="shared" si="320"/>
        <v>42644.356770833328</v>
      </c>
      <c r="U990">
        <f t="shared" si="321"/>
        <v>2016</v>
      </c>
      <c r="V990" t="str">
        <f>VLOOKUP(MONTH(S990),REF!$C$4:$D$15,2,FALSE)</f>
        <v>SEP</v>
      </c>
      <c r="W990" t="str">
        <f t="shared" si="322"/>
        <v>NO</v>
      </c>
      <c r="X990" t="str">
        <f t="shared" si="323"/>
        <v>NO</v>
      </c>
      <c r="Y990" t="str">
        <f t="shared" si="324"/>
        <v>YES</v>
      </c>
      <c r="Z990" t="str">
        <f t="shared" si="325"/>
        <v>NO</v>
      </c>
      <c r="AA990" t="str">
        <f t="shared" si="326"/>
        <v>NO</v>
      </c>
      <c r="AB990" t="str">
        <f t="shared" si="327"/>
        <v>NO</v>
      </c>
      <c r="AC990" t="str">
        <f t="shared" si="328"/>
        <v>NO</v>
      </c>
      <c r="AD990" t="str">
        <f t="shared" si="329"/>
        <v>NO</v>
      </c>
      <c r="AE990" t="str">
        <f t="shared" si="330"/>
        <v>NO</v>
      </c>
      <c r="AF990" t="str">
        <f t="shared" si="331"/>
        <v>NO</v>
      </c>
      <c r="AG990" t="str">
        <f t="shared" si="332"/>
        <v>NO</v>
      </c>
      <c r="AH990" t="str">
        <f t="shared" si="333"/>
        <v>NO</v>
      </c>
      <c r="AI990" t="str">
        <f t="shared" si="334"/>
        <v/>
      </c>
      <c r="AJ990">
        <f t="shared" si="335"/>
        <v>0</v>
      </c>
    </row>
    <row r="991" spans="1:36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15"/>
        <v>0.16769999999999999</v>
      </c>
      <c r="P991" s="6">
        <f t="shared" si="316"/>
        <v>52.40625</v>
      </c>
      <c r="Q991" t="str">
        <f t="shared" si="317"/>
        <v>technology</v>
      </c>
      <c r="R991" t="str">
        <f t="shared" si="318"/>
        <v>wearables</v>
      </c>
      <c r="S991" s="8">
        <f t="shared" si="319"/>
        <v>42612</v>
      </c>
      <c r="T991" s="8">
        <f t="shared" si="320"/>
        <v>42641.933969907404</v>
      </c>
      <c r="U991">
        <f t="shared" si="321"/>
        <v>2016</v>
      </c>
      <c r="V991" t="str">
        <f>VLOOKUP(MONTH(S991),REF!$C$4:$D$15,2,FALSE)</f>
        <v>AUG</v>
      </c>
      <c r="W991" t="str">
        <f t="shared" si="322"/>
        <v>NO</v>
      </c>
      <c r="X991" t="str">
        <f t="shared" si="323"/>
        <v>NO</v>
      </c>
      <c r="Y991" t="str">
        <f t="shared" si="324"/>
        <v>NO</v>
      </c>
      <c r="Z991" t="str">
        <f t="shared" si="325"/>
        <v>YES</v>
      </c>
      <c r="AA991" t="str">
        <f t="shared" si="326"/>
        <v>NO</v>
      </c>
      <c r="AB991" t="str">
        <f t="shared" si="327"/>
        <v>NO</v>
      </c>
      <c r="AC991" t="str">
        <f t="shared" si="328"/>
        <v>NO</v>
      </c>
      <c r="AD991" t="str">
        <f t="shared" si="329"/>
        <v>NO</v>
      </c>
      <c r="AE991" t="str">
        <f t="shared" si="330"/>
        <v>NO</v>
      </c>
      <c r="AF991" t="str">
        <f t="shared" si="331"/>
        <v>NO</v>
      </c>
      <c r="AG991" t="str">
        <f t="shared" si="332"/>
        <v>NO</v>
      </c>
      <c r="AH991" t="str">
        <f t="shared" si="333"/>
        <v>NO</v>
      </c>
      <c r="AI991" t="str">
        <f t="shared" si="334"/>
        <v/>
      </c>
      <c r="AJ991">
        <f t="shared" si="335"/>
        <v>32</v>
      </c>
    </row>
    <row r="992" spans="1:36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15"/>
        <v>1.0399999999999999E-3</v>
      </c>
      <c r="P992" s="6">
        <f t="shared" si="316"/>
        <v>13</v>
      </c>
      <c r="Q992" t="str">
        <f t="shared" si="317"/>
        <v>technology</v>
      </c>
      <c r="R992" t="str">
        <f t="shared" si="318"/>
        <v>wearables</v>
      </c>
      <c r="S992" s="8">
        <f t="shared" si="319"/>
        <v>41856</v>
      </c>
      <c r="T992" s="8">
        <f t="shared" si="320"/>
        <v>41885.784305555557</v>
      </c>
      <c r="U992">
        <f t="shared" si="321"/>
        <v>2014</v>
      </c>
      <c r="V992" t="str">
        <f>VLOOKUP(MONTH(S992),REF!$C$4:$D$15,2,FALSE)</f>
        <v>AUG</v>
      </c>
      <c r="W992" t="str">
        <f t="shared" si="322"/>
        <v>NO</v>
      </c>
      <c r="X992" t="str">
        <f t="shared" si="323"/>
        <v>NO</v>
      </c>
      <c r="Y992" t="str">
        <f t="shared" si="324"/>
        <v>NO</v>
      </c>
      <c r="Z992" t="str">
        <f t="shared" si="325"/>
        <v>NO</v>
      </c>
      <c r="AA992" t="str">
        <f t="shared" si="326"/>
        <v>NO</v>
      </c>
      <c r="AB992" t="str">
        <f t="shared" si="327"/>
        <v>NO</v>
      </c>
      <c r="AC992" t="str">
        <f t="shared" si="328"/>
        <v>YES</v>
      </c>
      <c r="AD992" t="str">
        <f t="shared" si="329"/>
        <v>NO</v>
      </c>
      <c r="AE992" t="str">
        <f t="shared" si="330"/>
        <v>NO</v>
      </c>
      <c r="AF992" t="str">
        <f t="shared" si="331"/>
        <v>NO</v>
      </c>
      <c r="AG992" t="str">
        <f t="shared" si="332"/>
        <v>NO</v>
      </c>
      <c r="AH992" t="str">
        <f t="shared" si="333"/>
        <v>NO</v>
      </c>
      <c r="AI992" t="str">
        <f t="shared" si="334"/>
        <v/>
      </c>
      <c r="AJ992">
        <f t="shared" si="335"/>
        <v>2</v>
      </c>
    </row>
    <row r="993" spans="1:36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15"/>
        <v>4.24E-2</v>
      </c>
      <c r="P993" s="6">
        <f t="shared" si="316"/>
        <v>30.285714285714285</v>
      </c>
      <c r="Q993" t="str">
        <f t="shared" si="317"/>
        <v>technology</v>
      </c>
      <c r="R993" t="str">
        <f t="shared" si="318"/>
        <v>wearables</v>
      </c>
      <c r="S993" s="8">
        <f t="shared" si="319"/>
        <v>42539</v>
      </c>
      <c r="T993" s="8">
        <f t="shared" si="320"/>
        <v>42563.785416666666</v>
      </c>
      <c r="U993">
        <f t="shared" si="321"/>
        <v>2016</v>
      </c>
      <c r="V993" t="str">
        <f>VLOOKUP(MONTH(S993),REF!$C$4:$D$15,2,FALSE)</f>
        <v>JUN</v>
      </c>
      <c r="W993" t="str">
        <f t="shared" si="322"/>
        <v>NO</v>
      </c>
      <c r="X993" t="str">
        <f t="shared" si="323"/>
        <v>NO</v>
      </c>
      <c r="Y993" t="str">
        <f t="shared" si="324"/>
        <v>YES</v>
      </c>
      <c r="Z993" t="str">
        <f t="shared" si="325"/>
        <v>NO</v>
      </c>
      <c r="AA993" t="str">
        <f t="shared" si="326"/>
        <v>NO</v>
      </c>
      <c r="AB993" t="str">
        <f t="shared" si="327"/>
        <v>NO</v>
      </c>
      <c r="AC993" t="str">
        <f t="shared" si="328"/>
        <v>NO</v>
      </c>
      <c r="AD993" t="str">
        <f t="shared" si="329"/>
        <v>NO</v>
      </c>
      <c r="AE993" t="str">
        <f t="shared" si="330"/>
        <v>NO</v>
      </c>
      <c r="AF993" t="str">
        <f t="shared" si="331"/>
        <v>NO</v>
      </c>
      <c r="AG993" t="str">
        <f t="shared" si="332"/>
        <v>NO</v>
      </c>
      <c r="AH993" t="str">
        <f t="shared" si="333"/>
        <v>NO</v>
      </c>
      <c r="AI993" t="str">
        <f t="shared" si="334"/>
        <v/>
      </c>
      <c r="AJ993">
        <f t="shared" si="335"/>
        <v>7</v>
      </c>
    </row>
    <row r="994" spans="1:36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15"/>
        <v>4.6699999999999997E-3</v>
      </c>
      <c r="P994" s="6">
        <f t="shared" si="316"/>
        <v>116.75</v>
      </c>
      <c r="Q994" t="str">
        <f t="shared" si="317"/>
        <v>technology</v>
      </c>
      <c r="R994" t="str">
        <f t="shared" si="318"/>
        <v>wearables</v>
      </c>
      <c r="S994" s="8">
        <f t="shared" si="319"/>
        <v>42438</v>
      </c>
      <c r="T994" s="8">
        <f t="shared" si="320"/>
        <v>42497.883321759262</v>
      </c>
      <c r="U994">
        <f t="shared" si="321"/>
        <v>2016</v>
      </c>
      <c r="V994" t="str">
        <f>VLOOKUP(MONTH(S994),REF!$C$4:$D$15,2,FALSE)</f>
        <v>MAR</v>
      </c>
      <c r="W994" t="str">
        <f t="shared" si="322"/>
        <v>NO</v>
      </c>
      <c r="X994" t="str">
        <f t="shared" si="323"/>
        <v>NO</v>
      </c>
      <c r="Y994" t="str">
        <f t="shared" si="324"/>
        <v>NO</v>
      </c>
      <c r="Z994" t="str">
        <f t="shared" si="325"/>
        <v>NO</v>
      </c>
      <c r="AA994" t="str">
        <f t="shared" si="326"/>
        <v>NO</v>
      </c>
      <c r="AB994" t="str">
        <f t="shared" si="327"/>
        <v>NO</v>
      </c>
      <c r="AC994" t="str">
        <f t="shared" si="328"/>
        <v>NO</v>
      </c>
      <c r="AD994" t="str">
        <f t="shared" si="329"/>
        <v>NO</v>
      </c>
      <c r="AE994" t="str">
        <f t="shared" si="330"/>
        <v>NO</v>
      </c>
      <c r="AF994" t="str">
        <f t="shared" si="331"/>
        <v>NO</v>
      </c>
      <c r="AG994" t="str">
        <f t="shared" si="332"/>
        <v>NO</v>
      </c>
      <c r="AH994" t="str">
        <f t="shared" si="333"/>
        <v>YES</v>
      </c>
      <c r="AI994" t="str">
        <f t="shared" si="334"/>
        <v/>
      </c>
      <c r="AJ994">
        <f t="shared" si="335"/>
        <v>4</v>
      </c>
    </row>
    <row r="995" spans="1:36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15"/>
        <v>0.25087142857142858</v>
      </c>
      <c r="P995" s="6">
        <f t="shared" si="316"/>
        <v>89.59693877551021</v>
      </c>
      <c r="Q995" t="str">
        <f t="shared" si="317"/>
        <v>technology</v>
      </c>
      <c r="R995" t="str">
        <f t="shared" si="318"/>
        <v>wearables</v>
      </c>
      <c r="S995" s="8">
        <f t="shared" si="319"/>
        <v>42653</v>
      </c>
      <c r="T995" s="8">
        <f t="shared" si="320"/>
        <v>42686.208333333328</v>
      </c>
      <c r="U995">
        <f t="shared" si="321"/>
        <v>2016</v>
      </c>
      <c r="V995" t="str">
        <f>VLOOKUP(MONTH(S995),REF!$C$4:$D$15,2,FALSE)</f>
        <v>OCT</v>
      </c>
      <c r="W995" t="str">
        <f t="shared" si="322"/>
        <v>NO</v>
      </c>
      <c r="X995" t="str">
        <f t="shared" si="323"/>
        <v>NO</v>
      </c>
      <c r="Y995" t="str">
        <f t="shared" si="324"/>
        <v>NO</v>
      </c>
      <c r="Z995" t="str">
        <f t="shared" si="325"/>
        <v>NO</v>
      </c>
      <c r="AA995" t="str">
        <f t="shared" si="326"/>
        <v>NO</v>
      </c>
      <c r="AB995" t="str">
        <f t="shared" si="327"/>
        <v>NO</v>
      </c>
      <c r="AC995" t="str">
        <f t="shared" si="328"/>
        <v>NO</v>
      </c>
      <c r="AD995" t="str">
        <f t="shared" si="329"/>
        <v>NO</v>
      </c>
      <c r="AE995" t="str">
        <f t="shared" si="330"/>
        <v>NO</v>
      </c>
      <c r="AF995" t="str">
        <f t="shared" si="331"/>
        <v>NO</v>
      </c>
      <c r="AG995" t="str">
        <f t="shared" si="332"/>
        <v>NO</v>
      </c>
      <c r="AH995" t="str">
        <f t="shared" si="333"/>
        <v>YES</v>
      </c>
      <c r="AI995" t="str">
        <f t="shared" si="334"/>
        <v/>
      </c>
      <c r="AJ995">
        <f t="shared" si="335"/>
        <v>196</v>
      </c>
    </row>
    <row r="996" spans="1:36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15"/>
        <v>2.3345000000000001E-2</v>
      </c>
      <c r="P996" s="6">
        <f t="shared" si="316"/>
        <v>424.45454545454544</v>
      </c>
      <c r="Q996" t="str">
        <f t="shared" si="317"/>
        <v>technology</v>
      </c>
      <c r="R996" t="str">
        <f t="shared" si="318"/>
        <v>wearables</v>
      </c>
      <c r="S996" s="8">
        <f t="shared" si="319"/>
        <v>41921</v>
      </c>
      <c r="T996" s="8">
        <f t="shared" si="320"/>
        <v>41973.957638888889</v>
      </c>
      <c r="U996">
        <f t="shared" si="321"/>
        <v>2014</v>
      </c>
      <c r="V996" t="str">
        <f>VLOOKUP(MONTH(S996),REF!$C$4:$D$15,2,FALSE)</f>
        <v>OCT</v>
      </c>
      <c r="W996" t="str">
        <f t="shared" si="322"/>
        <v>NO</v>
      </c>
      <c r="X996" t="str">
        <f t="shared" si="323"/>
        <v>NO</v>
      </c>
      <c r="Y996" t="str">
        <f t="shared" si="324"/>
        <v>NO</v>
      </c>
      <c r="Z996" t="str">
        <f t="shared" si="325"/>
        <v>NO</v>
      </c>
      <c r="AA996" t="str">
        <f t="shared" si="326"/>
        <v>NO</v>
      </c>
      <c r="AB996" t="str">
        <f t="shared" si="327"/>
        <v>NO</v>
      </c>
      <c r="AC996" t="str">
        <f t="shared" si="328"/>
        <v>NO</v>
      </c>
      <c r="AD996" t="str">
        <f t="shared" si="329"/>
        <v>NO</v>
      </c>
      <c r="AE996" t="str">
        <f t="shared" si="330"/>
        <v>NO</v>
      </c>
      <c r="AF996" t="str">
        <f t="shared" si="331"/>
        <v>NO</v>
      </c>
      <c r="AG996" t="str">
        <f t="shared" si="332"/>
        <v>NO</v>
      </c>
      <c r="AH996" t="str">
        <f t="shared" si="333"/>
        <v>YES</v>
      </c>
      <c r="AI996" t="str">
        <f t="shared" si="334"/>
        <v/>
      </c>
      <c r="AJ996">
        <f t="shared" si="335"/>
        <v>11</v>
      </c>
    </row>
    <row r="997" spans="1:36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15"/>
        <v>7.2599999999999998E-2</v>
      </c>
      <c r="P997" s="6">
        <f t="shared" si="316"/>
        <v>80.666666666666671</v>
      </c>
      <c r="Q997" t="str">
        <f t="shared" si="317"/>
        <v>technology</v>
      </c>
      <c r="R997" t="str">
        <f t="shared" si="318"/>
        <v>wearables</v>
      </c>
      <c r="S997" s="8">
        <f t="shared" si="319"/>
        <v>41948</v>
      </c>
      <c r="T997" s="8">
        <f t="shared" si="320"/>
        <v>41972.666666666672</v>
      </c>
      <c r="U997">
        <f t="shared" si="321"/>
        <v>2014</v>
      </c>
      <c r="V997" t="str">
        <f>VLOOKUP(MONTH(S997),REF!$C$4:$D$15,2,FALSE)</f>
        <v>NOV</v>
      </c>
      <c r="W997" t="str">
        <f t="shared" si="322"/>
        <v>NO</v>
      </c>
      <c r="X997" t="str">
        <f t="shared" si="323"/>
        <v>NO</v>
      </c>
      <c r="Y997" t="str">
        <f t="shared" si="324"/>
        <v>NO</v>
      </c>
      <c r="Z997" t="str">
        <f t="shared" si="325"/>
        <v>YES</v>
      </c>
      <c r="AA997" t="str">
        <f t="shared" si="326"/>
        <v>NO</v>
      </c>
      <c r="AB997" t="str">
        <f t="shared" si="327"/>
        <v>NO</v>
      </c>
      <c r="AC997" t="str">
        <f t="shared" si="328"/>
        <v>NO</v>
      </c>
      <c r="AD997" t="str">
        <f t="shared" si="329"/>
        <v>NO</v>
      </c>
      <c r="AE997" t="str">
        <f t="shared" si="330"/>
        <v>NO</v>
      </c>
      <c r="AF997" t="str">
        <f t="shared" si="331"/>
        <v>NO</v>
      </c>
      <c r="AG997" t="str">
        <f t="shared" si="332"/>
        <v>NO</v>
      </c>
      <c r="AH997" t="str">
        <f t="shared" si="333"/>
        <v>NO</v>
      </c>
      <c r="AI997" t="str">
        <f t="shared" si="334"/>
        <v/>
      </c>
      <c r="AJ997">
        <f t="shared" si="335"/>
        <v>9</v>
      </c>
    </row>
    <row r="998" spans="1:36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15"/>
        <v>1.6250000000000001E-2</v>
      </c>
      <c r="P998" s="6">
        <f t="shared" si="316"/>
        <v>13</v>
      </c>
      <c r="Q998" t="str">
        <f t="shared" si="317"/>
        <v>technology</v>
      </c>
      <c r="R998" t="str">
        <f t="shared" si="318"/>
        <v>wearables</v>
      </c>
      <c r="S998" s="8">
        <f t="shared" si="319"/>
        <v>41818</v>
      </c>
      <c r="T998" s="8">
        <f t="shared" si="320"/>
        <v>41847.643750000003</v>
      </c>
      <c r="U998">
        <f t="shared" si="321"/>
        <v>2014</v>
      </c>
      <c r="V998" t="str">
        <f>VLOOKUP(MONTH(S998),REF!$C$4:$D$15,2,FALSE)</f>
        <v>JUN</v>
      </c>
      <c r="W998" t="str">
        <f t="shared" si="322"/>
        <v>NO</v>
      </c>
      <c r="X998" t="str">
        <f t="shared" si="323"/>
        <v>YES</v>
      </c>
      <c r="Y998" t="str">
        <f t="shared" si="324"/>
        <v>NO</v>
      </c>
      <c r="Z998" t="str">
        <f t="shared" si="325"/>
        <v>NO</v>
      </c>
      <c r="AA998" t="str">
        <f t="shared" si="326"/>
        <v>NO</v>
      </c>
      <c r="AB998" t="str">
        <f t="shared" si="327"/>
        <v>NO</v>
      </c>
      <c r="AC998" t="str">
        <f t="shared" si="328"/>
        <v>NO</v>
      </c>
      <c r="AD998" t="str">
        <f t="shared" si="329"/>
        <v>NO</v>
      </c>
      <c r="AE998" t="str">
        <f t="shared" si="330"/>
        <v>NO</v>
      </c>
      <c r="AF998" t="str">
        <f t="shared" si="331"/>
        <v>NO</v>
      </c>
      <c r="AG998" t="str">
        <f t="shared" si="332"/>
        <v>NO</v>
      </c>
      <c r="AH998" t="str">
        <f t="shared" si="333"/>
        <v>NO</v>
      </c>
      <c r="AI998" t="str">
        <f t="shared" si="334"/>
        <v/>
      </c>
      <c r="AJ998">
        <f t="shared" si="335"/>
        <v>5</v>
      </c>
    </row>
    <row r="999" spans="1:36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15"/>
        <v>1.2999999999999999E-2</v>
      </c>
      <c r="P999" s="6">
        <f t="shared" si="316"/>
        <v>8.125</v>
      </c>
      <c r="Q999" t="str">
        <f t="shared" si="317"/>
        <v>technology</v>
      </c>
      <c r="R999" t="str">
        <f t="shared" si="318"/>
        <v>wearables</v>
      </c>
      <c r="S999" s="8">
        <f t="shared" si="319"/>
        <v>41941</v>
      </c>
      <c r="T999" s="8">
        <f t="shared" si="320"/>
        <v>41971.144641203704</v>
      </c>
      <c r="U999">
        <f t="shared" si="321"/>
        <v>2014</v>
      </c>
      <c r="V999" t="str">
        <f>VLOOKUP(MONTH(S999),REF!$C$4:$D$15,2,FALSE)</f>
        <v>OCT</v>
      </c>
      <c r="W999" t="str">
        <f t="shared" si="322"/>
        <v>NO</v>
      </c>
      <c r="X999" t="str">
        <f t="shared" si="323"/>
        <v>NO</v>
      </c>
      <c r="Y999" t="str">
        <f t="shared" si="324"/>
        <v>YES</v>
      </c>
      <c r="Z999" t="str">
        <f t="shared" si="325"/>
        <v>NO</v>
      </c>
      <c r="AA999" t="str">
        <f t="shared" si="326"/>
        <v>NO</v>
      </c>
      <c r="AB999" t="str">
        <f t="shared" si="327"/>
        <v>NO</v>
      </c>
      <c r="AC999" t="str">
        <f t="shared" si="328"/>
        <v>NO</v>
      </c>
      <c r="AD999" t="str">
        <f t="shared" si="329"/>
        <v>NO</v>
      </c>
      <c r="AE999" t="str">
        <f t="shared" si="330"/>
        <v>NO</v>
      </c>
      <c r="AF999" t="str">
        <f t="shared" si="331"/>
        <v>NO</v>
      </c>
      <c r="AG999" t="str">
        <f t="shared" si="332"/>
        <v>NO</v>
      </c>
      <c r="AH999" t="str">
        <f t="shared" si="333"/>
        <v>NO</v>
      </c>
      <c r="AI999" t="str">
        <f t="shared" si="334"/>
        <v/>
      </c>
      <c r="AJ999">
        <f t="shared" si="335"/>
        <v>8</v>
      </c>
    </row>
    <row r="1000" spans="1:36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15"/>
        <v>0.58558333333333334</v>
      </c>
      <c r="P1000" s="6">
        <f t="shared" si="316"/>
        <v>153.42794759825327</v>
      </c>
      <c r="Q1000" t="str">
        <f t="shared" si="317"/>
        <v>technology</v>
      </c>
      <c r="R1000" t="str">
        <f t="shared" si="318"/>
        <v>wearables</v>
      </c>
      <c r="S1000" s="8">
        <f t="shared" si="319"/>
        <v>42282</v>
      </c>
      <c r="T1000" s="8">
        <f t="shared" si="320"/>
        <v>42327.210659722223</v>
      </c>
      <c r="U1000">
        <f t="shared" si="321"/>
        <v>2015</v>
      </c>
      <c r="V1000" t="str">
        <f>VLOOKUP(MONTH(S1000),REF!$C$4:$D$15,2,FALSE)</f>
        <v>OCT</v>
      </c>
      <c r="W1000" t="str">
        <f t="shared" si="322"/>
        <v>NO</v>
      </c>
      <c r="X1000" t="str">
        <f t="shared" si="323"/>
        <v>NO</v>
      </c>
      <c r="Y1000" t="str">
        <f t="shared" si="324"/>
        <v>NO</v>
      </c>
      <c r="Z1000" t="str">
        <f t="shared" si="325"/>
        <v>NO</v>
      </c>
      <c r="AA1000" t="str">
        <f t="shared" si="326"/>
        <v>NO</v>
      </c>
      <c r="AB1000" t="str">
        <f t="shared" si="327"/>
        <v>NO</v>
      </c>
      <c r="AC1000" t="str">
        <f t="shared" si="328"/>
        <v>NO</v>
      </c>
      <c r="AD1000" t="str">
        <f t="shared" si="329"/>
        <v>NO</v>
      </c>
      <c r="AE1000" t="str">
        <f t="shared" si="330"/>
        <v>NO</v>
      </c>
      <c r="AF1000" t="str">
        <f t="shared" si="331"/>
        <v>NO</v>
      </c>
      <c r="AG1000" t="str">
        <f t="shared" si="332"/>
        <v>NO</v>
      </c>
      <c r="AH1000" t="str">
        <f t="shared" si="333"/>
        <v>YES</v>
      </c>
      <c r="AI1000" t="str">
        <f t="shared" si="334"/>
        <v/>
      </c>
      <c r="AJ1000">
        <f t="shared" si="335"/>
        <v>229</v>
      </c>
    </row>
    <row r="1001" spans="1:36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15"/>
        <v>7.7886666666666673E-2</v>
      </c>
      <c r="P1001" s="6">
        <f t="shared" si="316"/>
        <v>292.07499999999999</v>
      </c>
      <c r="Q1001" t="str">
        <f t="shared" si="317"/>
        <v>technology</v>
      </c>
      <c r="R1001" t="str">
        <f t="shared" si="318"/>
        <v>wearables</v>
      </c>
      <c r="S1001" s="8">
        <f t="shared" si="319"/>
        <v>41926</v>
      </c>
      <c r="T1001" s="8">
        <f t="shared" si="320"/>
        <v>41956.334722222222</v>
      </c>
      <c r="U1001">
        <f t="shared" si="321"/>
        <v>2014</v>
      </c>
      <c r="V1001" t="str">
        <f>VLOOKUP(MONTH(S1001),REF!$C$4:$D$15,2,FALSE)</f>
        <v>OCT</v>
      </c>
      <c r="W1001" t="str">
        <f t="shared" si="322"/>
        <v>NO</v>
      </c>
      <c r="X1001" t="str">
        <f t="shared" si="323"/>
        <v>NO</v>
      </c>
      <c r="Y1001" t="str">
        <f t="shared" si="324"/>
        <v>NO</v>
      </c>
      <c r="Z1001" t="str">
        <f t="shared" si="325"/>
        <v>NO</v>
      </c>
      <c r="AA1001" t="str">
        <f t="shared" si="326"/>
        <v>NO</v>
      </c>
      <c r="AB1001" t="str">
        <f t="shared" si="327"/>
        <v>NO</v>
      </c>
      <c r="AC1001" t="str">
        <f t="shared" si="328"/>
        <v>NO</v>
      </c>
      <c r="AD1001" t="str">
        <f t="shared" si="329"/>
        <v>NO</v>
      </c>
      <c r="AE1001" t="str">
        <f t="shared" si="330"/>
        <v>NO</v>
      </c>
      <c r="AF1001" t="str">
        <f t="shared" si="331"/>
        <v>NO</v>
      </c>
      <c r="AG1001" t="str">
        <f t="shared" si="332"/>
        <v>NO</v>
      </c>
      <c r="AH1001" t="str">
        <f t="shared" si="333"/>
        <v>YES</v>
      </c>
      <c r="AI1001" t="str">
        <f t="shared" si="334"/>
        <v/>
      </c>
      <c r="AJ1001">
        <f t="shared" si="335"/>
        <v>40</v>
      </c>
    </row>
    <row r="1002" spans="1:36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15"/>
        <v>2.2157147647256063E-2</v>
      </c>
      <c r="P1002" s="6">
        <f t="shared" si="316"/>
        <v>3304</v>
      </c>
      <c r="Q1002" t="str">
        <f t="shared" si="317"/>
        <v>technology</v>
      </c>
      <c r="R1002" t="str">
        <f t="shared" si="318"/>
        <v>wearables</v>
      </c>
      <c r="S1002" s="8">
        <f t="shared" si="319"/>
        <v>42749</v>
      </c>
      <c r="T1002" s="8">
        <f t="shared" si="320"/>
        <v>42809.018055555556</v>
      </c>
      <c r="U1002">
        <f t="shared" si="321"/>
        <v>2017</v>
      </c>
      <c r="V1002" t="str">
        <f>VLOOKUP(MONTH(S1002),REF!$C$4:$D$15,2,FALSE)</f>
        <v>JAN</v>
      </c>
      <c r="W1002" t="str">
        <f t="shared" si="322"/>
        <v>NO</v>
      </c>
      <c r="X1002" t="str">
        <f t="shared" si="323"/>
        <v>NO</v>
      </c>
      <c r="Y1002" t="str">
        <f t="shared" si="324"/>
        <v>NO</v>
      </c>
      <c r="Z1002" t="str">
        <f t="shared" si="325"/>
        <v>NO</v>
      </c>
      <c r="AA1002" t="str">
        <f t="shared" si="326"/>
        <v>NO</v>
      </c>
      <c r="AB1002" t="str">
        <f t="shared" si="327"/>
        <v>NO</v>
      </c>
      <c r="AC1002" t="str">
        <f t="shared" si="328"/>
        <v>NO</v>
      </c>
      <c r="AD1002" t="str">
        <f t="shared" si="329"/>
        <v>NO</v>
      </c>
      <c r="AE1002" t="str">
        <f t="shared" si="330"/>
        <v>NO</v>
      </c>
      <c r="AF1002" t="str">
        <f t="shared" si="331"/>
        <v>NO</v>
      </c>
      <c r="AG1002" t="str">
        <f t="shared" si="332"/>
        <v>NO</v>
      </c>
      <c r="AH1002" t="str">
        <f t="shared" si="333"/>
        <v>YES</v>
      </c>
      <c r="AI1002" t="str">
        <f t="shared" si="334"/>
        <v/>
      </c>
      <c r="AJ1002" t="str">
        <f t="shared" si="335"/>
        <v/>
      </c>
    </row>
    <row r="1003" spans="1:36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15"/>
        <v>1.04</v>
      </c>
      <c r="P1003" s="6">
        <f t="shared" si="316"/>
        <v>1300</v>
      </c>
      <c r="Q1003" t="str">
        <f t="shared" si="317"/>
        <v>technology</v>
      </c>
      <c r="R1003" t="str">
        <f t="shared" si="318"/>
        <v>wearables</v>
      </c>
      <c r="S1003" s="8">
        <f t="shared" si="319"/>
        <v>42721</v>
      </c>
      <c r="T1003" s="8">
        <f t="shared" si="320"/>
        <v>42765.720057870371</v>
      </c>
      <c r="U1003">
        <f t="shared" si="321"/>
        <v>2016</v>
      </c>
      <c r="V1003" t="str">
        <f>VLOOKUP(MONTH(S1003),REF!$C$4:$D$15,2,FALSE)</f>
        <v>DEC</v>
      </c>
      <c r="W1003" t="str">
        <f t="shared" si="322"/>
        <v>NO</v>
      </c>
      <c r="X1003" t="str">
        <f t="shared" si="323"/>
        <v>NO</v>
      </c>
      <c r="Y1003" t="str">
        <f t="shared" si="324"/>
        <v>YES</v>
      </c>
      <c r="Z1003" t="str">
        <f t="shared" si="325"/>
        <v>NO</v>
      </c>
      <c r="AA1003" t="str">
        <f t="shared" si="326"/>
        <v>NO</v>
      </c>
      <c r="AB1003" t="str">
        <f t="shared" si="327"/>
        <v>NO</v>
      </c>
      <c r="AC1003" t="str">
        <f t="shared" si="328"/>
        <v>NO</v>
      </c>
      <c r="AD1003" t="str">
        <f t="shared" si="329"/>
        <v>NO</v>
      </c>
      <c r="AE1003" t="str">
        <f t="shared" si="330"/>
        <v>NO</v>
      </c>
      <c r="AF1003" t="str">
        <f t="shared" si="331"/>
        <v>NO</v>
      </c>
      <c r="AG1003" t="str">
        <f t="shared" si="332"/>
        <v>NO</v>
      </c>
      <c r="AH1003" t="str">
        <f t="shared" si="333"/>
        <v>NO</v>
      </c>
      <c r="AI1003" t="str">
        <f t="shared" si="334"/>
        <v/>
      </c>
      <c r="AJ1003" t="str">
        <f t="shared" si="335"/>
        <v/>
      </c>
    </row>
    <row r="1004" spans="1:36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15"/>
        <v>0.29602960296029601</v>
      </c>
      <c r="P1004" s="6">
        <f t="shared" si="316"/>
        <v>134.54545454545453</v>
      </c>
      <c r="Q1004" t="str">
        <f t="shared" si="317"/>
        <v>technology</v>
      </c>
      <c r="R1004" t="str">
        <f t="shared" si="318"/>
        <v>wearables</v>
      </c>
      <c r="S1004" s="8">
        <f t="shared" si="319"/>
        <v>42326</v>
      </c>
      <c r="T1004" s="8">
        <f t="shared" si="320"/>
        <v>42355.249305555553</v>
      </c>
      <c r="U1004">
        <f t="shared" si="321"/>
        <v>2015</v>
      </c>
      <c r="V1004" t="str">
        <f>VLOOKUP(MONTH(S1004),REF!$C$4:$D$15,2,FALSE)</f>
        <v>NOV</v>
      </c>
      <c r="W1004" t="str">
        <f t="shared" si="322"/>
        <v>NO</v>
      </c>
      <c r="X1004" t="str">
        <f t="shared" si="323"/>
        <v>NO</v>
      </c>
      <c r="Y1004" t="str">
        <f t="shared" si="324"/>
        <v>YES</v>
      </c>
      <c r="Z1004" t="str">
        <f t="shared" si="325"/>
        <v>NO</v>
      </c>
      <c r="AA1004" t="str">
        <f t="shared" si="326"/>
        <v>NO</v>
      </c>
      <c r="AB1004" t="str">
        <f t="shared" si="327"/>
        <v>NO</v>
      </c>
      <c r="AC1004" t="str">
        <f t="shared" si="328"/>
        <v>NO</v>
      </c>
      <c r="AD1004" t="str">
        <f t="shared" si="329"/>
        <v>NO</v>
      </c>
      <c r="AE1004" t="str">
        <f t="shared" si="330"/>
        <v>NO</v>
      </c>
      <c r="AF1004" t="str">
        <f t="shared" si="331"/>
        <v>NO</v>
      </c>
      <c r="AG1004" t="str">
        <f t="shared" si="332"/>
        <v>NO</v>
      </c>
      <c r="AH1004" t="str">
        <f t="shared" si="333"/>
        <v>NO</v>
      </c>
      <c r="AI1004" t="str">
        <f t="shared" si="334"/>
        <v/>
      </c>
      <c r="AJ1004" t="str">
        <f t="shared" si="335"/>
        <v/>
      </c>
    </row>
    <row r="1005" spans="1:36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15"/>
        <v>0.16055</v>
      </c>
      <c r="P1005" s="6">
        <f t="shared" si="316"/>
        <v>214.06666666666666</v>
      </c>
      <c r="Q1005" t="str">
        <f t="shared" si="317"/>
        <v>technology</v>
      </c>
      <c r="R1005" t="str">
        <f t="shared" si="318"/>
        <v>wearables</v>
      </c>
      <c r="S1005" s="8">
        <f t="shared" si="319"/>
        <v>42781</v>
      </c>
      <c r="T1005" s="8">
        <f t="shared" si="320"/>
        <v>42810.667372685188</v>
      </c>
      <c r="U1005">
        <f t="shared" si="321"/>
        <v>2017</v>
      </c>
      <c r="V1005" t="str">
        <f>VLOOKUP(MONTH(S1005),REF!$C$4:$D$15,2,FALSE)</f>
        <v>FEB</v>
      </c>
      <c r="W1005" t="str">
        <f t="shared" si="322"/>
        <v>NO</v>
      </c>
      <c r="X1005" t="str">
        <f t="shared" si="323"/>
        <v>NO</v>
      </c>
      <c r="Y1005" t="str">
        <f t="shared" si="324"/>
        <v>NO</v>
      </c>
      <c r="Z1005" t="str">
        <f t="shared" si="325"/>
        <v>NO</v>
      </c>
      <c r="AA1005" t="str">
        <f t="shared" si="326"/>
        <v>NO</v>
      </c>
      <c r="AB1005" t="str">
        <f t="shared" si="327"/>
        <v>YES</v>
      </c>
      <c r="AC1005" t="str">
        <f t="shared" si="328"/>
        <v>NO</v>
      </c>
      <c r="AD1005" t="str">
        <f t="shared" si="329"/>
        <v>NO</v>
      </c>
      <c r="AE1005" t="str">
        <f t="shared" si="330"/>
        <v>NO</v>
      </c>
      <c r="AF1005" t="str">
        <f t="shared" si="331"/>
        <v>NO</v>
      </c>
      <c r="AG1005" t="str">
        <f t="shared" si="332"/>
        <v>NO</v>
      </c>
      <c r="AH1005" t="str">
        <f t="shared" si="333"/>
        <v>NO</v>
      </c>
      <c r="AI1005" t="str">
        <f t="shared" si="334"/>
        <v/>
      </c>
      <c r="AJ1005" t="str">
        <f t="shared" si="335"/>
        <v/>
      </c>
    </row>
    <row r="1006" spans="1:36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15"/>
        <v>0.82208000000000003</v>
      </c>
      <c r="P1006" s="6">
        <f t="shared" si="316"/>
        <v>216.33684210526314</v>
      </c>
      <c r="Q1006" t="str">
        <f t="shared" si="317"/>
        <v>technology</v>
      </c>
      <c r="R1006" t="str">
        <f t="shared" si="318"/>
        <v>wearables</v>
      </c>
      <c r="S1006" s="8">
        <f t="shared" si="319"/>
        <v>42389</v>
      </c>
      <c r="T1006" s="8">
        <f t="shared" si="320"/>
        <v>42418.708645833336</v>
      </c>
      <c r="U1006">
        <f t="shared" si="321"/>
        <v>2016</v>
      </c>
      <c r="V1006" t="str">
        <f>VLOOKUP(MONTH(S1006),REF!$C$4:$D$15,2,FALSE)</f>
        <v>JAN</v>
      </c>
      <c r="W1006" t="str">
        <f t="shared" si="322"/>
        <v>NO</v>
      </c>
      <c r="X1006" t="str">
        <f t="shared" si="323"/>
        <v>NO</v>
      </c>
      <c r="Y1006" t="str">
        <f t="shared" si="324"/>
        <v>NO</v>
      </c>
      <c r="Z1006" t="str">
        <f t="shared" si="325"/>
        <v>NO</v>
      </c>
      <c r="AA1006" t="str">
        <f t="shared" si="326"/>
        <v>NO</v>
      </c>
      <c r="AB1006" t="str">
        <f t="shared" si="327"/>
        <v>NO</v>
      </c>
      <c r="AC1006" t="str">
        <f t="shared" si="328"/>
        <v>YES</v>
      </c>
      <c r="AD1006" t="str">
        <f t="shared" si="329"/>
        <v>NO</v>
      </c>
      <c r="AE1006" t="str">
        <f t="shared" si="330"/>
        <v>NO</v>
      </c>
      <c r="AF1006" t="str">
        <f t="shared" si="331"/>
        <v>NO</v>
      </c>
      <c r="AG1006" t="str">
        <f t="shared" si="332"/>
        <v>NO</v>
      </c>
      <c r="AH1006" t="str">
        <f t="shared" si="333"/>
        <v>NO</v>
      </c>
      <c r="AI1006" t="str">
        <f t="shared" si="334"/>
        <v/>
      </c>
      <c r="AJ1006" t="str">
        <f t="shared" si="335"/>
        <v/>
      </c>
    </row>
    <row r="1007" spans="1:36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15"/>
        <v>0.75051000000000001</v>
      </c>
      <c r="P1007" s="6">
        <f t="shared" si="316"/>
        <v>932.31055900621118</v>
      </c>
      <c r="Q1007" t="str">
        <f t="shared" si="317"/>
        <v>technology</v>
      </c>
      <c r="R1007" t="str">
        <f t="shared" si="318"/>
        <v>wearables</v>
      </c>
      <c r="S1007" s="8">
        <f t="shared" si="319"/>
        <v>42277</v>
      </c>
      <c r="T1007" s="8">
        <f t="shared" si="320"/>
        <v>42307.624803240746</v>
      </c>
      <c r="U1007">
        <f t="shared" si="321"/>
        <v>2015</v>
      </c>
      <c r="V1007" t="str">
        <f>VLOOKUP(MONTH(S1007),REF!$C$4:$D$15,2,FALSE)</f>
        <v>SEP</v>
      </c>
      <c r="W1007" t="str">
        <f t="shared" si="322"/>
        <v>NO</v>
      </c>
      <c r="X1007" t="str">
        <f t="shared" si="323"/>
        <v>NO</v>
      </c>
      <c r="Y1007" t="str">
        <f t="shared" si="324"/>
        <v>NO</v>
      </c>
      <c r="Z1007" t="str">
        <f t="shared" si="325"/>
        <v>NO</v>
      </c>
      <c r="AA1007" t="str">
        <f t="shared" si="326"/>
        <v>NO</v>
      </c>
      <c r="AB1007" t="str">
        <f t="shared" si="327"/>
        <v>NO</v>
      </c>
      <c r="AC1007" t="str">
        <f t="shared" si="328"/>
        <v>NO</v>
      </c>
      <c r="AD1007" t="str">
        <f t="shared" si="329"/>
        <v>NO</v>
      </c>
      <c r="AE1007" t="str">
        <f t="shared" si="330"/>
        <v>NO</v>
      </c>
      <c r="AF1007" t="str">
        <f t="shared" si="331"/>
        <v>NO</v>
      </c>
      <c r="AG1007" t="str">
        <f t="shared" si="332"/>
        <v>NO</v>
      </c>
      <c r="AH1007" t="str">
        <f t="shared" si="333"/>
        <v>YES</v>
      </c>
      <c r="AI1007" t="str">
        <f t="shared" si="334"/>
        <v/>
      </c>
      <c r="AJ1007" t="str">
        <f t="shared" si="335"/>
        <v/>
      </c>
    </row>
    <row r="1008" spans="1:36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15"/>
        <v>5.8500000000000003E-2</v>
      </c>
      <c r="P1008" s="6">
        <f t="shared" si="316"/>
        <v>29.25</v>
      </c>
      <c r="Q1008" t="str">
        <f t="shared" si="317"/>
        <v>technology</v>
      </c>
      <c r="R1008" t="str">
        <f t="shared" si="318"/>
        <v>wearables</v>
      </c>
      <c r="S1008" s="8">
        <f t="shared" si="319"/>
        <v>41977</v>
      </c>
      <c r="T1008" s="8">
        <f t="shared" si="320"/>
        <v>41985.299305555556</v>
      </c>
      <c r="U1008">
        <f t="shared" si="321"/>
        <v>2014</v>
      </c>
      <c r="V1008" t="str">
        <f>VLOOKUP(MONTH(S1008),REF!$C$4:$D$15,2,FALSE)</f>
        <v>DEC</v>
      </c>
      <c r="W1008" t="str">
        <f t="shared" si="322"/>
        <v>NO</v>
      </c>
      <c r="X1008" t="str">
        <f t="shared" si="323"/>
        <v>YES</v>
      </c>
      <c r="Y1008" t="str">
        <f t="shared" si="324"/>
        <v>NO</v>
      </c>
      <c r="Z1008" t="str">
        <f t="shared" si="325"/>
        <v>NO</v>
      </c>
      <c r="AA1008" t="str">
        <f t="shared" si="326"/>
        <v>NO</v>
      </c>
      <c r="AB1008" t="str">
        <f t="shared" si="327"/>
        <v>NO</v>
      </c>
      <c r="AC1008" t="str">
        <f t="shared" si="328"/>
        <v>NO</v>
      </c>
      <c r="AD1008" t="str">
        <f t="shared" si="329"/>
        <v>NO</v>
      </c>
      <c r="AE1008" t="str">
        <f t="shared" si="330"/>
        <v>NO</v>
      </c>
      <c r="AF1008" t="str">
        <f t="shared" si="331"/>
        <v>NO</v>
      </c>
      <c r="AG1008" t="str">
        <f t="shared" si="332"/>
        <v>NO</v>
      </c>
      <c r="AH1008" t="str">
        <f t="shared" si="333"/>
        <v>NO</v>
      </c>
      <c r="AI1008" t="str">
        <f t="shared" si="334"/>
        <v/>
      </c>
      <c r="AJ1008" t="str">
        <f t="shared" si="335"/>
        <v/>
      </c>
    </row>
    <row r="1009" spans="1:36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15"/>
        <v>0.44319999999999998</v>
      </c>
      <c r="P1009" s="6">
        <f t="shared" si="316"/>
        <v>174.94736842105263</v>
      </c>
      <c r="Q1009" t="str">
        <f t="shared" si="317"/>
        <v>technology</v>
      </c>
      <c r="R1009" t="str">
        <f t="shared" si="318"/>
        <v>wearables</v>
      </c>
      <c r="S1009" s="8">
        <f t="shared" si="319"/>
        <v>42677</v>
      </c>
      <c r="T1009" s="8">
        <f t="shared" si="320"/>
        <v>42718.6252662037</v>
      </c>
      <c r="U1009">
        <f t="shared" si="321"/>
        <v>2016</v>
      </c>
      <c r="V1009" t="str">
        <f>VLOOKUP(MONTH(S1009),REF!$C$4:$D$15,2,FALSE)</f>
        <v>NOV</v>
      </c>
      <c r="W1009" t="str">
        <f t="shared" si="322"/>
        <v>NO</v>
      </c>
      <c r="X1009" t="str">
        <f t="shared" si="323"/>
        <v>NO</v>
      </c>
      <c r="Y1009" t="str">
        <f t="shared" si="324"/>
        <v>NO</v>
      </c>
      <c r="Z1009" t="str">
        <f t="shared" si="325"/>
        <v>NO</v>
      </c>
      <c r="AA1009" t="str">
        <f t="shared" si="326"/>
        <v>NO</v>
      </c>
      <c r="AB1009" t="str">
        <f t="shared" si="327"/>
        <v>NO</v>
      </c>
      <c r="AC1009" t="str">
        <f t="shared" si="328"/>
        <v>NO</v>
      </c>
      <c r="AD1009" t="str">
        <f t="shared" si="329"/>
        <v>YES</v>
      </c>
      <c r="AE1009" t="str">
        <f t="shared" si="330"/>
        <v>NO</v>
      </c>
      <c r="AF1009" t="str">
        <f t="shared" si="331"/>
        <v>NO</v>
      </c>
      <c r="AG1009" t="str">
        <f t="shared" si="332"/>
        <v>NO</v>
      </c>
      <c r="AH1009" t="str">
        <f t="shared" si="333"/>
        <v>NO</v>
      </c>
      <c r="AI1009" t="str">
        <f t="shared" si="334"/>
        <v/>
      </c>
      <c r="AJ1009" t="str">
        <f t="shared" si="335"/>
        <v/>
      </c>
    </row>
    <row r="1010" spans="1:36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15"/>
        <v>2.6737967914438501E-3</v>
      </c>
      <c r="P1010" s="6">
        <f t="shared" si="316"/>
        <v>250</v>
      </c>
      <c r="Q1010" t="str">
        <f t="shared" si="317"/>
        <v>technology</v>
      </c>
      <c r="R1010" t="str">
        <f t="shared" si="318"/>
        <v>wearables</v>
      </c>
      <c r="S1010" s="8">
        <f t="shared" si="319"/>
        <v>42703</v>
      </c>
      <c r="T1010" s="8">
        <f t="shared" si="320"/>
        <v>42732.809201388889</v>
      </c>
      <c r="U1010">
        <f t="shared" si="321"/>
        <v>2016</v>
      </c>
      <c r="V1010" t="str">
        <f>VLOOKUP(MONTH(S1010),REF!$C$4:$D$15,2,FALSE)</f>
        <v>NOV</v>
      </c>
      <c r="W1010" t="str">
        <f t="shared" si="322"/>
        <v>NO</v>
      </c>
      <c r="X1010" t="str">
        <f t="shared" si="323"/>
        <v>NO</v>
      </c>
      <c r="Y1010" t="str">
        <f t="shared" si="324"/>
        <v>NO</v>
      </c>
      <c r="Z1010" t="str">
        <f t="shared" si="325"/>
        <v>NO</v>
      </c>
      <c r="AA1010" t="str">
        <f t="shared" si="326"/>
        <v>NO</v>
      </c>
      <c r="AB1010" t="str">
        <f t="shared" si="327"/>
        <v>NO</v>
      </c>
      <c r="AC1010" t="str">
        <f t="shared" si="328"/>
        <v>NO</v>
      </c>
      <c r="AD1010" t="str">
        <f t="shared" si="329"/>
        <v>NO</v>
      </c>
      <c r="AE1010" t="str">
        <f t="shared" si="330"/>
        <v>NO</v>
      </c>
      <c r="AF1010" t="str">
        <f t="shared" si="331"/>
        <v>NO</v>
      </c>
      <c r="AG1010" t="str">
        <f t="shared" si="332"/>
        <v>NO</v>
      </c>
      <c r="AH1010" t="str">
        <f t="shared" si="333"/>
        <v>YES</v>
      </c>
      <c r="AI1010" t="str">
        <f t="shared" si="334"/>
        <v/>
      </c>
      <c r="AJ1010" t="str">
        <f t="shared" si="335"/>
        <v/>
      </c>
    </row>
    <row r="1011" spans="1:36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15"/>
        <v>0.1313</v>
      </c>
      <c r="P1011" s="6">
        <f t="shared" si="316"/>
        <v>65</v>
      </c>
      <c r="Q1011" t="str">
        <f t="shared" si="317"/>
        <v>technology</v>
      </c>
      <c r="R1011" t="str">
        <f t="shared" si="318"/>
        <v>wearables</v>
      </c>
      <c r="S1011" s="8">
        <f t="shared" si="319"/>
        <v>42511</v>
      </c>
      <c r="T1011" s="8">
        <f t="shared" si="320"/>
        <v>42540.604699074072</v>
      </c>
      <c r="U1011">
        <f t="shared" si="321"/>
        <v>2016</v>
      </c>
      <c r="V1011" t="str">
        <f>VLOOKUP(MONTH(S1011),REF!$C$4:$D$15,2,FALSE)</f>
        <v>MAY</v>
      </c>
      <c r="W1011" t="str">
        <f t="shared" si="322"/>
        <v>NO</v>
      </c>
      <c r="X1011" t="str">
        <f t="shared" si="323"/>
        <v>NO</v>
      </c>
      <c r="Y1011" t="str">
        <f t="shared" si="324"/>
        <v>NO</v>
      </c>
      <c r="Z1011" t="str">
        <f t="shared" si="325"/>
        <v>NO</v>
      </c>
      <c r="AA1011" t="str">
        <f t="shared" si="326"/>
        <v>NO</v>
      </c>
      <c r="AB1011" t="str">
        <f t="shared" si="327"/>
        <v>NO</v>
      </c>
      <c r="AC1011" t="str">
        <f t="shared" si="328"/>
        <v>NO</v>
      </c>
      <c r="AD1011" t="str">
        <f t="shared" si="329"/>
        <v>NO</v>
      </c>
      <c r="AE1011" t="str">
        <f t="shared" si="330"/>
        <v>NO</v>
      </c>
      <c r="AF1011" t="str">
        <f t="shared" si="331"/>
        <v>NO</v>
      </c>
      <c r="AG1011" t="str">
        <f t="shared" si="332"/>
        <v>NO</v>
      </c>
      <c r="AH1011" t="str">
        <f t="shared" si="333"/>
        <v>YES</v>
      </c>
      <c r="AI1011" t="str">
        <f t="shared" si="334"/>
        <v/>
      </c>
      <c r="AJ1011" t="str">
        <f t="shared" si="335"/>
        <v/>
      </c>
    </row>
    <row r="1012" spans="1:36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15"/>
        <v>1.9088937093275488E-3</v>
      </c>
      <c r="P1012" s="6">
        <f t="shared" si="316"/>
        <v>55</v>
      </c>
      <c r="Q1012" t="str">
        <f t="shared" si="317"/>
        <v>technology</v>
      </c>
      <c r="R1012" t="str">
        <f t="shared" si="318"/>
        <v>wearables</v>
      </c>
      <c r="S1012" s="8">
        <f t="shared" si="319"/>
        <v>42562</v>
      </c>
      <c r="T1012" s="8">
        <f t="shared" si="320"/>
        <v>42618.124305555553</v>
      </c>
      <c r="U1012">
        <f t="shared" si="321"/>
        <v>2016</v>
      </c>
      <c r="V1012" t="str">
        <f>VLOOKUP(MONTH(S1012),REF!$C$4:$D$15,2,FALSE)</f>
        <v>JUL</v>
      </c>
      <c r="W1012" t="str">
        <f t="shared" si="322"/>
        <v>NO</v>
      </c>
      <c r="X1012" t="str">
        <f t="shared" si="323"/>
        <v>NO</v>
      </c>
      <c r="Y1012" t="str">
        <f t="shared" si="324"/>
        <v>NO</v>
      </c>
      <c r="Z1012" t="str">
        <f t="shared" si="325"/>
        <v>NO</v>
      </c>
      <c r="AA1012" t="str">
        <f t="shared" si="326"/>
        <v>NO</v>
      </c>
      <c r="AB1012" t="str">
        <f t="shared" si="327"/>
        <v>NO</v>
      </c>
      <c r="AC1012" t="str">
        <f t="shared" si="328"/>
        <v>NO</v>
      </c>
      <c r="AD1012" t="str">
        <f t="shared" si="329"/>
        <v>NO</v>
      </c>
      <c r="AE1012" t="str">
        <f t="shared" si="330"/>
        <v>NO</v>
      </c>
      <c r="AF1012" t="str">
        <f t="shared" si="331"/>
        <v>NO</v>
      </c>
      <c r="AG1012" t="str">
        <f t="shared" si="332"/>
        <v>NO</v>
      </c>
      <c r="AH1012" t="str">
        <f t="shared" si="333"/>
        <v>YES</v>
      </c>
      <c r="AI1012" t="str">
        <f t="shared" si="334"/>
        <v/>
      </c>
      <c r="AJ1012" t="str">
        <f t="shared" si="335"/>
        <v/>
      </c>
    </row>
    <row r="1013" spans="1:36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15"/>
        <v>3.7499999999999999E-3</v>
      </c>
      <c r="P1013" s="6">
        <f t="shared" si="316"/>
        <v>75</v>
      </c>
      <c r="Q1013" t="str">
        <f t="shared" si="317"/>
        <v>technology</v>
      </c>
      <c r="R1013" t="str">
        <f t="shared" si="318"/>
        <v>wearables</v>
      </c>
      <c r="S1013" s="8">
        <f t="shared" si="319"/>
        <v>41947</v>
      </c>
      <c r="T1013" s="8">
        <f t="shared" si="320"/>
        <v>41991.898090277777</v>
      </c>
      <c r="U1013">
        <f t="shared" si="321"/>
        <v>2014</v>
      </c>
      <c r="V1013" t="str">
        <f>VLOOKUP(MONTH(S1013),REF!$C$4:$D$15,2,FALSE)</f>
        <v>NOV</v>
      </c>
      <c r="W1013" t="str">
        <f t="shared" si="322"/>
        <v>NO</v>
      </c>
      <c r="X1013" t="str">
        <f t="shared" si="323"/>
        <v>NO</v>
      </c>
      <c r="Y1013" t="str">
        <f t="shared" si="324"/>
        <v>NO</v>
      </c>
      <c r="Z1013" t="str">
        <f t="shared" si="325"/>
        <v>NO</v>
      </c>
      <c r="AA1013" t="str">
        <f t="shared" si="326"/>
        <v>NO</v>
      </c>
      <c r="AB1013" t="str">
        <f t="shared" si="327"/>
        <v>YES</v>
      </c>
      <c r="AC1013" t="str">
        <f t="shared" si="328"/>
        <v>NO</v>
      </c>
      <c r="AD1013" t="str">
        <f t="shared" si="329"/>
        <v>NO</v>
      </c>
      <c r="AE1013" t="str">
        <f t="shared" si="330"/>
        <v>NO</v>
      </c>
      <c r="AF1013" t="str">
        <f t="shared" si="331"/>
        <v>NO</v>
      </c>
      <c r="AG1013" t="str">
        <f t="shared" si="332"/>
        <v>NO</v>
      </c>
      <c r="AH1013" t="str">
        <f t="shared" si="333"/>
        <v>NO</v>
      </c>
      <c r="AI1013" t="str">
        <f t="shared" si="334"/>
        <v/>
      </c>
      <c r="AJ1013" t="str">
        <f t="shared" si="335"/>
        <v/>
      </c>
    </row>
    <row r="1014" spans="1:36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15"/>
        <v>215.35021</v>
      </c>
      <c r="P1014" s="6">
        <f t="shared" si="316"/>
        <v>1389.3561935483872</v>
      </c>
      <c r="Q1014" t="str">
        <f t="shared" si="317"/>
        <v>technology</v>
      </c>
      <c r="R1014" t="str">
        <f t="shared" si="318"/>
        <v>wearables</v>
      </c>
      <c r="S1014" s="8">
        <f t="shared" si="319"/>
        <v>42714</v>
      </c>
      <c r="T1014" s="8">
        <f t="shared" si="320"/>
        <v>42759.440416666665</v>
      </c>
      <c r="U1014">
        <f t="shared" si="321"/>
        <v>2016</v>
      </c>
      <c r="V1014" t="str">
        <f>VLOOKUP(MONTH(S1014),REF!$C$4:$D$15,2,FALSE)</f>
        <v>DEC</v>
      </c>
      <c r="W1014" t="str">
        <f t="shared" si="322"/>
        <v>NO</v>
      </c>
      <c r="X1014" t="str">
        <f t="shared" si="323"/>
        <v>NO</v>
      </c>
      <c r="Y1014" t="str">
        <f t="shared" si="324"/>
        <v>YES</v>
      </c>
      <c r="Z1014" t="str">
        <f t="shared" si="325"/>
        <v>NO</v>
      </c>
      <c r="AA1014" t="str">
        <f t="shared" si="326"/>
        <v>NO</v>
      </c>
      <c r="AB1014" t="str">
        <f t="shared" si="327"/>
        <v>NO</v>
      </c>
      <c r="AC1014" t="str">
        <f t="shared" si="328"/>
        <v>NO</v>
      </c>
      <c r="AD1014" t="str">
        <f t="shared" si="329"/>
        <v>NO</v>
      </c>
      <c r="AE1014" t="str">
        <f t="shared" si="330"/>
        <v>NO</v>
      </c>
      <c r="AF1014" t="str">
        <f t="shared" si="331"/>
        <v>NO</v>
      </c>
      <c r="AG1014" t="str">
        <f t="shared" si="332"/>
        <v>NO</v>
      </c>
      <c r="AH1014" t="str">
        <f t="shared" si="333"/>
        <v>NO</v>
      </c>
      <c r="AI1014" t="str">
        <f t="shared" si="334"/>
        <v/>
      </c>
      <c r="AJ1014" t="str">
        <f t="shared" si="335"/>
        <v/>
      </c>
    </row>
    <row r="1015" spans="1:36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15"/>
        <v>0.34527999999999998</v>
      </c>
      <c r="P1015" s="6">
        <f t="shared" si="316"/>
        <v>95.911111111111111</v>
      </c>
      <c r="Q1015" t="str">
        <f t="shared" si="317"/>
        <v>technology</v>
      </c>
      <c r="R1015" t="str">
        <f t="shared" si="318"/>
        <v>wearables</v>
      </c>
      <c r="S1015" s="8">
        <f t="shared" si="319"/>
        <v>42340</v>
      </c>
      <c r="T1015" s="8">
        <f t="shared" si="320"/>
        <v>42367.833333333328</v>
      </c>
      <c r="U1015">
        <f t="shared" si="321"/>
        <v>2015</v>
      </c>
      <c r="V1015" t="str">
        <f>VLOOKUP(MONTH(S1015),REF!$C$4:$D$15,2,FALSE)</f>
        <v>DEC</v>
      </c>
      <c r="W1015" t="str">
        <f t="shared" si="322"/>
        <v>NO</v>
      </c>
      <c r="X1015" t="str">
        <f t="shared" si="323"/>
        <v>NO</v>
      </c>
      <c r="Y1015" t="str">
        <f t="shared" si="324"/>
        <v>NO</v>
      </c>
      <c r="Z1015" t="str">
        <f t="shared" si="325"/>
        <v>NO</v>
      </c>
      <c r="AA1015" t="str">
        <f t="shared" si="326"/>
        <v>NO</v>
      </c>
      <c r="AB1015" t="str">
        <f t="shared" si="327"/>
        <v>NO</v>
      </c>
      <c r="AC1015" t="str">
        <f t="shared" si="328"/>
        <v>YES</v>
      </c>
      <c r="AD1015" t="str">
        <f t="shared" si="329"/>
        <v>NO</v>
      </c>
      <c r="AE1015" t="str">
        <f t="shared" si="330"/>
        <v>NO</v>
      </c>
      <c r="AF1015" t="str">
        <f t="shared" si="331"/>
        <v>NO</v>
      </c>
      <c r="AG1015" t="str">
        <f t="shared" si="332"/>
        <v>NO</v>
      </c>
      <c r="AH1015" t="str">
        <f t="shared" si="333"/>
        <v>NO</v>
      </c>
      <c r="AI1015" t="str">
        <f t="shared" si="334"/>
        <v/>
      </c>
      <c r="AJ1015" t="str">
        <f t="shared" si="335"/>
        <v/>
      </c>
    </row>
    <row r="1016" spans="1:36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15"/>
        <v>0.30599999999999999</v>
      </c>
      <c r="P1016" s="6">
        <f t="shared" si="316"/>
        <v>191.25</v>
      </c>
      <c r="Q1016" t="str">
        <f t="shared" si="317"/>
        <v>technology</v>
      </c>
      <c r="R1016" t="str">
        <f t="shared" si="318"/>
        <v>wearables</v>
      </c>
      <c r="S1016" s="8">
        <f t="shared" si="319"/>
        <v>41955</v>
      </c>
      <c r="T1016" s="8">
        <f t="shared" si="320"/>
        <v>42005.002488425926</v>
      </c>
      <c r="U1016">
        <f t="shared" si="321"/>
        <v>2014</v>
      </c>
      <c r="V1016" t="str">
        <f>VLOOKUP(MONTH(S1016),REF!$C$4:$D$15,2,FALSE)</f>
        <v>NOV</v>
      </c>
      <c r="W1016" t="str">
        <f t="shared" si="322"/>
        <v>NO</v>
      </c>
      <c r="X1016" t="str">
        <f t="shared" si="323"/>
        <v>NO</v>
      </c>
      <c r="Y1016" t="str">
        <f t="shared" si="324"/>
        <v>NO</v>
      </c>
      <c r="Z1016" t="str">
        <f t="shared" si="325"/>
        <v>YES</v>
      </c>
      <c r="AA1016" t="str">
        <f t="shared" si="326"/>
        <v>NO</v>
      </c>
      <c r="AB1016" t="str">
        <f t="shared" si="327"/>
        <v>NO</v>
      </c>
      <c r="AC1016" t="str">
        <f t="shared" si="328"/>
        <v>NO</v>
      </c>
      <c r="AD1016" t="str">
        <f t="shared" si="329"/>
        <v>NO</v>
      </c>
      <c r="AE1016" t="str">
        <f t="shared" si="330"/>
        <v>NO</v>
      </c>
      <c r="AF1016" t="str">
        <f t="shared" si="331"/>
        <v>NO</v>
      </c>
      <c r="AG1016" t="str">
        <f t="shared" si="332"/>
        <v>NO</v>
      </c>
      <c r="AH1016" t="str">
        <f t="shared" si="333"/>
        <v>NO</v>
      </c>
      <c r="AI1016" t="str">
        <f t="shared" si="334"/>
        <v/>
      </c>
      <c r="AJ1016" t="str">
        <f t="shared" si="335"/>
        <v/>
      </c>
    </row>
    <row r="1017" spans="1:36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15"/>
        <v>2.6666666666666668E-2</v>
      </c>
      <c r="P1017" s="6">
        <f t="shared" si="316"/>
        <v>40</v>
      </c>
      <c r="Q1017" t="str">
        <f t="shared" si="317"/>
        <v>technology</v>
      </c>
      <c r="R1017" t="str">
        <f t="shared" si="318"/>
        <v>wearables</v>
      </c>
      <c r="S1017" s="8">
        <f t="shared" si="319"/>
        <v>42304</v>
      </c>
      <c r="T1017" s="8">
        <f t="shared" si="320"/>
        <v>42333.920081018514</v>
      </c>
      <c r="U1017">
        <f t="shared" si="321"/>
        <v>2015</v>
      </c>
      <c r="V1017" t="str">
        <f>VLOOKUP(MONTH(S1017),REF!$C$4:$D$15,2,FALSE)</f>
        <v>OCT</v>
      </c>
      <c r="W1017" t="str">
        <f t="shared" si="322"/>
        <v>NO</v>
      </c>
      <c r="X1017" t="str">
        <f t="shared" si="323"/>
        <v>NO</v>
      </c>
      <c r="Y1017" t="str">
        <f t="shared" si="324"/>
        <v>YES</v>
      </c>
      <c r="Z1017" t="str">
        <f t="shared" si="325"/>
        <v>NO</v>
      </c>
      <c r="AA1017" t="str">
        <f t="shared" si="326"/>
        <v>NO</v>
      </c>
      <c r="AB1017" t="str">
        <f t="shared" si="327"/>
        <v>NO</v>
      </c>
      <c r="AC1017" t="str">
        <f t="shared" si="328"/>
        <v>NO</v>
      </c>
      <c r="AD1017" t="str">
        <f t="shared" si="329"/>
        <v>NO</v>
      </c>
      <c r="AE1017" t="str">
        <f t="shared" si="330"/>
        <v>NO</v>
      </c>
      <c r="AF1017" t="str">
        <f t="shared" si="331"/>
        <v>NO</v>
      </c>
      <c r="AG1017" t="str">
        <f t="shared" si="332"/>
        <v>NO</v>
      </c>
      <c r="AH1017" t="str">
        <f t="shared" si="333"/>
        <v>NO</v>
      </c>
      <c r="AI1017" t="str">
        <f t="shared" si="334"/>
        <v/>
      </c>
      <c r="AJ1017" t="str">
        <f t="shared" si="335"/>
        <v/>
      </c>
    </row>
    <row r="1018" spans="1:36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15"/>
        <v>2.8420000000000001E-2</v>
      </c>
      <c r="P1018" s="6">
        <f t="shared" si="316"/>
        <v>74.78947368421052</v>
      </c>
      <c r="Q1018" t="str">
        <f t="shared" si="317"/>
        <v>technology</v>
      </c>
      <c r="R1018" t="str">
        <f t="shared" si="318"/>
        <v>wearables</v>
      </c>
      <c r="S1018" s="8">
        <f t="shared" si="319"/>
        <v>42422</v>
      </c>
      <c r="T1018" s="8">
        <f t="shared" si="320"/>
        <v>42467.065462962964</v>
      </c>
      <c r="U1018">
        <f t="shared" si="321"/>
        <v>2016</v>
      </c>
      <c r="V1018" t="str">
        <f>VLOOKUP(MONTH(S1018),REF!$C$4:$D$15,2,FALSE)</f>
        <v>FEB</v>
      </c>
      <c r="W1018" t="str">
        <f t="shared" si="322"/>
        <v>NO</v>
      </c>
      <c r="X1018" t="str">
        <f t="shared" si="323"/>
        <v>NO</v>
      </c>
      <c r="Y1018" t="str">
        <f t="shared" si="324"/>
        <v>NO</v>
      </c>
      <c r="Z1018" t="str">
        <f t="shared" si="325"/>
        <v>NO</v>
      </c>
      <c r="AA1018" t="str">
        <f t="shared" si="326"/>
        <v>NO</v>
      </c>
      <c r="AB1018" t="str">
        <f t="shared" si="327"/>
        <v>NO</v>
      </c>
      <c r="AC1018" t="str">
        <f t="shared" si="328"/>
        <v>NO</v>
      </c>
      <c r="AD1018" t="str">
        <f t="shared" si="329"/>
        <v>NO</v>
      </c>
      <c r="AE1018" t="str">
        <f t="shared" si="330"/>
        <v>NO</v>
      </c>
      <c r="AF1018" t="str">
        <f t="shared" si="331"/>
        <v>NO</v>
      </c>
      <c r="AG1018" t="str">
        <f t="shared" si="332"/>
        <v>NO</v>
      </c>
      <c r="AH1018" t="str">
        <f t="shared" si="333"/>
        <v>YES</v>
      </c>
      <c r="AI1018" t="str">
        <f t="shared" si="334"/>
        <v/>
      </c>
      <c r="AJ1018" t="str">
        <f t="shared" si="335"/>
        <v/>
      </c>
    </row>
    <row r="1019" spans="1:36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15"/>
        <v>0.22878799999999999</v>
      </c>
      <c r="P1019" s="6">
        <f t="shared" si="316"/>
        <v>161.11830985915492</v>
      </c>
      <c r="Q1019" t="str">
        <f t="shared" si="317"/>
        <v>technology</v>
      </c>
      <c r="R1019" t="str">
        <f t="shared" si="318"/>
        <v>wearables</v>
      </c>
      <c r="S1019" s="8">
        <f t="shared" si="319"/>
        <v>42290</v>
      </c>
      <c r="T1019" s="8">
        <f t="shared" si="320"/>
        <v>42329.716840277775</v>
      </c>
      <c r="U1019">
        <f t="shared" si="321"/>
        <v>2015</v>
      </c>
      <c r="V1019" t="str">
        <f>VLOOKUP(MONTH(S1019),REF!$C$4:$D$15,2,FALSE)</f>
        <v>OCT</v>
      </c>
      <c r="W1019" t="str">
        <f t="shared" si="322"/>
        <v>NO</v>
      </c>
      <c r="X1019" t="str">
        <f t="shared" si="323"/>
        <v>NO</v>
      </c>
      <c r="Y1019" t="str">
        <f t="shared" si="324"/>
        <v>NO</v>
      </c>
      <c r="Z1019" t="str">
        <f t="shared" si="325"/>
        <v>NO</v>
      </c>
      <c r="AA1019" t="str">
        <f t="shared" si="326"/>
        <v>NO</v>
      </c>
      <c r="AB1019" t="str">
        <f t="shared" si="327"/>
        <v>NO</v>
      </c>
      <c r="AC1019" t="str">
        <f t="shared" si="328"/>
        <v>NO</v>
      </c>
      <c r="AD1019" t="str">
        <f t="shared" si="329"/>
        <v>NO</v>
      </c>
      <c r="AE1019" t="str">
        <f t="shared" si="330"/>
        <v>NO</v>
      </c>
      <c r="AF1019" t="str">
        <f t="shared" si="331"/>
        <v>NO</v>
      </c>
      <c r="AG1019" t="str">
        <f t="shared" si="332"/>
        <v>NO</v>
      </c>
      <c r="AH1019" t="str">
        <f t="shared" si="333"/>
        <v>YES</v>
      </c>
      <c r="AI1019" t="str">
        <f t="shared" si="334"/>
        <v/>
      </c>
      <c r="AJ1019" t="str">
        <f t="shared" si="335"/>
        <v/>
      </c>
    </row>
    <row r="1020" spans="1:36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15"/>
        <v>3.1050000000000001E-2</v>
      </c>
      <c r="P1020" s="6">
        <f t="shared" si="316"/>
        <v>88.714285714285708</v>
      </c>
      <c r="Q1020" t="str">
        <f t="shared" si="317"/>
        <v>technology</v>
      </c>
      <c r="R1020" t="str">
        <f t="shared" si="318"/>
        <v>wearables</v>
      </c>
      <c r="S1020" s="8">
        <f t="shared" si="319"/>
        <v>42535</v>
      </c>
      <c r="T1020" s="8">
        <f t="shared" si="320"/>
        <v>42565.492280092592</v>
      </c>
      <c r="U1020">
        <f t="shared" si="321"/>
        <v>2016</v>
      </c>
      <c r="V1020" t="str">
        <f>VLOOKUP(MONTH(S1020),REF!$C$4:$D$15,2,FALSE)</f>
        <v>JUN</v>
      </c>
      <c r="W1020" t="str">
        <f t="shared" si="322"/>
        <v>NO</v>
      </c>
      <c r="X1020" t="str">
        <f t="shared" si="323"/>
        <v>NO</v>
      </c>
      <c r="Y1020" t="str">
        <f t="shared" si="324"/>
        <v>NO</v>
      </c>
      <c r="Z1020" t="str">
        <f t="shared" si="325"/>
        <v>NO</v>
      </c>
      <c r="AA1020" t="str">
        <f t="shared" si="326"/>
        <v>NO</v>
      </c>
      <c r="AB1020" t="str">
        <f t="shared" si="327"/>
        <v>YES</v>
      </c>
      <c r="AC1020" t="str">
        <f t="shared" si="328"/>
        <v>NO</v>
      </c>
      <c r="AD1020" t="str">
        <f t="shared" si="329"/>
        <v>NO</v>
      </c>
      <c r="AE1020" t="str">
        <f t="shared" si="330"/>
        <v>NO</v>
      </c>
      <c r="AF1020" t="str">
        <f t="shared" si="331"/>
        <v>NO</v>
      </c>
      <c r="AG1020" t="str">
        <f t="shared" si="332"/>
        <v>NO</v>
      </c>
      <c r="AH1020" t="str">
        <f t="shared" si="333"/>
        <v>NO</v>
      </c>
      <c r="AI1020" t="str">
        <f t="shared" si="334"/>
        <v/>
      </c>
      <c r="AJ1020" t="str">
        <f t="shared" si="335"/>
        <v/>
      </c>
    </row>
    <row r="1021" spans="1:36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15"/>
        <v>0.47333333333333333</v>
      </c>
      <c r="P1021" s="6">
        <f t="shared" si="316"/>
        <v>53.25</v>
      </c>
      <c r="Q1021" t="str">
        <f t="shared" si="317"/>
        <v>technology</v>
      </c>
      <c r="R1021" t="str">
        <f t="shared" si="318"/>
        <v>wearables</v>
      </c>
      <c r="S1021" s="8">
        <f t="shared" si="319"/>
        <v>42010</v>
      </c>
      <c r="T1021" s="8">
        <f t="shared" si="320"/>
        <v>42039.973946759259</v>
      </c>
      <c r="U1021">
        <f t="shared" si="321"/>
        <v>2015</v>
      </c>
      <c r="V1021" t="str">
        <f>VLOOKUP(MONTH(S1021),REF!$C$4:$D$15,2,FALSE)</f>
        <v>JAN</v>
      </c>
      <c r="W1021" t="str">
        <f t="shared" si="322"/>
        <v>NO</v>
      </c>
      <c r="X1021" t="str">
        <f t="shared" si="323"/>
        <v>NO</v>
      </c>
      <c r="Y1021" t="str">
        <f t="shared" si="324"/>
        <v>NO</v>
      </c>
      <c r="Z1021" t="str">
        <f t="shared" si="325"/>
        <v>NO</v>
      </c>
      <c r="AA1021" t="str">
        <f t="shared" si="326"/>
        <v>NO</v>
      </c>
      <c r="AB1021" t="str">
        <f t="shared" si="327"/>
        <v>NO</v>
      </c>
      <c r="AC1021" t="str">
        <f t="shared" si="328"/>
        <v>NO</v>
      </c>
      <c r="AD1021" t="str">
        <f t="shared" si="329"/>
        <v>NO</v>
      </c>
      <c r="AE1021" t="str">
        <f t="shared" si="330"/>
        <v>NO</v>
      </c>
      <c r="AF1021" t="str">
        <f t="shared" si="331"/>
        <v>NO</v>
      </c>
      <c r="AG1021" t="str">
        <f t="shared" si="332"/>
        <v>YES</v>
      </c>
      <c r="AH1021" t="str">
        <f t="shared" si="333"/>
        <v>NO</v>
      </c>
      <c r="AI1021" t="str">
        <f t="shared" si="334"/>
        <v/>
      </c>
      <c r="AJ1021" t="str">
        <f t="shared" si="335"/>
        <v/>
      </c>
    </row>
    <row r="1022" spans="1:36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15"/>
        <v>2.0554838709677421</v>
      </c>
      <c r="P1022" s="6">
        <f t="shared" si="316"/>
        <v>106.2</v>
      </c>
      <c r="Q1022" t="str">
        <f t="shared" si="317"/>
        <v>music</v>
      </c>
      <c r="R1022" t="str">
        <f t="shared" si="318"/>
        <v>electronic music</v>
      </c>
      <c r="S1022" s="8">
        <f t="shared" si="319"/>
        <v>42127</v>
      </c>
      <c r="T1022" s="8">
        <f t="shared" si="320"/>
        <v>42157.032638888893</v>
      </c>
      <c r="U1022">
        <f t="shared" si="321"/>
        <v>2015</v>
      </c>
      <c r="V1022" t="str">
        <f>VLOOKUP(MONTH(S1022),REF!$C$4:$D$15,2,FALSE)</f>
        <v>MAY</v>
      </c>
      <c r="W1022" t="str">
        <f t="shared" si="322"/>
        <v>NO</v>
      </c>
      <c r="X1022" t="str">
        <f t="shared" si="323"/>
        <v>YES</v>
      </c>
      <c r="Y1022" t="str">
        <f t="shared" si="324"/>
        <v>NO</v>
      </c>
      <c r="Z1022" t="str">
        <f t="shared" si="325"/>
        <v>NO</v>
      </c>
      <c r="AA1022" t="str">
        <f t="shared" si="326"/>
        <v>NO</v>
      </c>
      <c r="AB1022" t="str">
        <f t="shared" si="327"/>
        <v>NO</v>
      </c>
      <c r="AC1022" t="str">
        <f t="shared" si="328"/>
        <v>NO</v>
      </c>
      <c r="AD1022" t="str">
        <f t="shared" si="329"/>
        <v>NO</v>
      </c>
      <c r="AE1022" t="str">
        <f t="shared" si="330"/>
        <v>NO</v>
      </c>
      <c r="AF1022" t="str">
        <f t="shared" si="331"/>
        <v>NO</v>
      </c>
      <c r="AG1022" t="str">
        <f t="shared" si="332"/>
        <v>NO</v>
      </c>
      <c r="AH1022" t="str">
        <f t="shared" si="333"/>
        <v>NO</v>
      </c>
      <c r="AI1022">
        <f t="shared" si="334"/>
        <v>30</v>
      </c>
      <c r="AJ1022" t="str">
        <f t="shared" si="335"/>
        <v/>
      </c>
    </row>
    <row r="1023" spans="1:36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15"/>
        <v>3.5180366666666667</v>
      </c>
      <c r="P1023" s="6">
        <f t="shared" si="316"/>
        <v>22.079728033472804</v>
      </c>
      <c r="Q1023" t="str">
        <f t="shared" si="317"/>
        <v>music</v>
      </c>
      <c r="R1023" t="str">
        <f t="shared" si="318"/>
        <v>electronic music</v>
      </c>
      <c r="S1023" s="8">
        <f t="shared" si="319"/>
        <v>42271</v>
      </c>
      <c r="T1023" s="8">
        <f t="shared" si="320"/>
        <v>42294.166666666672</v>
      </c>
      <c r="U1023">
        <f t="shared" si="321"/>
        <v>2015</v>
      </c>
      <c r="V1023" t="str">
        <f>VLOOKUP(MONTH(S1023),REF!$C$4:$D$15,2,FALSE)</f>
        <v>SEP</v>
      </c>
      <c r="W1023" t="str">
        <f t="shared" si="322"/>
        <v>NO</v>
      </c>
      <c r="X1023" t="str">
        <f t="shared" si="323"/>
        <v>YES</v>
      </c>
      <c r="Y1023" t="str">
        <f t="shared" si="324"/>
        <v>NO</v>
      </c>
      <c r="Z1023" t="str">
        <f t="shared" si="325"/>
        <v>NO</v>
      </c>
      <c r="AA1023" t="str">
        <f t="shared" si="326"/>
        <v>NO</v>
      </c>
      <c r="AB1023" t="str">
        <f t="shared" si="327"/>
        <v>NO</v>
      </c>
      <c r="AC1023" t="str">
        <f t="shared" si="328"/>
        <v>NO</v>
      </c>
      <c r="AD1023" t="str">
        <f t="shared" si="329"/>
        <v>NO</v>
      </c>
      <c r="AE1023" t="str">
        <f t="shared" si="330"/>
        <v>NO</v>
      </c>
      <c r="AF1023" t="str">
        <f t="shared" si="331"/>
        <v>NO</v>
      </c>
      <c r="AG1023" t="str">
        <f t="shared" si="332"/>
        <v>NO</v>
      </c>
      <c r="AH1023" t="str">
        <f t="shared" si="333"/>
        <v>NO</v>
      </c>
      <c r="AI1023">
        <f t="shared" si="334"/>
        <v>478</v>
      </c>
      <c r="AJ1023" t="str">
        <f t="shared" si="335"/>
        <v/>
      </c>
    </row>
    <row r="1024" spans="1:36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15"/>
        <v>1.149</v>
      </c>
      <c r="P1024" s="6">
        <f t="shared" si="316"/>
        <v>31.054054054054053</v>
      </c>
      <c r="Q1024" t="str">
        <f t="shared" si="317"/>
        <v>music</v>
      </c>
      <c r="R1024" t="str">
        <f t="shared" si="318"/>
        <v>electronic music</v>
      </c>
      <c r="S1024" s="8">
        <f t="shared" si="319"/>
        <v>42112</v>
      </c>
      <c r="T1024" s="8">
        <f t="shared" si="320"/>
        <v>42141.646724537037</v>
      </c>
      <c r="U1024">
        <f t="shared" si="321"/>
        <v>2015</v>
      </c>
      <c r="V1024" t="str">
        <f>VLOOKUP(MONTH(S1024),REF!$C$4:$D$15,2,FALSE)</f>
        <v>APR</v>
      </c>
      <c r="W1024" t="str">
        <f t="shared" si="322"/>
        <v>NO</v>
      </c>
      <c r="X1024" t="str">
        <f t="shared" si="323"/>
        <v>YES</v>
      </c>
      <c r="Y1024" t="str">
        <f t="shared" si="324"/>
        <v>NO</v>
      </c>
      <c r="Z1024" t="str">
        <f t="shared" si="325"/>
        <v>NO</v>
      </c>
      <c r="AA1024" t="str">
        <f t="shared" si="326"/>
        <v>NO</v>
      </c>
      <c r="AB1024" t="str">
        <f t="shared" si="327"/>
        <v>NO</v>
      </c>
      <c r="AC1024" t="str">
        <f t="shared" si="328"/>
        <v>NO</v>
      </c>
      <c r="AD1024" t="str">
        <f t="shared" si="329"/>
        <v>NO</v>
      </c>
      <c r="AE1024" t="str">
        <f t="shared" si="330"/>
        <v>NO</v>
      </c>
      <c r="AF1024" t="str">
        <f t="shared" si="331"/>
        <v>NO</v>
      </c>
      <c r="AG1024" t="str">
        <f t="shared" si="332"/>
        <v>NO</v>
      </c>
      <c r="AH1024" t="str">
        <f t="shared" si="333"/>
        <v>NO</v>
      </c>
      <c r="AI1024">
        <f t="shared" si="334"/>
        <v>74</v>
      </c>
      <c r="AJ1024" t="str">
        <f t="shared" si="335"/>
        <v/>
      </c>
    </row>
    <row r="1025" spans="1:36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15"/>
        <v>2.3715000000000002</v>
      </c>
      <c r="P1025" s="6">
        <f t="shared" si="316"/>
        <v>36.206106870229007</v>
      </c>
      <c r="Q1025" t="str">
        <f t="shared" si="317"/>
        <v>music</v>
      </c>
      <c r="R1025" t="str">
        <f t="shared" si="318"/>
        <v>electronic music</v>
      </c>
      <c r="S1025" s="8">
        <f t="shared" si="319"/>
        <v>42146</v>
      </c>
      <c r="T1025" s="8">
        <f t="shared" si="320"/>
        <v>42175.919687500005</v>
      </c>
      <c r="U1025">
        <f t="shared" si="321"/>
        <v>2015</v>
      </c>
      <c r="V1025" t="str">
        <f>VLOOKUP(MONTH(S1025),REF!$C$4:$D$15,2,FALSE)</f>
        <v>MAY</v>
      </c>
      <c r="W1025" t="str">
        <f t="shared" si="322"/>
        <v>NO</v>
      </c>
      <c r="X1025" t="str">
        <f t="shared" si="323"/>
        <v>YES</v>
      </c>
      <c r="Y1025" t="str">
        <f t="shared" si="324"/>
        <v>NO</v>
      </c>
      <c r="Z1025" t="str">
        <f t="shared" si="325"/>
        <v>NO</v>
      </c>
      <c r="AA1025" t="str">
        <f t="shared" si="326"/>
        <v>NO</v>
      </c>
      <c r="AB1025" t="str">
        <f t="shared" si="327"/>
        <v>NO</v>
      </c>
      <c r="AC1025" t="str">
        <f t="shared" si="328"/>
        <v>NO</v>
      </c>
      <c r="AD1025" t="str">
        <f t="shared" si="329"/>
        <v>NO</v>
      </c>
      <c r="AE1025" t="str">
        <f t="shared" si="330"/>
        <v>NO</v>
      </c>
      <c r="AF1025" t="str">
        <f t="shared" si="331"/>
        <v>NO</v>
      </c>
      <c r="AG1025" t="str">
        <f t="shared" si="332"/>
        <v>NO</v>
      </c>
      <c r="AH1025" t="str">
        <f t="shared" si="333"/>
        <v>NO</v>
      </c>
      <c r="AI1025">
        <f t="shared" si="334"/>
        <v>131</v>
      </c>
      <c r="AJ1025" t="str">
        <f t="shared" si="335"/>
        <v/>
      </c>
    </row>
    <row r="1026" spans="1:36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15"/>
        <v>1.1863774999999999</v>
      </c>
      <c r="P1026" s="6">
        <f t="shared" si="316"/>
        <v>388.9762295081967</v>
      </c>
      <c r="Q1026" t="str">
        <f t="shared" si="317"/>
        <v>music</v>
      </c>
      <c r="R1026" t="str">
        <f t="shared" si="318"/>
        <v>electronic music</v>
      </c>
      <c r="S1026" s="8">
        <f t="shared" si="319"/>
        <v>42371</v>
      </c>
      <c r="T1026" s="8">
        <f t="shared" si="320"/>
        <v>42400.580590277779</v>
      </c>
      <c r="U1026">
        <f t="shared" si="321"/>
        <v>2016</v>
      </c>
      <c r="V1026" t="str">
        <f>VLOOKUP(MONTH(S1026),REF!$C$4:$D$15,2,FALSE)</f>
        <v>JAN</v>
      </c>
      <c r="W1026" t="str">
        <f t="shared" si="322"/>
        <v>NO</v>
      </c>
      <c r="X1026" t="str">
        <f t="shared" si="323"/>
        <v>NO</v>
      </c>
      <c r="Y1026" t="str">
        <f t="shared" si="324"/>
        <v>NO</v>
      </c>
      <c r="Z1026" t="str">
        <f t="shared" si="325"/>
        <v>NO</v>
      </c>
      <c r="AA1026" t="str">
        <f t="shared" si="326"/>
        <v>NO</v>
      </c>
      <c r="AB1026" t="str">
        <f t="shared" si="327"/>
        <v>YES</v>
      </c>
      <c r="AC1026" t="str">
        <f t="shared" si="328"/>
        <v>NO</v>
      </c>
      <c r="AD1026" t="str">
        <f t="shared" si="329"/>
        <v>NO</v>
      </c>
      <c r="AE1026" t="str">
        <f t="shared" si="330"/>
        <v>NO</v>
      </c>
      <c r="AF1026" t="str">
        <f t="shared" si="331"/>
        <v>NO</v>
      </c>
      <c r="AG1026" t="str">
        <f t="shared" si="332"/>
        <v>NO</v>
      </c>
      <c r="AH1026" t="str">
        <f t="shared" si="333"/>
        <v>NO</v>
      </c>
      <c r="AI1026">
        <f t="shared" si="334"/>
        <v>61</v>
      </c>
      <c r="AJ1026" t="str">
        <f t="shared" si="335"/>
        <v/>
      </c>
    </row>
    <row r="1027" spans="1:36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36">E1027/D1027</f>
        <v>1.099283142857143</v>
      </c>
      <c r="P1027" s="6">
        <f t="shared" ref="P1027:P1090" si="337">E1027/L1027</f>
        <v>71.848571428571432</v>
      </c>
      <c r="Q1027" t="str">
        <f t="shared" ref="Q1027:Q1090" si="338">LEFT(N1027,FIND("/",N1027)-1)</f>
        <v>music</v>
      </c>
      <c r="R1027" t="str">
        <f t="shared" ref="R1027:R1090" si="339">RIGHT(N1027,LEN(N1027)-FIND("/",N1027))</f>
        <v>electronic music</v>
      </c>
      <c r="S1027" s="8">
        <f t="shared" ref="S1027:S1090" si="340">ROUND((J1027/86400)+DATE(1970,1,1),0)</f>
        <v>42050</v>
      </c>
      <c r="T1027" s="8">
        <f t="shared" ref="T1027:T1090" si="341">(I1027/86400)+DATE(1970,1,1)</f>
        <v>42079.792094907403</v>
      </c>
      <c r="U1027">
        <f t="shared" ref="U1027:U1090" si="342">YEAR(S1027)</f>
        <v>2015</v>
      </c>
      <c r="V1027" t="str">
        <f>VLOOKUP(MONTH(S1027),REF!$C$4:$D$15,2,FALSE)</f>
        <v>FEB</v>
      </c>
      <c r="W1027" t="str">
        <f t="shared" ref="W1027:W1090" si="343">IF(D1027&lt;1000,"YES","NO")</f>
        <v>NO</v>
      </c>
      <c r="X1027" t="str">
        <f t="shared" ref="X1027:X1090" si="344">IF(AND($D1027&gt;=1000,$D1027&lt;=4999),"YES","NO")</f>
        <v>NO</v>
      </c>
      <c r="Y1027" t="str">
        <f t="shared" ref="Y1027:Y1090" si="345">IF(AND($D1027&gt;=5000,$D1027&lt;=9999),"YES","NO")</f>
        <v>NO</v>
      </c>
      <c r="Z1027" t="str">
        <f t="shared" ref="Z1027:Z1090" si="346">IF(AND($D1027&gt;=10000,$D1027&lt;=14999),"YES","NO")</f>
        <v>NO</v>
      </c>
      <c r="AA1027" t="str">
        <f t="shared" ref="AA1027:AA1090" si="347">IF(AND($D1027&gt;=15000,$D1027&lt;=19999),"YES","NO")</f>
        <v>NO</v>
      </c>
      <c r="AB1027" t="str">
        <f t="shared" ref="AB1027:AB1090" si="348">IF(AND($D1027&gt;=20000,$D1027&lt;=24999),"YES","NO")</f>
        <v>NO</v>
      </c>
      <c r="AC1027" t="str">
        <f t="shared" ref="AC1027:AC1090" si="349">IF(AND($D1027&gt;=25000,$D1027&lt;=29999),"YES","NO")</f>
        <v>NO</v>
      </c>
      <c r="AD1027" t="str">
        <f t="shared" ref="AD1027:AD1090" si="350">IF(AND($D1027&gt;=30000,$D1027&lt;=34999),"YES","NO")</f>
        <v>NO</v>
      </c>
      <c r="AE1027" t="str">
        <f t="shared" ref="AE1027:AE1090" si="351">IF(AND($D1027&gt;=35000,$D1027&lt;=39999),"YES","NO")</f>
        <v>NO</v>
      </c>
      <c r="AF1027" t="str">
        <f t="shared" ref="AF1027:AF1090" si="352">IF(AND($D1027&gt;=40000,$D1027&lt;=44999),"YES","NO")</f>
        <v>NO</v>
      </c>
      <c r="AG1027" t="str">
        <f t="shared" ref="AG1027:AG1090" si="353">IF(AND($D1027&gt;=45000,$D1027&lt;=49999),"YES","NO")</f>
        <v>NO</v>
      </c>
      <c r="AH1027" t="str">
        <f t="shared" ref="AH1027:AH1090" si="354">IF($D1027&gt;=50000,"YES","NO")</f>
        <v>YES</v>
      </c>
      <c r="AI1027">
        <f t="shared" ref="AI1027:AI1090" si="355">IF(F1027="successful",L1027,"")</f>
        <v>1071</v>
      </c>
      <c r="AJ1027" t="str">
        <f t="shared" ref="AJ1027:AJ1090" si="356">IF(F1027="failed",L1027,"")</f>
        <v/>
      </c>
    </row>
    <row r="1028" spans="1:36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36"/>
        <v>1.0000828571428571</v>
      </c>
      <c r="P1028" s="6">
        <f t="shared" si="337"/>
        <v>57.381803278688523</v>
      </c>
      <c r="Q1028" t="str">
        <f t="shared" si="338"/>
        <v>music</v>
      </c>
      <c r="R1028" t="str">
        <f t="shared" si="339"/>
        <v>electronic music</v>
      </c>
      <c r="S1028" s="8">
        <f t="shared" si="340"/>
        <v>42426</v>
      </c>
      <c r="T1028" s="8">
        <f t="shared" si="341"/>
        <v>42460.365925925929</v>
      </c>
      <c r="U1028">
        <f t="shared" si="342"/>
        <v>2016</v>
      </c>
      <c r="V1028" t="str">
        <f>VLOOKUP(MONTH(S1028),REF!$C$4:$D$15,2,FALSE)</f>
        <v>FEB</v>
      </c>
      <c r="W1028" t="str">
        <f t="shared" si="343"/>
        <v>NO</v>
      </c>
      <c r="X1028" t="str">
        <f t="shared" si="344"/>
        <v>NO</v>
      </c>
      <c r="Y1028" t="str">
        <f t="shared" si="345"/>
        <v>YES</v>
      </c>
      <c r="Z1028" t="str">
        <f t="shared" si="346"/>
        <v>NO</v>
      </c>
      <c r="AA1028" t="str">
        <f t="shared" si="347"/>
        <v>NO</v>
      </c>
      <c r="AB1028" t="str">
        <f t="shared" si="348"/>
        <v>NO</v>
      </c>
      <c r="AC1028" t="str">
        <f t="shared" si="349"/>
        <v>NO</v>
      </c>
      <c r="AD1028" t="str">
        <f t="shared" si="350"/>
        <v>NO</v>
      </c>
      <c r="AE1028" t="str">
        <f t="shared" si="351"/>
        <v>NO</v>
      </c>
      <c r="AF1028" t="str">
        <f t="shared" si="352"/>
        <v>NO</v>
      </c>
      <c r="AG1028" t="str">
        <f t="shared" si="353"/>
        <v>NO</v>
      </c>
      <c r="AH1028" t="str">
        <f t="shared" si="354"/>
        <v>NO</v>
      </c>
      <c r="AI1028">
        <f t="shared" si="355"/>
        <v>122</v>
      </c>
      <c r="AJ1028" t="str">
        <f t="shared" si="356"/>
        <v/>
      </c>
    </row>
    <row r="1029" spans="1:36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36"/>
        <v>1.0309292094387414</v>
      </c>
      <c r="P1029" s="6">
        <f t="shared" si="337"/>
        <v>69.666666666666671</v>
      </c>
      <c r="Q1029" t="str">
        <f t="shared" si="338"/>
        <v>music</v>
      </c>
      <c r="R1029" t="str">
        <f t="shared" si="339"/>
        <v>electronic music</v>
      </c>
      <c r="S1029" s="8">
        <f t="shared" si="340"/>
        <v>41905</v>
      </c>
      <c r="T1029" s="8">
        <f t="shared" si="341"/>
        <v>41935.034108796295</v>
      </c>
      <c r="U1029">
        <f t="shared" si="342"/>
        <v>2014</v>
      </c>
      <c r="V1029" t="str">
        <f>VLOOKUP(MONTH(S1029),REF!$C$4:$D$15,2,FALSE)</f>
        <v>SEP</v>
      </c>
      <c r="W1029" t="str">
        <f t="shared" si="343"/>
        <v>NO</v>
      </c>
      <c r="X1029" t="str">
        <f t="shared" si="344"/>
        <v>NO</v>
      </c>
      <c r="Y1029" t="str">
        <f t="shared" si="345"/>
        <v>YES</v>
      </c>
      <c r="Z1029" t="str">
        <f t="shared" si="346"/>
        <v>NO</v>
      </c>
      <c r="AA1029" t="str">
        <f t="shared" si="347"/>
        <v>NO</v>
      </c>
      <c r="AB1029" t="str">
        <f t="shared" si="348"/>
        <v>NO</v>
      </c>
      <c r="AC1029" t="str">
        <f t="shared" si="349"/>
        <v>NO</v>
      </c>
      <c r="AD1029" t="str">
        <f t="shared" si="350"/>
        <v>NO</v>
      </c>
      <c r="AE1029" t="str">
        <f t="shared" si="351"/>
        <v>NO</v>
      </c>
      <c r="AF1029" t="str">
        <f t="shared" si="352"/>
        <v>NO</v>
      </c>
      <c r="AG1029" t="str">
        <f t="shared" si="353"/>
        <v>NO</v>
      </c>
      <c r="AH1029" t="str">
        <f t="shared" si="354"/>
        <v>NO</v>
      </c>
      <c r="AI1029">
        <f t="shared" si="355"/>
        <v>111</v>
      </c>
      <c r="AJ1029" t="str">
        <f t="shared" si="356"/>
        <v/>
      </c>
    </row>
    <row r="1030" spans="1:36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36"/>
        <v>1.1727000000000001</v>
      </c>
      <c r="P1030" s="6">
        <f t="shared" si="337"/>
        <v>45.988235294117644</v>
      </c>
      <c r="Q1030" t="str">
        <f t="shared" si="338"/>
        <v>music</v>
      </c>
      <c r="R1030" t="str">
        <f t="shared" si="339"/>
        <v>electronic music</v>
      </c>
      <c r="S1030" s="8">
        <f t="shared" si="340"/>
        <v>42756</v>
      </c>
      <c r="T1030" s="8">
        <f t="shared" si="341"/>
        <v>42800.833333333328</v>
      </c>
      <c r="U1030">
        <f t="shared" si="342"/>
        <v>2017</v>
      </c>
      <c r="V1030" t="str">
        <f>VLOOKUP(MONTH(S1030),REF!$C$4:$D$15,2,FALSE)</f>
        <v>JAN</v>
      </c>
      <c r="W1030" t="str">
        <f t="shared" si="343"/>
        <v>NO</v>
      </c>
      <c r="X1030" t="str">
        <f t="shared" si="344"/>
        <v>NO</v>
      </c>
      <c r="Y1030" t="str">
        <f t="shared" si="345"/>
        <v>NO</v>
      </c>
      <c r="Z1030" t="str">
        <f t="shared" si="346"/>
        <v>YES</v>
      </c>
      <c r="AA1030" t="str">
        <f t="shared" si="347"/>
        <v>NO</v>
      </c>
      <c r="AB1030" t="str">
        <f t="shared" si="348"/>
        <v>NO</v>
      </c>
      <c r="AC1030" t="str">
        <f t="shared" si="349"/>
        <v>NO</v>
      </c>
      <c r="AD1030" t="str">
        <f t="shared" si="350"/>
        <v>NO</v>
      </c>
      <c r="AE1030" t="str">
        <f t="shared" si="351"/>
        <v>NO</v>
      </c>
      <c r="AF1030" t="str">
        <f t="shared" si="352"/>
        <v>NO</v>
      </c>
      <c r="AG1030" t="str">
        <f t="shared" si="353"/>
        <v>NO</v>
      </c>
      <c r="AH1030" t="str">
        <f t="shared" si="354"/>
        <v>NO</v>
      </c>
      <c r="AI1030">
        <f t="shared" si="355"/>
        <v>255</v>
      </c>
      <c r="AJ1030" t="str">
        <f t="shared" si="356"/>
        <v/>
      </c>
    </row>
    <row r="1031" spans="1:36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36"/>
        <v>1.1175999999999999</v>
      </c>
      <c r="P1031" s="6">
        <f t="shared" si="337"/>
        <v>79.262411347517727</v>
      </c>
      <c r="Q1031" t="str">
        <f t="shared" si="338"/>
        <v>music</v>
      </c>
      <c r="R1031" t="str">
        <f t="shared" si="339"/>
        <v>electronic music</v>
      </c>
      <c r="S1031" s="8">
        <f t="shared" si="340"/>
        <v>42045</v>
      </c>
      <c r="T1031" s="8">
        <f t="shared" si="341"/>
        <v>42098.915972222225</v>
      </c>
      <c r="U1031">
        <f t="shared" si="342"/>
        <v>2015</v>
      </c>
      <c r="V1031" t="str">
        <f>VLOOKUP(MONTH(S1031),REF!$C$4:$D$15,2,FALSE)</f>
        <v>FEB</v>
      </c>
      <c r="W1031" t="str">
        <f t="shared" si="343"/>
        <v>NO</v>
      </c>
      <c r="X1031" t="str">
        <f t="shared" si="344"/>
        <v>NO</v>
      </c>
      <c r="Y1031" t="str">
        <f t="shared" si="345"/>
        <v>NO</v>
      </c>
      <c r="Z1031" t="str">
        <f t="shared" si="346"/>
        <v>YES</v>
      </c>
      <c r="AA1031" t="str">
        <f t="shared" si="347"/>
        <v>NO</v>
      </c>
      <c r="AB1031" t="str">
        <f t="shared" si="348"/>
        <v>NO</v>
      </c>
      <c r="AC1031" t="str">
        <f t="shared" si="349"/>
        <v>NO</v>
      </c>
      <c r="AD1031" t="str">
        <f t="shared" si="350"/>
        <v>NO</v>
      </c>
      <c r="AE1031" t="str">
        <f t="shared" si="351"/>
        <v>NO</v>
      </c>
      <c r="AF1031" t="str">
        <f t="shared" si="352"/>
        <v>NO</v>
      </c>
      <c r="AG1031" t="str">
        <f t="shared" si="353"/>
        <v>NO</v>
      </c>
      <c r="AH1031" t="str">
        <f t="shared" si="354"/>
        <v>NO</v>
      </c>
      <c r="AI1031">
        <f t="shared" si="355"/>
        <v>141</v>
      </c>
      <c r="AJ1031" t="str">
        <f t="shared" si="356"/>
        <v/>
      </c>
    </row>
    <row r="1032" spans="1:36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36"/>
        <v>3.4209999999999998</v>
      </c>
      <c r="P1032" s="6">
        <f t="shared" si="337"/>
        <v>43.031446540880502</v>
      </c>
      <c r="Q1032" t="str">
        <f t="shared" si="338"/>
        <v>music</v>
      </c>
      <c r="R1032" t="str">
        <f t="shared" si="339"/>
        <v>electronic music</v>
      </c>
      <c r="S1032" s="8">
        <f t="shared" si="340"/>
        <v>42611</v>
      </c>
      <c r="T1032" s="8">
        <f t="shared" si="341"/>
        <v>42625.483206018514</v>
      </c>
      <c r="U1032">
        <f t="shared" si="342"/>
        <v>2016</v>
      </c>
      <c r="V1032" t="str">
        <f>VLOOKUP(MONTH(S1032),REF!$C$4:$D$15,2,FALSE)</f>
        <v>AUG</v>
      </c>
      <c r="W1032" t="str">
        <f t="shared" si="343"/>
        <v>NO</v>
      </c>
      <c r="X1032" t="str">
        <f t="shared" si="344"/>
        <v>YES</v>
      </c>
      <c r="Y1032" t="str">
        <f t="shared" si="345"/>
        <v>NO</v>
      </c>
      <c r="Z1032" t="str">
        <f t="shared" si="346"/>
        <v>NO</v>
      </c>
      <c r="AA1032" t="str">
        <f t="shared" si="347"/>
        <v>NO</v>
      </c>
      <c r="AB1032" t="str">
        <f t="shared" si="348"/>
        <v>NO</v>
      </c>
      <c r="AC1032" t="str">
        <f t="shared" si="349"/>
        <v>NO</v>
      </c>
      <c r="AD1032" t="str">
        <f t="shared" si="350"/>
        <v>NO</v>
      </c>
      <c r="AE1032" t="str">
        <f t="shared" si="351"/>
        <v>NO</v>
      </c>
      <c r="AF1032" t="str">
        <f t="shared" si="352"/>
        <v>NO</v>
      </c>
      <c r="AG1032" t="str">
        <f t="shared" si="353"/>
        <v>NO</v>
      </c>
      <c r="AH1032" t="str">
        <f t="shared" si="354"/>
        <v>NO</v>
      </c>
      <c r="AI1032">
        <f t="shared" si="355"/>
        <v>159</v>
      </c>
      <c r="AJ1032" t="str">
        <f t="shared" si="356"/>
        <v/>
      </c>
    </row>
    <row r="1033" spans="1:36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36"/>
        <v>1.0740000000000001</v>
      </c>
      <c r="P1033" s="6">
        <f t="shared" si="337"/>
        <v>108.48484848484848</v>
      </c>
      <c r="Q1033" t="str">
        <f t="shared" si="338"/>
        <v>music</v>
      </c>
      <c r="R1033" t="str">
        <f t="shared" si="339"/>
        <v>electronic music</v>
      </c>
      <c r="S1033" s="8">
        <f t="shared" si="340"/>
        <v>42325</v>
      </c>
      <c r="T1033" s="8">
        <f t="shared" si="341"/>
        <v>42354.764004629629</v>
      </c>
      <c r="U1033">
        <f t="shared" si="342"/>
        <v>2015</v>
      </c>
      <c r="V1033" t="str">
        <f>VLOOKUP(MONTH(S1033),REF!$C$4:$D$15,2,FALSE)</f>
        <v>NOV</v>
      </c>
      <c r="W1033" t="str">
        <f t="shared" si="343"/>
        <v>NO</v>
      </c>
      <c r="X1033" t="str">
        <f t="shared" si="344"/>
        <v>NO</v>
      </c>
      <c r="Y1033" t="str">
        <f t="shared" si="345"/>
        <v>NO</v>
      </c>
      <c r="Z1033" t="str">
        <f t="shared" si="346"/>
        <v>YES</v>
      </c>
      <c r="AA1033" t="str">
        <f t="shared" si="347"/>
        <v>NO</v>
      </c>
      <c r="AB1033" t="str">
        <f t="shared" si="348"/>
        <v>NO</v>
      </c>
      <c r="AC1033" t="str">
        <f t="shared" si="349"/>
        <v>NO</v>
      </c>
      <c r="AD1033" t="str">
        <f t="shared" si="350"/>
        <v>NO</v>
      </c>
      <c r="AE1033" t="str">
        <f t="shared" si="351"/>
        <v>NO</v>
      </c>
      <c r="AF1033" t="str">
        <f t="shared" si="352"/>
        <v>NO</v>
      </c>
      <c r="AG1033" t="str">
        <f t="shared" si="353"/>
        <v>NO</v>
      </c>
      <c r="AH1033" t="str">
        <f t="shared" si="354"/>
        <v>NO</v>
      </c>
      <c r="AI1033">
        <f t="shared" si="355"/>
        <v>99</v>
      </c>
      <c r="AJ1033" t="str">
        <f t="shared" si="356"/>
        <v/>
      </c>
    </row>
    <row r="1034" spans="1:36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36"/>
        <v>1.0849703703703704</v>
      </c>
      <c r="P1034" s="6">
        <f t="shared" si="337"/>
        <v>61.029583333333335</v>
      </c>
      <c r="Q1034" t="str">
        <f t="shared" si="338"/>
        <v>music</v>
      </c>
      <c r="R1034" t="str">
        <f t="shared" si="339"/>
        <v>electronic music</v>
      </c>
      <c r="S1034" s="8">
        <f t="shared" si="340"/>
        <v>42515</v>
      </c>
      <c r="T1034" s="8">
        <f t="shared" si="341"/>
        <v>42544.666956018518</v>
      </c>
      <c r="U1034">
        <f t="shared" si="342"/>
        <v>2016</v>
      </c>
      <c r="V1034" t="str">
        <f>VLOOKUP(MONTH(S1034),REF!$C$4:$D$15,2,FALSE)</f>
        <v>MAY</v>
      </c>
      <c r="W1034" t="str">
        <f t="shared" si="343"/>
        <v>NO</v>
      </c>
      <c r="X1034" t="str">
        <f t="shared" si="344"/>
        <v>NO</v>
      </c>
      <c r="Y1034" t="str">
        <f t="shared" si="345"/>
        <v>YES</v>
      </c>
      <c r="Z1034" t="str">
        <f t="shared" si="346"/>
        <v>NO</v>
      </c>
      <c r="AA1034" t="str">
        <f t="shared" si="347"/>
        <v>NO</v>
      </c>
      <c r="AB1034" t="str">
        <f t="shared" si="348"/>
        <v>NO</v>
      </c>
      <c r="AC1034" t="str">
        <f t="shared" si="349"/>
        <v>NO</v>
      </c>
      <c r="AD1034" t="str">
        <f t="shared" si="350"/>
        <v>NO</v>
      </c>
      <c r="AE1034" t="str">
        <f t="shared" si="351"/>
        <v>NO</v>
      </c>
      <c r="AF1034" t="str">
        <f t="shared" si="352"/>
        <v>NO</v>
      </c>
      <c r="AG1034" t="str">
        <f t="shared" si="353"/>
        <v>NO</v>
      </c>
      <c r="AH1034" t="str">
        <f t="shared" si="354"/>
        <v>NO</v>
      </c>
      <c r="AI1034">
        <f t="shared" si="355"/>
        <v>96</v>
      </c>
      <c r="AJ1034" t="str">
        <f t="shared" si="356"/>
        <v/>
      </c>
    </row>
    <row r="1035" spans="1:36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36"/>
        <v>1.0286144578313252</v>
      </c>
      <c r="P1035" s="6">
        <f t="shared" si="337"/>
        <v>50.592592592592595</v>
      </c>
      <c r="Q1035" t="str">
        <f t="shared" si="338"/>
        <v>music</v>
      </c>
      <c r="R1035" t="str">
        <f t="shared" si="339"/>
        <v>electronic music</v>
      </c>
      <c r="S1035" s="8">
        <f t="shared" si="340"/>
        <v>42689</v>
      </c>
      <c r="T1035" s="8">
        <f t="shared" si="341"/>
        <v>42716.732407407406</v>
      </c>
      <c r="U1035">
        <f t="shared" si="342"/>
        <v>2016</v>
      </c>
      <c r="V1035" t="str">
        <f>VLOOKUP(MONTH(S1035),REF!$C$4:$D$15,2,FALSE)</f>
        <v>NOV</v>
      </c>
      <c r="W1035" t="str">
        <f t="shared" si="343"/>
        <v>NO</v>
      </c>
      <c r="X1035" t="str">
        <f t="shared" si="344"/>
        <v>YES</v>
      </c>
      <c r="Y1035" t="str">
        <f t="shared" si="345"/>
        <v>NO</v>
      </c>
      <c r="Z1035" t="str">
        <f t="shared" si="346"/>
        <v>NO</v>
      </c>
      <c r="AA1035" t="str">
        <f t="shared" si="347"/>
        <v>NO</v>
      </c>
      <c r="AB1035" t="str">
        <f t="shared" si="348"/>
        <v>NO</v>
      </c>
      <c r="AC1035" t="str">
        <f t="shared" si="349"/>
        <v>NO</v>
      </c>
      <c r="AD1035" t="str">
        <f t="shared" si="350"/>
        <v>NO</v>
      </c>
      <c r="AE1035" t="str">
        <f t="shared" si="351"/>
        <v>NO</v>
      </c>
      <c r="AF1035" t="str">
        <f t="shared" si="352"/>
        <v>NO</v>
      </c>
      <c r="AG1035" t="str">
        <f t="shared" si="353"/>
        <v>NO</v>
      </c>
      <c r="AH1035" t="str">
        <f t="shared" si="354"/>
        <v>NO</v>
      </c>
      <c r="AI1035">
        <f t="shared" si="355"/>
        <v>27</v>
      </c>
      <c r="AJ1035" t="str">
        <f t="shared" si="356"/>
        <v/>
      </c>
    </row>
    <row r="1036" spans="1:36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36"/>
        <v>1.3000180000000001</v>
      </c>
      <c r="P1036" s="6">
        <f t="shared" si="337"/>
        <v>39.157168674698795</v>
      </c>
      <c r="Q1036" t="str">
        <f t="shared" si="338"/>
        <v>music</v>
      </c>
      <c r="R1036" t="str">
        <f t="shared" si="339"/>
        <v>electronic music</v>
      </c>
      <c r="S1036" s="8">
        <f t="shared" si="340"/>
        <v>42555</v>
      </c>
      <c r="T1036" s="8">
        <f t="shared" si="341"/>
        <v>42587.165972222225</v>
      </c>
      <c r="U1036">
        <f t="shared" si="342"/>
        <v>2016</v>
      </c>
      <c r="V1036" t="str">
        <f>VLOOKUP(MONTH(S1036),REF!$C$4:$D$15,2,FALSE)</f>
        <v>JUL</v>
      </c>
      <c r="W1036" t="str">
        <f t="shared" si="343"/>
        <v>NO</v>
      </c>
      <c r="X1036" t="str">
        <f t="shared" si="344"/>
        <v>NO</v>
      </c>
      <c r="Y1036" t="str">
        <f t="shared" si="345"/>
        <v>YES</v>
      </c>
      <c r="Z1036" t="str">
        <f t="shared" si="346"/>
        <v>NO</v>
      </c>
      <c r="AA1036" t="str">
        <f t="shared" si="347"/>
        <v>NO</v>
      </c>
      <c r="AB1036" t="str">
        <f t="shared" si="348"/>
        <v>NO</v>
      </c>
      <c r="AC1036" t="str">
        <f t="shared" si="349"/>
        <v>NO</v>
      </c>
      <c r="AD1036" t="str">
        <f t="shared" si="350"/>
        <v>NO</v>
      </c>
      <c r="AE1036" t="str">
        <f t="shared" si="351"/>
        <v>NO</v>
      </c>
      <c r="AF1036" t="str">
        <f t="shared" si="352"/>
        <v>NO</v>
      </c>
      <c r="AG1036" t="str">
        <f t="shared" si="353"/>
        <v>NO</v>
      </c>
      <c r="AH1036" t="str">
        <f t="shared" si="354"/>
        <v>NO</v>
      </c>
      <c r="AI1036">
        <f t="shared" si="355"/>
        <v>166</v>
      </c>
      <c r="AJ1036" t="str">
        <f t="shared" si="356"/>
        <v/>
      </c>
    </row>
    <row r="1037" spans="1:36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36"/>
        <v>1.0765217391304347</v>
      </c>
      <c r="P1037" s="6">
        <f t="shared" si="337"/>
        <v>65.15789473684211</v>
      </c>
      <c r="Q1037" t="str">
        <f t="shared" si="338"/>
        <v>music</v>
      </c>
      <c r="R1037" t="str">
        <f t="shared" si="339"/>
        <v>electronic music</v>
      </c>
      <c r="S1037" s="8">
        <f t="shared" si="340"/>
        <v>42017</v>
      </c>
      <c r="T1037" s="8">
        <f t="shared" si="341"/>
        <v>42046.641435185185</v>
      </c>
      <c r="U1037">
        <f t="shared" si="342"/>
        <v>2015</v>
      </c>
      <c r="V1037" t="str">
        <f>VLOOKUP(MONTH(S1037),REF!$C$4:$D$15,2,FALSE)</f>
        <v>JAN</v>
      </c>
      <c r="W1037" t="str">
        <f t="shared" si="343"/>
        <v>NO</v>
      </c>
      <c r="X1037" t="str">
        <f t="shared" si="344"/>
        <v>YES</v>
      </c>
      <c r="Y1037" t="str">
        <f t="shared" si="345"/>
        <v>NO</v>
      </c>
      <c r="Z1037" t="str">
        <f t="shared" si="346"/>
        <v>NO</v>
      </c>
      <c r="AA1037" t="str">
        <f t="shared" si="347"/>
        <v>NO</v>
      </c>
      <c r="AB1037" t="str">
        <f t="shared" si="348"/>
        <v>NO</v>
      </c>
      <c r="AC1037" t="str">
        <f t="shared" si="349"/>
        <v>NO</v>
      </c>
      <c r="AD1037" t="str">
        <f t="shared" si="350"/>
        <v>NO</v>
      </c>
      <c r="AE1037" t="str">
        <f t="shared" si="351"/>
        <v>NO</v>
      </c>
      <c r="AF1037" t="str">
        <f t="shared" si="352"/>
        <v>NO</v>
      </c>
      <c r="AG1037" t="str">
        <f t="shared" si="353"/>
        <v>NO</v>
      </c>
      <c r="AH1037" t="str">
        <f t="shared" si="354"/>
        <v>NO</v>
      </c>
      <c r="AI1037">
        <f t="shared" si="355"/>
        <v>76</v>
      </c>
      <c r="AJ1037" t="str">
        <f t="shared" si="356"/>
        <v/>
      </c>
    </row>
    <row r="1038" spans="1:36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36"/>
        <v>1.1236044444444444</v>
      </c>
      <c r="P1038" s="6">
        <f t="shared" si="337"/>
        <v>23.963127962085309</v>
      </c>
      <c r="Q1038" t="str">
        <f t="shared" si="338"/>
        <v>music</v>
      </c>
      <c r="R1038" t="str">
        <f t="shared" si="339"/>
        <v>electronic music</v>
      </c>
      <c r="S1038" s="8">
        <f t="shared" si="340"/>
        <v>41249</v>
      </c>
      <c r="T1038" s="8">
        <f t="shared" si="341"/>
        <v>41281.333333333336</v>
      </c>
      <c r="U1038">
        <f t="shared" si="342"/>
        <v>2012</v>
      </c>
      <c r="V1038" t="str">
        <f>VLOOKUP(MONTH(S1038),REF!$C$4:$D$15,2,FALSE)</f>
        <v>DEC</v>
      </c>
      <c r="W1038" t="str">
        <f t="shared" si="343"/>
        <v>NO</v>
      </c>
      <c r="X1038" t="str">
        <f t="shared" si="344"/>
        <v>YES</v>
      </c>
      <c r="Y1038" t="str">
        <f t="shared" si="345"/>
        <v>NO</v>
      </c>
      <c r="Z1038" t="str">
        <f t="shared" si="346"/>
        <v>NO</v>
      </c>
      <c r="AA1038" t="str">
        <f t="shared" si="347"/>
        <v>NO</v>
      </c>
      <c r="AB1038" t="str">
        <f t="shared" si="348"/>
        <v>NO</v>
      </c>
      <c r="AC1038" t="str">
        <f t="shared" si="349"/>
        <v>NO</v>
      </c>
      <c r="AD1038" t="str">
        <f t="shared" si="350"/>
        <v>NO</v>
      </c>
      <c r="AE1038" t="str">
        <f t="shared" si="351"/>
        <v>NO</v>
      </c>
      <c r="AF1038" t="str">
        <f t="shared" si="352"/>
        <v>NO</v>
      </c>
      <c r="AG1038" t="str">
        <f t="shared" si="353"/>
        <v>NO</v>
      </c>
      <c r="AH1038" t="str">
        <f t="shared" si="354"/>
        <v>NO</v>
      </c>
      <c r="AI1038">
        <f t="shared" si="355"/>
        <v>211</v>
      </c>
      <c r="AJ1038" t="str">
        <f t="shared" si="356"/>
        <v/>
      </c>
    </row>
    <row r="1039" spans="1:36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36"/>
        <v>1.0209999999999999</v>
      </c>
      <c r="P1039" s="6">
        <f t="shared" si="337"/>
        <v>48.61904761904762</v>
      </c>
      <c r="Q1039" t="str">
        <f t="shared" si="338"/>
        <v>music</v>
      </c>
      <c r="R1039" t="str">
        <f t="shared" si="339"/>
        <v>electronic music</v>
      </c>
      <c r="S1039" s="8">
        <f t="shared" si="340"/>
        <v>42120</v>
      </c>
      <c r="T1039" s="8">
        <f t="shared" si="341"/>
        <v>42142.208333333328</v>
      </c>
      <c r="U1039">
        <f t="shared" si="342"/>
        <v>2015</v>
      </c>
      <c r="V1039" t="str">
        <f>VLOOKUP(MONTH(S1039),REF!$C$4:$D$15,2,FALSE)</f>
        <v>APR</v>
      </c>
      <c r="W1039" t="str">
        <f t="shared" si="343"/>
        <v>NO</v>
      </c>
      <c r="X1039" t="str">
        <f t="shared" si="344"/>
        <v>YES</v>
      </c>
      <c r="Y1039" t="str">
        <f t="shared" si="345"/>
        <v>NO</v>
      </c>
      <c r="Z1039" t="str">
        <f t="shared" si="346"/>
        <v>NO</v>
      </c>
      <c r="AA1039" t="str">
        <f t="shared" si="347"/>
        <v>NO</v>
      </c>
      <c r="AB1039" t="str">
        <f t="shared" si="348"/>
        <v>NO</v>
      </c>
      <c r="AC1039" t="str">
        <f t="shared" si="349"/>
        <v>NO</v>
      </c>
      <c r="AD1039" t="str">
        <f t="shared" si="350"/>
        <v>NO</v>
      </c>
      <c r="AE1039" t="str">
        <f t="shared" si="351"/>
        <v>NO</v>
      </c>
      <c r="AF1039" t="str">
        <f t="shared" si="352"/>
        <v>NO</v>
      </c>
      <c r="AG1039" t="str">
        <f t="shared" si="353"/>
        <v>NO</v>
      </c>
      <c r="AH1039" t="str">
        <f t="shared" si="354"/>
        <v>NO</v>
      </c>
      <c r="AI1039">
        <f t="shared" si="355"/>
        <v>21</v>
      </c>
      <c r="AJ1039" t="str">
        <f t="shared" si="356"/>
        <v/>
      </c>
    </row>
    <row r="1040" spans="1:36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36"/>
        <v>1.4533333333333334</v>
      </c>
      <c r="P1040" s="6">
        <f t="shared" si="337"/>
        <v>35.73770491803279</v>
      </c>
      <c r="Q1040" t="str">
        <f t="shared" si="338"/>
        <v>music</v>
      </c>
      <c r="R1040" t="str">
        <f t="shared" si="339"/>
        <v>electronic music</v>
      </c>
      <c r="S1040" s="8">
        <f t="shared" si="340"/>
        <v>42418</v>
      </c>
      <c r="T1040" s="8">
        <f t="shared" si="341"/>
        <v>42448.190081018518</v>
      </c>
      <c r="U1040">
        <f t="shared" si="342"/>
        <v>2016</v>
      </c>
      <c r="V1040" t="str">
        <f>VLOOKUP(MONTH(S1040),REF!$C$4:$D$15,2,FALSE)</f>
        <v>FEB</v>
      </c>
      <c r="W1040" t="str">
        <f t="shared" si="343"/>
        <v>NO</v>
      </c>
      <c r="X1040" t="str">
        <f t="shared" si="344"/>
        <v>YES</v>
      </c>
      <c r="Y1040" t="str">
        <f t="shared" si="345"/>
        <v>NO</v>
      </c>
      <c r="Z1040" t="str">
        <f t="shared" si="346"/>
        <v>NO</v>
      </c>
      <c r="AA1040" t="str">
        <f t="shared" si="347"/>
        <v>NO</v>
      </c>
      <c r="AB1040" t="str">
        <f t="shared" si="348"/>
        <v>NO</v>
      </c>
      <c r="AC1040" t="str">
        <f t="shared" si="349"/>
        <v>NO</v>
      </c>
      <c r="AD1040" t="str">
        <f t="shared" si="350"/>
        <v>NO</v>
      </c>
      <c r="AE1040" t="str">
        <f t="shared" si="351"/>
        <v>NO</v>
      </c>
      <c r="AF1040" t="str">
        <f t="shared" si="352"/>
        <v>NO</v>
      </c>
      <c r="AG1040" t="str">
        <f t="shared" si="353"/>
        <v>NO</v>
      </c>
      <c r="AH1040" t="str">
        <f t="shared" si="354"/>
        <v>NO</v>
      </c>
      <c r="AI1040">
        <f t="shared" si="355"/>
        <v>61</v>
      </c>
      <c r="AJ1040" t="str">
        <f t="shared" si="356"/>
        <v/>
      </c>
    </row>
    <row r="1041" spans="1:36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36"/>
        <v>1.282</v>
      </c>
      <c r="P1041" s="6">
        <f t="shared" si="337"/>
        <v>21.366666666666667</v>
      </c>
      <c r="Q1041" t="str">
        <f t="shared" si="338"/>
        <v>music</v>
      </c>
      <c r="R1041" t="str">
        <f t="shared" si="339"/>
        <v>electronic music</v>
      </c>
      <c r="S1041" s="8">
        <f t="shared" si="340"/>
        <v>42692</v>
      </c>
      <c r="T1041" s="8">
        <f t="shared" si="341"/>
        <v>42717.332638888889</v>
      </c>
      <c r="U1041">
        <f t="shared" si="342"/>
        <v>2016</v>
      </c>
      <c r="V1041" t="str">
        <f>VLOOKUP(MONTH(S1041),REF!$C$4:$D$15,2,FALSE)</f>
        <v>NOV</v>
      </c>
      <c r="W1041" t="str">
        <f t="shared" si="343"/>
        <v>YES</v>
      </c>
      <c r="X1041" t="str">
        <f t="shared" si="344"/>
        <v>NO</v>
      </c>
      <c r="Y1041" t="str">
        <f t="shared" si="345"/>
        <v>NO</v>
      </c>
      <c r="Z1041" t="str">
        <f t="shared" si="346"/>
        <v>NO</v>
      </c>
      <c r="AA1041" t="str">
        <f t="shared" si="347"/>
        <v>NO</v>
      </c>
      <c r="AB1041" t="str">
        <f t="shared" si="348"/>
        <v>NO</v>
      </c>
      <c r="AC1041" t="str">
        <f t="shared" si="349"/>
        <v>NO</v>
      </c>
      <c r="AD1041" t="str">
        <f t="shared" si="350"/>
        <v>NO</v>
      </c>
      <c r="AE1041" t="str">
        <f t="shared" si="351"/>
        <v>NO</v>
      </c>
      <c r="AF1041" t="str">
        <f t="shared" si="352"/>
        <v>NO</v>
      </c>
      <c r="AG1041" t="str">
        <f t="shared" si="353"/>
        <v>NO</v>
      </c>
      <c r="AH1041" t="str">
        <f t="shared" si="354"/>
        <v>NO</v>
      </c>
      <c r="AI1041">
        <f t="shared" si="355"/>
        <v>30</v>
      </c>
      <c r="AJ1041" t="str">
        <f t="shared" si="356"/>
        <v/>
      </c>
    </row>
    <row r="1042" spans="1:36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36"/>
        <v>2.9411764705882353E-3</v>
      </c>
      <c r="P1042" s="6">
        <f t="shared" si="337"/>
        <v>250</v>
      </c>
      <c r="Q1042" t="str">
        <f t="shared" si="338"/>
        <v>journalism</v>
      </c>
      <c r="R1042" t="str">
        <f t="shared" si="339"/>
        <v>audio</v>
      </c>
      <c r="S1042" s="8">
        <f t="shared" si="340"/>
        <v>42580</v>
      </c>
      <c r="T1042" s="8">
        <f t="shared" si="341"/>
        <v>42609.708437499998</v>
      </c>
      <c r="U1042">
        <f t="shared" si="342"/>
        <v>2016</v>
      </c>
      <c r="V1042" t="str">
        <f>VLOOKUP(MONTH(S1042),REF!$C$4:$D$15,2,FALSE)</f>
        <v>JUL</v>
      </c>
      <c r="W1042" t="str">
        <f t="shared" si="343"/>
        <v>NO</v>
      </c>
      <c r="X1042" t="str">
        <f t="shared" si="344"/>
        <v>NO</v>
      </c>
      <c r="Y1042" t="str">
        <f t="shared" si="345"/>
        <v>NO</v>
      </c>
      <c r="Z1042" t="str">
        <f t="shared" si="346"/>
        <v>NO</v>
      </c>
      <c r="AA1042" t="str">
        <f t="shared" si="347"/>
        <v>NO</v>
      </c>
      <c r="AB1042" t="str">
        <f t="shared" si="348"/>
        <v>NO</v>
      </c>
      <c r="AC1042" t="str">
        <f t="shared" si="349"/>
        <v>NO</v>
      </c>
      <c r="AD1042" t="str">
        <f t="shared" si="350"/>
        <v>NO</v>
      </c>
      <c r="AE1042" t="str">
        <f t="shared" si="351"/>
        <v>NO</v>
      </c>
      <c r="AF1042" t="str">
        <f t="shared" si="352"/>
        <v>NO</v>
      </c>
      <c r="AG1042" t="str">
        <f t="shared" si="353"/>
        <v>NO</v>
      </c>
      <c r="AH1042" t="str">
        <f t="shared" si="354"/>
        <v>YES</v>
      </c>
      <c r="AI1042" t="str">
        <f t="shared" si="355"/>
        <v/>
      </c>
      <c r="AJ1042" t="str">
        <f t="shared" si="356"/>
        <v/>
      </c>
    </row>
    <row r="1043" spans="1:36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36"/>
        <v>0</v>
      </c>
      <c r="P1043" s="6" t="e">
        <f t="shared" si="337"/>
        <v>#DIV/0!</v>
      </c>
      <c r="Q1043" t="str">
        <f t="shared" si="338"/>
        <v>journalism</v>
      </c>
      <c r="R1043" t="str">
        <f t="shared" si="339"/>
        <v>audio</v>
      </c>
      <c r="S1043" s="8">
        <f t="shared" si="340"/>
        <v>41831</v>
      </c>
      <c r="T1043" s="8">
        <f t="shared" si="341"/>
        <v>41851.06009259259</v>
      </c>
      <c r="U1043">
        <f t="shared" si="342"/>
        <v>2014</v>
      </c>
      <c r="V1043" t="str">
        <f>VLOOKUP(MONTH(S1043),REF!$C$4:$D$15,2,FALSE)</f>
        <v>JUL</v>
      </c>
      <c r="W1043" t="str">
        <f t="shared" si="343"/>
        <v>YES</v>
      </c>
      <c r="X1043" t="str">
        <f t="shared" si="344"/>
        <v>NO</v>
      </c>
      <c r="Y1043" t="str">
        <f t="shared" si="345"/>
        <v>NO</v>
      </c>
      <c r="Z1043" t="str">
        <f t="shared" si="346"/>
        <v>NO</v>
      </c>
      <c r="AA1043" t="str">
        <f t="shared" si="347"/>
        <v>NO</v>
      </c>
      <c r="AB1043" t="str">
        <f t="shared" si="348"/>
        <v>NO</v>
      </c>
      <c r="AC1043" t="str">
        <f t="shared" si="349"/>
        <v>NO</v>
      </c>
      <c r="AD1043" t="str">
        <f t="shared" si="350"/>
        <v>NO</v>
      </c>
      <c r="AE1043" t="str">
        <f t="shared" si="351"/>
        <v>NO</v>
      </c>
      <c r="AF1043" t="str">
        <f t="shared" si="352"/>
        <v>NO</v>
      </c>
      <c r="AG1043" t="str">
        <f t="shared" si="353"/>
        <v>NO</v>
      </c>
      <c r="AH1043" t="str">
        <f t="shared" si="354"/>
        <v>NO</v>
      </c>
      <c r="AI1043" t="str">
        <f t="shared" si="355"/>
        <v/>
      </c>
      <c r="AJ1043" t="str">
        <f t="shared" si="356"/>
        <v/>
      </c>
    </row>
    <row r="1044" spans="1:36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36"/>
        <v>1.5384615384615385E-2</v>
      </c>
      <c r="P1044" s="6">
        <f t="shared" si="337"/>
        <v>10</v>
      </c>
      <c r="Q1044" t="str">
        <f t="shared" si="338"/>
        <v>journalism</v>
      </c>
      <c r="R1044" t="str">
        <f t="shared" si="339"/>
        <v>audio</v>
      </c>
      <c r="S1044" s="8">
        <f t="shared" si="340"/>
        <v>41852</v>
      </c>
      <c r="T1044" s="8">
        <f t="shared" si="341"/>
        <v>41894.416666666664</v>
      </c>
      <c r="U1044">
        <f t="shared" si="342"/>
        <v>2014</v>
      </c>
      <c r="V1044" t="str">
        <f>VLOOKUP(MONTH(S1044),REF!$C$4:$D$15,2,FALSE)</f>
        <v>AUG</v>
      </c>
      <c r="W1044" t="str">
        <f t="shared" si="343"/>
        <v>YES</v>
      </c>
      <c r="X1044" t="str">
        <f t="shared" si="344"/>
        <v>NO</v>
      </c>
      <c r="Y1044" t="str">
        <f t="shared" si="345"/>
        <v>NO</v>
      </c>
      <c r="Z1044" t="str">
        <f t="shared" si="346"/>
        <v>NO</v>
      </c>
      <c r="AA1044" t="str">
        <f t="shared" si="347"/>
        <v>NO</v>
      </c>
      <c r="AB1044" t="str">
        <f t="shared" si="348"/>
        <v>NO</v>
      </c>
      <c r="AC1044" t="str">
        <f t="shared" si="349"/>
        <v>NO</v>
      </c>
      <c r="AD1044" t="str">
        <f t="shared" si="350"/>
        <v>NO</v>
      </c>
      <c r="AE1044" t="str">
        <f t="shared" si="351"/>
        <v>NO</v>
      </c>
      <c r="AF1044" t="str">
        <f t="shared" si="352"/>
        <v>NO</v>
      </c>
      <c r="AG1044" t="str">
        <f t="shared" si="353"/>
        <v>NO</v>
      </c>
      <c r="AH1044" t="str">
        <f t="shared" si="354"/>
        <v>NO</v>
      </c>
      <c r="AI1044" t="str">
        <f t="shared" si="355"/>
        <v/>
      </c>
      <c r="AJ1044" t="str">
        <f t="shared" si="356"/>
        <v/>
      </c>
    </row>
    <row r="1045" spans="1:36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36"/>
        <v>8.5370000000000001E-2</v>
      </c>
      <c r="P1045" s="6">
        <f t="shared" si="337"/>
        <v>29.236301369863014</v>
      </c>
      <c r="Q1045" t="str">
        <f t="shared" si="338"/>
        <v>journalism</v>
      </c>
      <c r="R1045" t="str">
        <f t="shared" si="339"/>
        <v>audio</v>
      </c>
      <c r="S1045" s="8">
        <f t="shared" si="340"/>
        <v>42114</v>
      </c>
      <c r="T1045" s="8">
        <f t="shared" si="341"/>
        <v>42144.252951388888</v>
      </c>
      <c r="U1045">
        <f t="shared" si="342"/>
        <v>2015</v>
      </c>
      <c r="V1045" t="str">
        <f>VLOOKUP(MONTH(S1045),REF!$C$4:$D$15,2,FALSE)</f>
        <v>APR</v>
      </c>
      <c r="W1045" t="str">
        <f t="shared" si="343"/>
        <v>NO</v>
      </c>
      <c r="X1045" t="str">
        <f t="shared" si="344"/>
        <v>NO</v>
      </c>
      <c r="Y1045" t="str">
        <f t="shared" si="345"/>
        <v>NO</v>
      </c>
      <c r="Z1045" t="str">
        <f t="shared" si="346"/>
        <v>NO</v>
      </c>
      <c r="AA1045" t="str">
        <f t="shared" si="347"/>
        <v>NO</v>
      </c>
      <c r="AB1045" t="str">
        <f t="shared" si="348"/>
        <v>NO</v>
      </c>
      <c r="AC1045" t="str">
        <f t="shared" si="349"/>
        <v>NO</v>
      </c>
      <c r="AD1045" t="str">
        <f t="shared" si="350"/>
        <v>NO</v>
      </c>
      <c r="AE1045" t="str">
        <f t="shared" si="351"/>
        <v>NO</v>
      </c>
      <c r="AF1045" t="str">
        <f t="shared" si="352"/>
        <v>NO</v>
      </c>
      <c r="AG1045" t="str">
        <f t="shared" si="353"/>
        <v>NO</v>
      </c>
      <c r="AH1045" t="str">
        <f t="shared" si="354"/>
        <v>YES</v>
      </c>
      <c r="AI1045" t="str">
        <f t="shared" si="355"/>
        <v/>
      </c>
      <c r="AJ1045" t="str">
        <f t="shared" si="356"/>
        <v/>
      </c>
    </row>
    <row r="1046" spans="1:36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36"/>
        <v>8.571428571428571E-4</v>
      </c>
      <c r="P1046" s="6">
        <f t="shared" si="337"/>
        <v>3</v>
      </c>
      <c r="Q1046" t="str">
        <f t="shared" si="338"/>
        <v>journalism</v>
      </c>
      <c r="R1046" t="str">
        <f t="shared" si="339"/>
        <v>audio</v>
      </c>
      <c r="S1046" s="8">
        <f t="shared" si="340"/>
        <v>42012</v>
      </c>
      <c r="T1046" s="8">
        <f t="shared" si="341"/>
        <v>42068.852083333331</v>
      </c>
      <c r="U1046">
        <f t="shared" si="342"/>
        <v>2015</v>
      </c>
      <c r="V1046" t="str">
        <f>VLOOKUP(MONTH(S1046),REF!$C$4:$D$15,2,FALSE)</f>
        <v>JAN</v>
      </c>
      <c r="W1046" t="str">
        <f t="shared" si="343"/>
        <v>NO</v>
      </c>
      <c r="X1046" t="str">
        <f t="shared" si="344"/>
        <v>NO</v>
      </c>
      <c r="Y1046" t="str">
        <f t="shared" si="345"/>
        <v>YES</v>
      </c>
      <c r="Z1046" t="str">
        <f t="shared" si="346"/>
        <v>NO</v>
      </c>
      <c r="AA1046" t="str">
        <f t="shared" si="347"/>
        <v>NO</v>
      </c>
      <c r="AB1046" t="str">
        <f t="shared" si="348"/>
        <v>NO</v>
      </c>
      <c r="AC1046" t="str">
        <f t="shared" si="349"/>
        <v>NO</v>
      </c>
      <c r="AD1046" t="str">
        <f t="shared" si="350"/>
        <v>NO</v>
      </c>
      <c r="AE1046" t="str">
        <f t="shared" si="351"/>
        <v>NO</v>
      </c>
      <c r="AF1046" t="str">
        <f t="shared" si="352"/>
        <v>NO</v>
      </c>
      <c r="AG1046" t="str">
        <f t="shared" si="353"/>
        <v>NO</v>
      </c>
      <c r="AH1046" t="str">
        <f t="shared" si="354"/>
        <v>NO</v>
      </c>
      <c r="AI1046" t="str">
        <f t="shared" si="355"/>
        <v/>
      </c>
      <c r="AJ1046" t="str">
        <f t="shared" si="356"/>
        <v/>
      </c>
    </row>
    <row r="1047" spans="1:36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36"/>
        <v>2.6599999999999999E-2</v>
      </c>
      <c r="P1047" s="6">
        <f t="shared" si="337"/>
        <v>33.25</v>
      </c>
      <c r="Q1047" t="str">
        <f t="shared" si="338"/>
        <v>journalism</v>
      </c>
      <c r="R1047" t="str">
        <f t="shared" si="339"/>
        <v>audio</v>
      </c>
      <c r="S1047" s="8">
        <f t="shared" si="340"/>
        <v>41845</v>
      </c>
      <c r="T1047" s="8">
        <f t="shared" si="341"/>
        <v>41874.874421296292</v>
      </c>
      <c r="U1047">
        <f t="shared" si="342"/>
        <v>2014</v>
      </c>
      <c r="V1047" t="str">
        <f>VLOOKUP(MONTH(S1047),REF!$C$4:$D$15,2,FALSE)</f>
        <v>JUL</v>
      </c>
      <c r="W1047" t="str">
        <f t="shared" si="343"/>
        <v>NO</v>
      </c>
      <c r="X1047" t="str">
        <f t="shared" si="344"/>
        <v>NO</v>
      </c>
      <c r="Y1047" t="str">
        <f t="shared" si="345"/>
        <v>NO</v>
      </c>
      <c r="Z1047" t="str">
        <f t="shared" si="346"/>
        <v>YES</v>
      </c>
      <c r="AA1047" t="str">
        <f t="shared" si="347"/>
        <v>NO</v>
      </c>
      <c r="AB1047" t="str">
        <f t="shared" si="348"/>
        <v>NO</v>
      </c>
      <c r="AC1047" t="str">
        <f t="shared" si="349"/>
        <v>NO</v>
      </c>
      <c r="AD1047" t="str">
        <f t="shared" si="350"/>
        <v>NO</v>
      </c>
      <c r="AE1047" t="str">
        <f t="shared" si="351"/>
        <v>NO</v>
      </c>
      <c r="AF1047" t="str">
        <f t="shared" si="352"/>
        <v>NO</v>
      </c>
      <c r="AG1047" t="str">
        <f t="shared" si="353"/>
        <v>NO</v>
      </c>
      <c r="AH1047" t="str">
        <f t="shared" si="354"/>
        <v>NO</v>
      </c>
      <c r="AI1047" t="str">
        <f t="shared" si="355"/>
        <v/>
      </c>
      <c r="AJ1047" t="str">
        <f t="shared" si="356"/>
        <v/>
      </c>
    </row>
    <row r="1048" spans="1:36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36"/>
        <v>0</v>
      </c>
      <c r="P1048" s="6" t="e">
        <f t="shared" si="337"/>
        <v>#DIV/0!</v>
      </c>
      <c r="Q1048" t="str">
        <f t="shared" si="338"/>
        <v>journalism</v>
      </c>
      <c r="R1048" t="str">
        <f t="shared" si="339"/>
        <v>audio</v>
      </c>
      <c r="S1048" s="8">
        <f t="shared" si="340"/>
        <v>42320</v>
      </c>
      <c r="T1048" s="8">
        <f t="shared" si="341"/>
        <v>42364.851388888885</v>
      </c>
      <c r="U1048">
        <f t="shared" si="342"/>
        <v>2015</v>
      </c>
      <c r="V1048" t="str">
        <f>VLOOKUP(MONTH(S1048),REF!$C$4:$D$15,2,FALSE)</f>
        <v>NOV</v>
      </c>
      <c r="W1048" t="str">
        <f t="shared" si="343"/>
        <v>NO</v>
      </c>
      <c r="X1048" t="str">
        <f t="shared" si="344"/>
        <v>YES</v>
      </c>
      <c r="Y1048" t="str">
        <f t="shared" si="345"/>
        <v>NO</v>
      </c>
      <c r="Z1048" t="str">
        <f t="shared" si="346"/>
        <v>NO</v>
      </c>
      <c r="AA1048" t="str">
        <f t="shared" si="347"/>
        <v>NO</v>
      </c>
      <c r="AB1048" t="str">
        <f t="shared" si="348"/>
        <v>NO</v>
      </c>
      <c r="AC1048" t="str">
        <f t="shared" si="349"/>
        <v>NO</v>
      </c>
      <c r="AD1048" t="str">
        <f t="shared" si="350"/>
        <v>NO</v>
      </c>
      <c r="AE1048" t="str">
        <f t="shared" si="351"/>
        <v>NO</v>
      </c>
      <c r="AF1048" t="str">
        <f t="shared" si="352"/>
        <v>NO</v>
      </c>
      <c r="AG1048" t="str">
        <f t="shared" si="353"/>
        <v>NO</v>
      </c>
      <c r="AH1048" t="str">
        <f t="shared" si="354"/>
        <v>NO</v>
      </c>
      <c r="AI1048" t="str">
        <f t="shared" si="355"/>
        <v/>
      </c>
      <c r="AJ1048" t="str">
        <f t="shared" si="356"/>
        <v/>
      </c>
    </row>
    <row r="1049" spans="1:36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36"/>
        <v>5.0000000000000001E-4</v>
      </c>
      <c r="P1049" s="6">
        <f t="shared" si="337"/>
        <v>1</v>
      </c>
      <c r="Q1049" t="str">
        <f t="shared" si="338"/>
        <v>journalism</v>
      </c>
      <c r="R1049" t="str">
        <f t="shared" si="339"/>
        <v>audio</v>
      </c>
      <c r="S1049" s="8">
        <f t="shared" si="340"/>
        <v>41919</v>
      </c>
      <c r="T1049" s="8">
        <f t="shared" si="341"/>
        <v>41948.860127314816</v>
      </c>
      <c r="U1049">
        <f t="shared" si="342"/>
        <v>2014</v>
      </c>
      <c r="V1049" t="str">
        <f>VLOOKUP(MONTH(S1049),REF!$C$4:$D$15,2,FALSE)</f>
        <v>OCT</v>
      </c>
      <c r="W1049" t="str">
        <f t="shared" si="343"/>
        <v>NO</v>
      </c>
      <c r="X1049" t="str">
        <f t="shared" si="344"/>
        <v>YES</v>
      </c>
      <c r="Y1049" t="str">
        <f t="shared" si="345"/>
        <v>NO</v>
      </c>
      <c r="Z1049" t="str">
        <f t="shared" si="346"/>
        <v>NO</v>
      </c>
      <c r="AA1049" t="str">
        <f t="shared" si="347"/>
        <v>NO</v>
      </c>
      <c r="AB1049" t="str">
        <f t="shared" si="348"/>
        <v>NO</v>
      </c>
      <c r="AC1049" t="str">
        <f t="shared" si="349"/>
        <v>NO</v>
      </c>
      <c r="AD1049" t="str">
        <f t="shared" si="350"/>
        <v>NO</v>
      </c>
      <c r="AE1049" t="str">
        <f t="shared" si="351"/>
        <v>NO</v>
      </c>
      <c r="AF1049" t="str">
        <f t="shared" si="352"/>
        <v>NO</v>
      </c>
      <c r="AG1049" t="str">
        <f t="shared" si="353"/>
        <v>NO</v>
      </c>
      <c r="AH1049" t="str">
        <f t="shared" si="354"/>
        <v>NO</v>
      </c>
      <c r="AI1049" t="str">
        <f t="shared" si="355"/>
        <v/>
      </c>
      <c r="AJ1049" t="str">
        <f t="shared" si="356"/>
        <v/>
      </c>
    </row>
    <row r="1050" spans="1:36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36"/>
        <v>1.4133333333333333E-2</v>
      </c>
      <c r="P1050" s="6">
        <f t="shared" si="337"/>
        <v>53</v>
      </c>
      <c r="Q1050" t="str">
        <f t="shared" si="338"/>
        <v>journalism</v>
      </c>
      <c r="R1050" t="str">
        <f t="shared" si="339"/>
        <v>audio</v>
      </c>
      <c r="S1050" s="8">
        <f t="shared" si="340"/>
        <v>42598</v>
      </c>
      <c r="T1050" s="8">
        <f t="shared" si="341"/>
        <v>42638.053113425922</v>
      </c>
      <c r="U1050">
        <f t="shared" si="342"/>
        <v>2016</v>
      </c>
      <c r="V1050" t="str">
        <f>VLOOKUP(MONTH(S1050),REF!$C$4:$D$15,2,FALSE)</f>
        <v>AUG</v>
      </c>
      <c r="W1050" t="str">
        <f t="shared" si="343"/>
        <v>NO</v>
      </c>
      <c r="X1050" t="str">
        <f t="shared" si="344"/>
        <v>NO</v>
      </c>
      <c r="Y1050" t="str">
        <f t="shared" si="345"/>
        <v>NO</v>
      </c>
      <c r="Z1050" t="str">
        <f t="shared" si="346"/>
        <v>NO</v>
      </c>
      <c r="AA1050" t="str">
        <f t="shared" si="347"/>
        <v>YES</v>
      </c>
      <c r="AB1050" t="str">
        <f t="shared" si="348"/>
        <v>NO</v>
      </c>
      <c r="AC1050" t="str">
        <f t="shared" si="349"/>
        <v>NO</v>
      </c>
      <c r="AD1050" t="str">
        <f t="shared" si="350"/>
        <v>NO</v>
      </c>
      <c r="AE1050" t="str">
        <f t="shared" si="351"/>
        <v>NO</v>
      </c>
      <c r="AF1050" t="str">
        <f t="shared" si="352"/>
        <v>NO</v>
      </c>
      <c r="AG1050" t="str">
        <f t="shared" si="353"/>
        <v>NO</v>
      </c>
      <c r="AH1050" t="str">
        <f t="shared" si="354"/>
        <v>NO</v>
      </c>
      <c r="AI1050" t="str">
        <f t="shared" si="355"/>
        <v/>
      </c>
      <c r="AJ1050" t="str">
        <f t="shared" si="356"/>
        <v/>
      </c>
    </row>
    <row r="1051" spans="1:36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36"/>
        <v>0</v>
      </c>
      <c r="P1051" s="6" t="e">
        <f t="shared" si="337"/>
        <v>#DIV/0!</v>
      </c>
      <c r="Q1051" t="str">
        <f t="shared" si="338"/>
        <v>journalism</v>
      </c>
      <c r="R1051" t="str">
        <f t="shared" si="339"/>
        <v>audio</v>
      </c>
      <c r="S1051" s="8">
        <f t="shared" si="340"/>
        <v>42382</v>
      </c>
      <c r="T1051" s="8">
        <f t="shared" si="341"/>
        <v>42412.431076388893</v>
      </c>
      <c r="U1051">
        <f t="shared" si="342"/>
        <v>2016</v>
      </c>
      <c r="V1051" t="str">
        <f>VLOOKUP(MONTH(S1051),REF!$C$4:$D$15,2,FALSE)</f>
        <v>JAN</v>
      </c>
      <c r="W1051" t="str">
        <f t="shared" si="343"/>
        <v>NO</v>
      </c>
      <c r="X1051" t="str">
        <f t="shared" si="344"/>
        <v>NO</v>
      </c>
      <c r="Y1051" t="str">
        <f t="shared" si="345"/>
        <v>NO</v>
      </c>
      <c r="Z1051" t="str">
        <f t="shared" si="346"/>
        <v>YES</v>
      </c>
      <c r="AA1051" t="str">
        <f t="shared" si="347"/>
        <v>NO</v>
      </c>
      <c r="AB1051" t="str">
        <f t="shared" si="348"/>
        <v>NO</v>
      </c>
      <c r="AC1051" t="str">
        <f t="shared" si="349"/>
        <v>NO</v>
      </c>
      <c r="AD1051" t="str">
        <f t="shared" si="350"/>
        <v>NO</v>
      </c>
      <c r="AE1051" t="str">
        <f t="shared" si="351"/>
        <v>NO</v>
      </c>
      <c r="AF1051" t="str">
        <f t="shared" si="352"/>
        <v>NO</v>
      </c>
      <c r="AG1051" t="str">
        <f t="shared" si="353"/>
        <v>NO</v>
      </c>
      <c r="AH1051" t="str">
        <f t="shared" si="354"/>
        <v>NO</v>
      </c>
      <c r="AI1051" t="str">
        <f t="shared" si="355"/>
        <v/>
      </c>
      <c r="AJ1051" t="str">
        <f t="shared" si="356"/>
        <v/>
      </c>
    </row>
    <row r="1052" spans="1:36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36"/>
        <v>0</v>
      </c>
      <c r="P1052" s="6" t="e">
        <f t="shared" si="337"/>
        <v>#DIV/0!</v>
      </c>
      <c r="Q1052" t="str">
        <f t="shared" si="338"/>
        <v>journalism</v>
      </c>
      <c r="R1052" t="str">
        <f t="shared" si="339"/>
        <v>audio</v>
      </c>
      <c r="S1052" s="8">
        <f t="shared" si="340"/>
        <v>42232</v>
      </c>
      <c r="T1052" s="8">
        <f t="shared" si="341"/>
        <v>42261.7971875</v>
      </c>
      <c r="U1052">
        <f t="shared" si="342"/>
        <v>2015</v>
      </c>
      <c r="V1052" t="str">
        <f>VLOOKUP(MONTH(S1052),REF!$C$4:$D$15,2,FALSE)</f>
        <v>AUG</v>
      </c>
      <c r="W1052" t="str">
        <f t="shared" si="343"/>
        <v>NO</v>
      </c>
      <c r="X1052" t="str">
        <f t="shared" si="344"/>
        <v>YES</v>
      </c>
      <c r="Y1052" t="str">
        <f t="shared" si="345"/>
        <v>NO</v>
      </c>
      <c r="Z1052" t="str">
        <f t="shared" si="346"/>
        <v>NO</v>
      </c>
      <c r="AA1052" t="str">
        <f t="shared" si="347"/>
        <v>NO</v>
      </c>
      <c r="AB1052" t="str">
        <f t="shared" si="348"/>
        <v>NO</v>
      </c>
      <c r="AC1052" t="str">
        <f t="shared" si="349"/>
        <v>NO</v>
      </c>
      <c r="AD1052" t="str">
        <f t="shared" si="350"/>
        <v>NO</v>
      </c>
      <c r="AE1052" t="str">
        <f t="shared" si="351"/>
        <v>NO</v>
      </c>
      <c r="AF1052" t="str">
        <f t="shared" si="352"/>
        <v>NO</v>
      </c>
      <c r="AG1052" t="str">
        <f t="shared" si="353"/>
        <v>NO</v>
      </c>
      <c r="AH1052" t="str">
        <f t="shared" si="354"/>
        <v>NO</v>
      </c>
      <c r="AI1052" t="str">
        <f t="shared" si="355"/>
        <v/>
      </c>
      <c r="AJ1052" t="str">
        <f t="shared" si="356"/>
        <v/>
      </c>
    </row>
    <row r="1053" spans="1:36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36"/>
        <v>0</v>
      </c>
      <c r="P1053" s="6" t="e">
        <f t="shared" si="337"/>
        <v>#DIV/0!</v>
      </c>
      <c r="Q1053" t="str">
        <f t="shared" si="338"/>
        <v>journalism</v>
      </c>
      <c r="R1053" t="str">
        <f t="shared" si="339"/>
        <v>audio</v>
      </c>
      <c r="S1053" s="8">
        <f t="shared" si="340"/>
        <v>41850</v>
      </c>
      <c r="T1053" s="8">
        <f t="shared" si="341"/>
        <v>41878.014178240745</v>
      </c>
      <c r="U1053">
        <f t="shared" si="342"/>
        <v>2014</v>
      </c>
      <c r="V1053" t="str">
        <f>VLOOKUP(MONTH(S1053),REF!$C$4:$D$15,2,FALSE)</f>
        <v>JUL</v>
      </c>
      <c r="W1053" t="str">
        <f t="shared" si="343"/>
        <v>YES</v>
      </c>
      <c r="X1053" t="str">
        <f t="shared" si="344"/>
        <v>NO</v>
      </c>
      <c r="Y1053" t="str">
        <f t="shared" si="345"/>
        <v>NO</v>
      </c>
      <c r="Z1053" t="str">
        <f t="shared" si="346"/>
        <v>NO</v>
      </c>
      <c r="AA1053" t="str">
        <f t="shared" si="347"/>
        <v>NO</v>
      </c>
      <c r="AB1053" t="str">
        <f t="shared" si="348"/>
        <v>NO</v>
      </c>
      <c r="AC1053" t="str">
        <f t="shared" si="349"/>
        <v>NO</v>
      </c>
      <c r="AD1053" t="str">
        <f t="shared" si="350"/>
        <v>NO</v>
      </c>
      <c r="AE1053" t="str">
        <f t="shared" si="351"/>
        <v>NO</v>
      </c>
      <c r="AF1053" t="str">
        <f t="shared" si="352"/>
        <v>NO</v>
      </c>
      <c r="AG1053" t="str">
        <f t="shared" si="353"/>
        <v>NO</v>
      </c>
      <c r="AH1053" t="str">
        <f t="shared" si="354"/>
        <v>NO</v>
      </c>
      <c r="AI1053" t="str">
        <f t="shared" si="355"/>
        <v/>
      </c>
      <c r="AJ1053" t="str">
        <f t="shared" si="356"/>
        <v/>
      </c>
    </row>
    <row r="1054" spans="1:36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36"/>
        <v>0</v>
      </c>
      <c r="P1054" s="6" t="e">
        <f t="shared" si="337"/>
        <v>#DIV/0!</v>
      </c>
      <c r="Q1054" t="str">
        <f t="shared" si="338"/>
        <v>journalism</v>
      </c>
      <c r="R1054" t="str">
        <f t="shared" si="339"/>
        <v>audio</v>
      </c>
      <c r="S1054" s="8">
        <f t="shared" si="340"/>
        <v>42484</v>
      </c>
      <c r="T1054" s="8">
        <f t="shared" si="341"/>
        <v>42527.839583333334</v>
      </c>
      <c r="U1054">
        <f t="shared" si="342"/>
        <v>2016</v>
      </c>
      <c r="V1054" t="str">
        <f>VLOOKUP(MONTH(S1054),REF!$C$4:$D$15,2,FALSE)</f>
        <v>APR</v>
      </c>
      <c r="W1054" t="str">
        <f t="shared" si="343"/>
        <v>NO</v>
      </c>
      <c r="X1054" t="str">
        <f t="shared" si="344"/>
        <v>YES</v>
      </c>
      <c r="Y1054" t="str">
        <f t="shared" si="345"/>
        <v>NO</v>
      </c>
      <c r="Z1054" t="str">
        <f t="shared" si="346"/>
        <v>NO</v>
      </c>
      <c r="AA1054" t="str">
        <f t="shared" si="347"/>
        <v>NO</v>
      </c>
      <c r="AB1054" t="str">
        <f t="shared" si="348"/>
        <v>NO</v>
      </c>
      <c r="AC1054" t="str">
        <f t="shared" si="349"/>
        <v>NO</v>
      </c>
      <c r="AD1054" t="str">
        <f t="shared" si="350"/>
        <v>NO</v>
      </c>
      <c r="AE1054" t="str">
        <f t="shared" si="351"/>
        <v>NO</v>
      </c>
      <c r="AF1054" t="str">
        <f t="shared" si="352"/>
        <v>NO</v>
      </c>
      <c r="AG1054" t="str">
        <f t="shared" si="353"/>
        <v>NO</v>
      </c>
      <c r="AH1054" t="str">
        <f t="shared" si="354"/>
        <v>NO</v>
      </c>
      <c r="AI1054" t="str">
        <f t="shared" si="355"/>
        <v/>
      </c>
      <c r="AJ1054" t="str">
        <f t="shared" si="356"/>
        <v/>
      </c>
    </row>
    <row r="1055" spans="1:36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36"/>
        <v>0.01</v>
      </c>
      <c r="P1055" s="6">
        <f t="shared" si="337"/>
        <v>15</v>
      </c>
      <c r="Q1055" t="str">
        <f t="shared" si="338"/>
        <v>journalism</v>
      </c>
      <c r="R1055" t="str">
        <f t="shared" si="339"/>
        <v>audio</v>
      </c>
      <c r="S1055" s="8">
        <f t="shared" si="340"/>
        <v>42775</v>
      </c>
      <c r="T1055" s="8">
        <f t="shared" si="341"/>
        <v>42800.172824074078</v>
      </c>
      <c r="U1055">
        <f t="shared" si="342"/>
        <v>2017</v>
      </c>
      <c r="V1055" t="str">
        <f>VLOOKUP(MONTH(S1055),REF!$C$4:$D$15,2,FALSE)</f>
        <v>FEB</v>
      </c>
      <c r="W1055" t="str">
        <f t="shared" si="343"/>
        <v>NO</v>
      </c>
      <c r="X1055" t="str">
        <f t="shared" si="344"/>
        <v>YES</v>
      </c>
      <c r="Y1055" t="str">
        <f t="shared" si="345"/>
        <v>NO</v>
      </c>
      <c r="Z1055" t="str">
        <f t="shared" si="346"/>
        <v>NO</v>
      </c>
      <c r="AA1055" t="str">
        <f t="shared" si="347"/>
        <v>NO</v>
      </c>
      <c r="AB1055" t="str">
        <f t="shared" si="348"/>
        <v>NO</v>
      </c>
      <c r="AC1055" t="str">
        <f t="shared" si="349"/>
        <v>NO</v>
      </c>
      <c r="AD1055" t="str">
        <f t="shared" si="350"/>
        <v>NO</v>
      </c>
      <c r="AE1055" t="str">
        <f t="shared" si="351"/>
        <v>NO</v>
      </c>
      <c r="AF1055" t="str">
        <f t="shared" si="352"/>
        <v>NO</v>
      </c>
      <c r="AG1055" t="str">
        <f t="shared" si="353"/>
        <v>NO</v>
      </c>
      <c r="AH1055" t="str">
        <f t="shared" si="354"/>
        <v>NO</v>
      </c>
      <c r="AI1055" t="str">
        <f t="shared" si="355"/>
        <v/>
      </c>
      <c r="AJ1055" t="str">
        <f t="shared" si="356"/>
        <v/>
      </c>
    </row>
    <row r="1056" spans="1:36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36"/>
        <v>0</v>
      </c>
      <c r="P1056" s="6" t="e">
        <f t="shared" si="337"/>
        <v>#DIV/0!</v>
      </c>
      <c r="Q1056" t="str">
        <f t="shared" si="338"/>
        <v>journalism</v>
      </c>
      <c r="R1056" t="str">
        <f t="shared" si="339"/>
        <v>audio</v>
      </c>
      <c r="S1056" s="8">
        <f t="shared" si="340"/>
        <v>41832</v>
      </c>
      <c r="T1056" s="8">
        <f t="shared" si="341"/>
        <v>41861.916666666664</v>
      </c>
      <c r="U1056">
        <f t="shared" si="342"/>
        <v>2014</v>
      </c>
      <c r="V1056" t="str">
        <f>VLOOKUP(MONTH(S1056),REF!$C$4:$D$15,2,FALSE)</f>
        <v>JUL</v>
      </c>
      <c r="W1056" t="str">
        <f t="shared" si="343"/>
        <v>NO</v>
      </c>
      <c r="X1056" t="str">
        <f t="shared" si="344"/>
        <v>YES</v>
      </c>
      <c r="Y1056" t="str">
        <f t="shared" si="345"/>
        <v>NO</v>
      </c>
      <c r="Z1056" t="str">
        <f t="shared" si="346"/>
        <v>NO</v>
      </c>
      <c r="AA1056" t="str">
        <f t="shared" si="347"/>
        <v>NO</v>
      </c>
      <c r="AB1056" t="str">
        <f t="shared" si="348"/>
        <v>NO</v>
      </c>
      <c r="AC1056" t="str">
        <f t="shared" si="349"/>
        <v>NO</v>
      </c>
      <c r="AD1056" t="str">
        <f t="shared" si="350"/>
        <v>NO</v>
      </c>
      <c r="AE1056" t="str">
        <f t="shared" si="351"/>
        <v>NO</v>
      </c>
      <c r="AF1056" t="str">
        <f t="shared" si="352"/>
        <v>NO</v>
      </c>
      <c r="AG1056" t="str">
        <f t="shared" si="353"/>
        <v>NO</v>
      </c>
      <c r="AH1056" t="str">
        <f t="shared" si="354"/>
        <v>NO</v>
      </c>
      <c r="AI1056" t="str">
        <f t="shared" si="355"/>
        <v/>
      </c>
      <c r="AJ1056" t="str">
        <f t="shared" si="356"/>
        <v/>
      </c>
    </row>
    <row r="1057" spans="1:36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36"/>
        <v>0</v>
      </c>
      <c r="P1057" s="6" t="e">
        <f t="shared" si="337"/>
        <v>#DIV/0!</v>
      </c>
      <c r="Q1057" t="str">
        <f t="shared" si="338"/>
        <v>journalism</v>
      </c>
      <c r="R1057" t="str">
        <f t="shared" si="339"/>
        <v>audio</v>
      </c>
      <c r="S1057" s="8">
        <f t="shared" si="340"/>
        <v>42407</v>
      </c>
      <c r="T1057" s="8">
        <f t="shared" si="341"/>
        <v>42436.992418981477</v>
      </c>
      <c r="U1057">
        <f t="shared" si="342"/>
        <v>2016</v>
      </c>
      <c r="V1057" t="str">
        <f>VLOOKUP(MONTH(S1057),REF!$C$4:$D$15,2,FALSE)</f>
        <v>FEB</v>
      </c>
      <c r="W1057" t="str">
        <f t="shared" si="343"/>
        <v>NO</v>
      </c>
      <c r="X1057" t="str">
        <f t="shared" si="344"/>
        <v>YES</v>
      </c>
      <c r="Y1057" t="str">
        <f t="shared" si="345"/>
        <v>NO</v>
      </c>
      <c r="Z1057" t="str">
        <f t="shared" si="346"/>
        <v>NO</v>
      </c>
      <c r="AA1057" t="str">
        <f t="shared" si="347"/>
        <v>NO</v>
      </c>
      <c r="AB1057" t="str">
        <f t="shared" si="348"/>
        <v>NO</v>
      </c>
      <c r="AC1057" t="str">
        <f t="shared" si="349"/>
        <v>NO</v>
      </c>
      <c r="AD1057" t="str">
        <f t="shared" si="350"/>
        <v>NO</v>
      </c>
      <c r="AE1057" t="str">
        <f t="shared" si="351"/>
        <v>NO</v>
      </c>
      <c r="AF1057" t="str">
        <f t="shared" si="352"/>
        <v>NO</v>
      </c>
      <c r="AG1057" t="str">
        <f t="shared" si="353"/>
        <v>NO</v>
      </c>
      <c r="AH1057" t="str">
        <f t="shared" si="354"/>
        <v>NO</v>
      </c>
      <c r="AI1057" t="str">
        <f t="shared" si="355"/>
        <v/>
      </c>
      <c r="AJ1057" t="str">
        <f t="shared" si="356"/>
        <v/>
      </c>
    </row>
    <row r="1058" spans="1:36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36"/>
        <v>0</v>
      </c>
      <c r="P1058" s="6" t="e">
        <f t="shared" si="337"/>
        <v>#DIV/0!</v>
      </c>
      <c r="Q1058" t="str">
        <f t="shared" si="338"/>
        <v>journalism</v>
      </c>
      <c r="R1058" t="str">
        <f t="shared" si="339"/>
        <v>audio</v>
      </c>
      <c r="S1058" s="8">
        <f t="shared" si="340"/>
        <v>42059</v>
      </c>
      <c r="T1058" s="8">
        <f t="shared" si="341"/>
        <v>42118.677974537037</v>
      </c>
      <c r="U1058">
        <f t="shared" si="342"/>
        <v>2015</v>
      </c>
      <c r="V1058" t="str">
        <f>VLOOKUP(MONTH(S1058),REF!$C$4:$D$15,2,FALSE)</f>
        <v>FEB</v>
      </c>
      <c r="W1058" t="str">
        <f t="shared" si="343"/>
        <v>NO</v>
      </c>
      <c r="X1058" t="str">
        <f t="shared" si="344"/>
        <v>NO</v>
      </c>
      <c r="Y1058" t="str">
        <f t="shared" si="345"/>
        <v>NO</v>
      </c>
      <c r="Z1058" t="str">
        <f t="shared" si="346"/>
        <v>YES</v>
      </c>
      <c r="AA1058" t="str">
        <f t="shared" si="347"/>
        <v>NO</v>
      </c>
      <c r="AB1058" t="str">
        <f t="shared" si="348"/>
        <v>NO</v>
      </c>
      <c r="AC1058" t="str">
        <f t="shared" si="349"/>
        <v>NO</v>
      </c>
      <c r="AD1058" t="str">
        <f t="shared" si="350"/>
        <v>NO</v>
      </c>
      <c r="AE1058" t="str">
        <f t="shared" si="351"/>
        <v>NO</v>
      </c>
      <c r="AF1058" t="str">
        <f t="shared" si="352"/>
        <v>NO</v>
      </c>
      <c r="AG1058" t="str">
        <f t="shared" si="353"/>
        <v>NO</v>
      </c>
      <c r="AH1058" t="str">
        <f t="shared" si="354"/>
        <v>NO</v>
      </c>
      <c r="AI1058" t="str">
        <f t="shared" si="355"/>
        <v/>
      </c>
      <c r="AJ1058" t="str">
        <f t="shared" si="356"/>
        <v/>
      </c>
    </row>
    <row r="1059" spans="1:36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36"/>
        <v>0</v>
      </c>
      <c r="P1059" s="6" t="e">
        <f t="shared" si="337"/>
        <v>#DIV/0!</v>
      </c>
      <c r="Q1059" t="str">
        <f t="shared" si="338"/>
        <v>journalism</v>
      </c>
      <c r="R1059" t="str">
        <f t="shared" si="339"/>
        <v>audio</v>
      </c>
      <c r="S1059" s="8">
        <f t="shared" si="340"/>
        <v>42679</v>
      </c>
      <c r="T1059" s="8">
        <f t="shared" si="341"/>
        <v>42708.912997685184</v>
      </c>
      <c r="U1059">
        <f t="shared" si="342"/>
        <v>2016</v>
      </c>
      <c r="V1059" t="str">
        <f>VLOOKUP(MONTH(S1059),REF!$C$4:$D$15,2,FALSE)</f>
        <v>NOV</v>
      </c>
      <c r="W1059" t="str">
        <f t="shared" si="343"/>
        <v>NO</v>
      </c>
      <c r="X1059" t="str">
        <f t="shared" si="344"/>
        <v>NO</v>
      </c>
      <c r="Y1059" t="str">
        <f t="shared" si="345"/>
        <v>NO</v>
      </c>
      <c r="Z1059" t="str">
        <f t="shared" si="346"/>
        <v>YES</v>
      </c>
      <c r="AA1059" t="str">
        <f t="shared" si="347"/>
        <v>NO</v>
      </c>
      <c r="AB1059" t="str">
        <f t="shared" si="348"/>
        <v>NO</v>
      </c>
      <c r="AC1059" t="str">
        <f t="shared" si="349"/>
        <v>NO</v>
      </c>
      <c r="AD1059" t="str">
        <f t="shared" si="350"/>
        <v>NO</v>
      </c>
      <c r="AE1059" t="str">
        <f t="shared" si="351"/>
        <v>NO</v>
      </c>
      <c r="AF1059" t="str">
        <f t="shared" si="352"/>
        <v>NO</v>
      </c>
      <c r="AG1059" t="str">
        <f t="shared" si="353"/>
        <v>NO</v>
      </c>
      <c r="AH1059" t="str">
        <f t="shared" si="354"/>
        <v>NO</v>
      </c>
      <c r="AI1059" t="str">
        <f t="shared" si="355"/>
        <v/>
      </c>
      <c r="AJ1059" t="str">
        <f t="shared" si="356"/>
        <v/>
      </c>
    </row>
    <row r="1060" spans="1:36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36"/>
        <v>0</v>
      </c>
      <c r="P1060" s="6" t="e">
        <f t="shared" si="337"/>
        <v>#DIV/0!</v>
      </c>
      <c r="Q1060" t="str">
        <f t="shared" si="338"/>
        <v>journalism</v>
      </c>
      <c r="R1060" t="str">
        <f t="shared" si="339"/>
        <v>audio</v>
      </c>
      <c r="S1060" s="8">
        <f t="shared" si="340"/>
        <v>42048</v>
      </c>
      <c r="T1060" s="8">
        <f t="shared" si="341"/>
        <v>42089</v>
      </c>
      <c r="U1060">
        <f t="shared" si="342"/>
        <v>2015</v>
      </c>
      <c r="V1060" t="str">
        <f>VLOOKUP(MONTH(S1060),REF!$C$4:$D$15,2,FALSE)</f>
        <v>FEB</v>
      </c>
      <c r="W1060" t="str">
        <f t="shared" si="343"/>
        <v>NO</v>
      </c>
      <c r="X1060" t="str">
        <f t="shared" si="344"/>
        <v>NO</v>
      </c>
      <c r="Y1060" t="str">
        <f t="shared" si="345"/>
        <v>NO</v>
      </c>
      <c r="Z1060" t="str">
        <f t="shared" si="346"/>
        <v>NO</v>
      </c>
      <c r="AA1060" t="str">
        <f t="shared" si="347"/>
        <v>NO</v>
      </c>
      <c r="AB1060" t="str">
        <f t="shared" si="348"/>
        <v>NO</v>
      </c>
      <c r="AC1060" t="str">
        <f t="shared" si="349"/>
        <v>NO</v>
      </c>
      <c r="AD1060" t="str">
        <f t="shared" si="350"/>
        <v>NO</v>
      </c>
      <c r="AE1060" t="str">
        <f t="shared" si="351"/>
        <v>NO</v>
      </c>
      <c r="AF1060" t="str">
        <f t="shared" si="352"/>
        <v>YES</v>
      </c>
      <c r="AG1060" t="str">
        <f t="shared" si="353"/>
        <v>NO</v>
      </c>
      <c r="AH1060" t="str">
        <f t="shared" si="354"/>
        <v>NO</v>
      </c>
      <c r="AI1060" t="str">
        <f t="shared" si="355"/>
        <v/>
      </c>
      <c r="AJ1060" t="str">
        <f t="shared" si="356"/>
        <v/>
      </c>
    </row>
    <row r="1061" spans="1:36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36"/>
        <v>0</v>
      </c>
      <c r="P1061" s="6" t="e">
        <f t="shared" si="337"/>
        <v>#DIV/0!</v>
      </c>
      <c r="Q1061" t="str">
        <f t="shared" si="338"/>
        <v>journalism</v>
      </c>
      <c r="R1061" t="str">
        <f t="shared" si="339"/>
        <v>audio</v>
      </c>
      <c r="S1061" s="8">
        <f t="shared" si="340"/>
        <v>42047</v>
      </c>
      <c r="T1061" s="8">
        <f t="shared" si="341"/>
        <v>42076.748333333337</v>
      </c>
      <c r="U1061">
        <f t="shared" si="342"/>
        <v>2015</v>
      </c>
      <c r="V1061" t="str">
        <f>VLOOKUP(MONTH(S1061),REF!$C$4:$D$15,2,FALSE)</f>
        <v>FEB</v>
      </c>
      <c r="W1061" t="str">
        <f t="shared" si="343"/>
        <v>NO</v>
      </c>
      <c r="X1061" t="str">
        <f t="shared" si="344"/>
        <v>YES</v>
      </c>
      <c r="Y1061" t="str">
        <f t="shared" si="345"/>
        <v>NO</v>
      </c>
      <c r="Z1061" t="str">
        <f t="shared" si="346"/>
        <v>NO</v>
      </c>
      <c r="AA1061" t="str">
        <f t="shared" si="347"/>
        <v>NO</v>
      </c>
      <c r="AB1061" t="str">
        <f t="shared" si="348"/>
        <v>NO</v>
      </c>
      <c r="AC1061" t="str">
        <f t="shared" si="349"/>
        <v>NO</v>
      </c>
      <c r="AD1061" t="str">
        <f t="shared" si="350"/>
        <v>NO</v>
      </c>
      <c r="AE1061" t="str">
        <f t="shared" si="351"/>
        <v>NO</v>
      </c>
      <c r="AF1061" t="str">
        <f t="shared" si="352"/>
        <v>NO</v>
      </c>
      <c r="AG1061" t="str">
        <f t="shared" si="353"/>
        <v>NO</v>
      </c>
      <c r="AH1061" t="str">
        <f t="shared" si="354"/>
        <v>NO</v>
      </c>
      <c r="AI1061" t="str">
        <f t="shared" si="355"/>
        <v/>
      </c>
      <c r="AJ1061" t="str">
        <f t="shared" si="356"/>
        <v/>
      </c>
    </row>
    <row r="1062" spans="1:36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36"/>
        <v>0.01</v>
      </c>
      <c r="P1062" s="6">
        <f t="shared" si="337"/>
        <v>50</v>
      </c>
      <c r="Q1062" t="str">
        <f t="shared" si="338"/>
        <v>journalism</v>
      </c>
      <c r="R1062" t="str">
        <f t="shared" si="339"/>
        <v>audio</v>
      </c>
      <c r="S1062" s="8">
        <f t="shared" si="340"/>
        <v>42080</v>
      </c>
      <c r="T1062" s="8">
        <f t="shared" si="341"/>
        <v>42109.913113425922</v>
      </c>
      <c r="U1062">
        <f t="shared" si="342"/>
        <v>2015</v>
      </c>
      <c r="V1062" t="str">
        <f>VLOOKUP(MONTH(S1062),REF!$C$4:$D$15,2,FALSE)</f>
        <v>MAR</v>
      </c>
      <c r="W1062" t="str">
        <f t="shared" si="343"/>
        <v>NO</v>
      </c>
      <c r="X1062" t="str">
        <f t="shared" si="344"/>
        <v>NO</v>
      </c>
      <c r="Y1062" t="str">
        <f t="shared" si="345"/>
        <v>YES</v>
      </c>
      <c r="Z1062" t="str">
        <f t="shared" si="346"/>
        <v>NO</v>
      </c>
      <c r="AA1062" t="str">
        <f t="shared" si="347"/>
        <v>NO</v>
      </c>
      <c r="AB1062" t="str">
        <f t="shared" si="348"/>
        <v>NO</v>
      </c>
      <c r="AC1062" t="str">
        <f t="shared" si="349"/>
        <v>NO</v>
      </c>
      <c r="AD1062" t="str">
        <f t="shared" si="350"/>
        <v>NO</v>
      </c>
      <c r="AE1062" t="str">
        <f t="shared" si="351"/>
        <v>NO</v>
      </c>
      <c r="AF1062" t="str">
        <f t="shared" si="352"/>
        <v>NO</v>
      </c>
      <c r="AG1062" t="str">
        <f t="shared" si="353"/>
        <v>NO</v>
      </c>
      <c r="AH1062" t="str">
        <f t="shared" si="354"/>
        <v>NO</v>
      </c>
      <c r="AI1062" t="str">
        <f t="shared" si="355"/>
        <v/>
      </c>
      <c r="AJ1062" t="str">
        <f t="shared" si="356"/>
        <v/>
      </c>
    </row>
    <row r="1063" spans="1:36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36"/>
        <v>0</v>
      </c>
      <c r="P1063" s="6" t="e">
        <f t="shared" si="337"/>
        <v>#DIV/0!</v>
      </c>
      <c r="Q1063" t="str">
        <f t="shared" si="338"/>
        <v>journalism</v>
      </c>
      <c r="R1063" t="str">
        <f t="shared" si="339"/>
        <v>audio</v>
      </c>
      <c r="S1063" s="8">
        <f t="shared" si="340"/>
        <v>42432</v>
      </c>
      <c r="T1063" s="8">
        <f t="shared" si="341"/>
        <v>42492.041666666672</v>
      </c>
      <c r="U1063">
        <f t="shared" si="342"/>
        <v>2016</v>
      </c>
      <c r="V1063" t="str">
        <f>VLOOKUP(MONTH(S1063),REF!$C$4:$D$15,2,FALSE)</f>
        <v>MAR</v>
      </c>
      <c r="W1063" t="str">
        <f t="shared" si="343"/>
        <v>NO</v>
      </c>
      <c r="X1063" t="str">
        <f t="shared" si="344"/>
        <v>YES</v>
      </c>
      <c r="Y1063" t="str">
        <f t="shared" si="345"/>
        <v>NO</v>
      </c>
      <c r="Z1063" t="str">
        <f t="shared" si="346"/>
        <v>NO</v>
      </c>
      <c r="AA1063" t="str">
        <f t="shared" si="347"/>
        <v>NO</v>
      </c>
      <c r="AB1063" t="str">
        <f t="shared" si="348"/>
        <v>NO</v>
      </c>
      <c r="AC1063" t="str">
        <f t="shared" si="349"/>
        <v>NO</v>
      </c>
      <c r="AD1063" t="str">
        <f t="shared" si="350"/>
        <v>NO</v>
      </c>
      <c r="AE1063" t="str">
        <f t="shared" si="351"/>
        <v>NO</v>
      </c>
      <c r="AF1063" t="str">
        <f t="shared" si="352"/>
        <v>NO</v>
      </c>
      <c r="AG1063" t="str">
        <f t="shared" si="353"/>
        <v>NO</v>
      </c>
      <c r="AH1063" t="str">
        <f t="shared" si="354"/>
        <v>NO</v>
      </c>
      <c r="AI1063" t="str">
        <f t="shared" si="355"/>
        <v/>
      </c>
      <c r="AJ1063" t="str">
        <f t="shared" si="356"/>
        <v/>
      </c>
    </row>
    <row r="1064" spans="1:36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36"/>
        <v>0.95477386934673369</v>
      </c>
      <c r="P1064" s="6">
        <f t="shared" si="337"/>
        <v>47.5</v>
      </c>
      <c r="Q1064" t="str">
        <f t="shared" si="338"/>
        <v>journalism</v>
      </c>
      <c r="R1064" t="str">
        <f t="shared" si="339"/>
        <v>audio</v>
      </c>
      <c r="S1064" s="8">
        <f t="shared" si="340"/>
        <v>42557</v>
      </c>
      <c r="T1064" s="8">
        <f t="shared" si="341"/>
        <v>42563.807187500002</v>
      </c>
      <c r="U1064">
        <f t="shared" si="342"/>
        <v>2016</v>
      </c>
      <c r="V1064" t="str">
        <f>VLOOKUP(MONTH(S1064),REF!$C$4:$D$15,2,FALSE)</f>
        <v>JUL</v>
      </c>
      <c r="W1064" t="str">
        <f t="shared" si="343"/>
        <v>YES</v>
      </c>
      <c r="X1064" t="str">
        <f t="shared" si="344"/>
        <v>NO</v>
      </c>
      <c r="Y1064" t="str">
        <f t="shared" si="345"/>
        <v>NO</v>
      </c>
      <c r="Z1064" t="str">
        <f t="shared" si="346"/>
        <v>NO</v>
      </c>
      <c r="AA1064" t="str">
        <f t="shared" si="347"/>
        <v>NO</v>
      </c>
      <c r="AB1064" t="str">
        <f t="shared" si="348"/>
        <v>NO</v>
      </c>
      <c r="AC1064" t="str">
        <f t="shared" si="349"/>
        <v>NO</v>
      </c>
      <c r="AD1064" t="str">
        <f t="shared" si="350"/>
        <v>NO</v>
      </c>
      <c r="AE1064" t="str">
        <f t="shared" si="351"/>
        <v>NO</v>
      </c>
      <c r="AF1064" t="str">
        <f t="shared" si="352"/>
        <v>NO</v>
      </c>
      <c r="AG1064" t="str">
        <f t="shared" si="353"/>
        <v>NO</v>
      </c>
      <c r="AH1064" t="str">
        <f t="shared" si="354"/>
        <v>NO</v>
      </c>
      <c r="AI1064" t="str">
        <f t="shared" si="355"/>
        <v/>
      </c>
      <c r="AJ1064" t="str">
        <f t="shared" si="356"/>
        <v/>
      </c>
    </row>
    <row r="1065" spans="1:36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36"/>
        <v>0</v>
      </c>
      <c r="P1065" s="6" t="e">
        <f t="shared" si="337"/>
        <v>#DIV/0!</v>
      </c>
      <c r="Q1065" t="str">
        <f t="shared" si="338"/>
        <v>journalism</v>
      </c>
      <c r="R1065" t="str">
        <f t="shared" si="339"/>
        <v>audio</v>
      </c>
      <c r="S1065" s="8">
        <f t="shared" si="340"/>
        <v>42583</v>
      </c>
      <c r="T1065" s="8">
        <f t="shared" si="341"/>
        <v>42613.030810185184</v>
      </c>
      <c r="U1065">
        <f t="shared" si="342"/>
        <v>2016</v>
      </c>
      <c r="V1065" t="str">
        <f>VLOOKUP(MONTH(S1065),REF!$C$4:$D$15,2,FALSE)</f>
        <v>AUG</v>
      </c>
      <c r="W1065" t="str">
        <f t="shared" si="343"/>
        <v>NO</v>
      </c>
      <c r="X1065" t="str">
        <f t="shared" si="344"/>
        <v>YES</v>
      </c>
      <c r="Y1065" t="str">
        <f t="shared" si="345"/>
        <v>NO</v>
      </c>
      <c r="Z1065" t="str">
        <f t="shared" si="346"/>
        <v>NO</v>
      </c>
      <c r="AA1065" t="str">
        <f t="shared" si="347"/>
        <v>NO</v>
      </c>
      <c r="AB1065" t="str">
        <f t="shared" si="348"/>
        <v>NO</v>
      </c>
      <c r="AC1065" t="str">
        <f t="shared" si="349"/>
        <v>NO</v>
      </c>
      <c r="AD1065" t="str">
        <f t="shared" si="350"/>
        <v>NO</v>
      </c>
      <c r="AE1065" t="str">
        <f t="shared" si="351"/>
        <v>NO</v>
      </c>
      <c r="AF1065" t="str">
        <f t="shared" si="352"/>
        <v>NO</v>
      </c>
      <c r="AG1065" t="str">
        <f t="shared" si="353"/>
        <v>NO</v>
      </c>
      <c r="AH1065" t="str">
        <f t="shared" si="354"/>
        <v>NO</v>
      </c>
      <c r="AI1065" t="str">
        <f t="shared" si="355"/>
        <v/>
      </c>
      <c r="AJ1065" t="str">
        <f t="shared" si="356"/>
        <v/>
      </c>
    </row>
    <row r="1066" spans="1:36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36"/>
        <v>8.9744444444444446E-2</v>
      </c>
      <c r="P1066" s="6">
        <f t="shared" si="337"/>
        <v>65.666666666666671</v>
      </c>
      <c r="Q1066" t="str">
        <f t="shared" si="338"/>
        <v>games</v>
      </c>
      <c r="R1066" t="str">
        <f t="shared" si="339"/>
        <v>video games</v>
      </c>
      <c r="S1066" s="8">
        <f t="shared" si="340"/>
        <v>41417</v>
      </c>
      <c r="T1066" s="8">
        <f t="shared" si="341"/>
        <v>41462.228043981479</v>
      </c>
      <c r="U1066">
        <f t="shared" si="342"/>
        <v>2013</v>
      </c>
      <c r="V1066" t="str">
        <f>VLOOKUP(MONTH(S1066),REF!$C$4:$D$15,2,FALSE)</f>
        <v>MAY</v>
      </c>
      <c r="W1066" t="str">
        <f t="shared" si="343"/>
        <v>NO</v>
      </c>
      <c r="X1066" t="str">
        <f t="shared" si="344"/>
        <v>NO</v>
      </c>
      <c r="Y1066" t="str">
        <f t="shared" si="345"/>
        <v>NO</v>
      </c>
      <c r="Z1066" t="str">
        <f t="shared" si="346"/>
        <v>NO</v>
      </c>
      <c r="AA1066" t="str">
        <f t="shared" si="347"/>
        <v>NO</v>
      </c>
      <c r="AB1066" t="str">
        <f t="shared" si="348"/>
        <v>NO</v>
      </c>
      <c r="AC1066" t="str">
        <f t="shared" si="349"/>
        <v>NO</v>
      </c>
      <c r="AD1066" t="str">
        <f t="shared" si="350"/>
        <v>NO</v>
      </c>
      <c r="AE1066" t="str">
        <f t="shared" si="351"/>
        <v>NO</v>
      </c>
      <c r="AF1066" t="str">
        <f t="shared" si="352"/>
        <v>NO</v>
      </c>
      <c r="AG1066" t="str">
        <f t="shared" si="353"/>
        <v>NO</v>
      </c>
      <c r="AH1066" t="str">
        <f t="shared" si="354"/>
        <v>YES</v>
      </c>
      <c r="AI1066" t="str">
        <f t="shared" si="355"/>
        <v/>
      </c>
      <c r="AJ1066">
        <f t="shared" si="356"/>
        <v>123</v>
      </c>
    </row>
    <row r="1067" spans="1:36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36"/>
        <v>2.7E-2</v>
      </c>
      <c r="P1067" s="6">
        <f t="shared" si="337"/>
        <v>16.2</v>
      </c>
      <c r="Q1067" t="str">
        <f t="shared" si="338"/>
        <v>games</v>
      </c>
      <c r="R1067" t="str">
        <f t="shared" si="339"/>
        <v>video games</v>
      </c>
      <c r="S1067" s="8">
        <f t="shared" si="340"/>
        <v>41661</v>
      </c>
      <c r="T1067" s="8">
        <f t="shared" si="341"/>
        <v>41689.381041666667</v>
      </c>
      <c r="U1067">
        <f t="shared" si="342"/>
        <v>2014</v>
      </c>
      <c r="V1067" t="str">
        <f>VLOOKUP(MONTH(S1067),REF!$C$4:$D$15,2,FALSE)</f>
        <v>JAN</v>
      </c>
      <c r="W1067" t="str">
        <f t="shared" si="343"/>
        <v>NO</v>
      </c>
      <c r="X1067" t="str">
        <f t="shared" si="344"/>
        <v>YES</v>
      </c>
      <c r="Y1067" t="str">
        <f t="shared" si="345"/>
        <v>NO</v>
      </c>
      <c r="Z1067" t="str">
        <f t="shared" si="346"/>
        <v>NO</v>
      </c>
      <c r="AA1067" t="str">
        <f t="shared" si="347"/>
        <v>NO</v>
      </c>
      <c r="AB1067" t="str">
        <f t="shared" si="348"/>
        <v>NO</v>
      </c>
      <c r="AC1067" t="str">
        <f t="shared" si="349"/>
        <v>NO</v>
      </c>
      <c r="AD1067" t="str">
        <f t="shared" si="350"/>
        <v>NO</v>
      </c>
      <c r="AE1067" t="str">
        <f t="shared" si="351"/>
        <v>NO</v>
      </c>
      <c r="AF1067" t="str">
        <f t="shared" si="352"/>
        <v>NO</v>
      </c>
      <c r="AG1067" t="str">
        <f t="shared" si="353"/>
        <v>NO</v>
      </c>
      <c r="AH1067" t="str">
        <f t="shared" si="354"/>
        <v>NO</v>
      </c>
      <c r="AI1067" t="str">
        <f t="shared" si="355"/>
        <v/>
      </c>
      <c r="AJ1067">
        <f t="shared" si="356"/>
        <v>5</v>
      </c>
    </row>
    <row r="1068" spans="1:36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36"/>
        <v>3.3673333333333333E-2</v>
      </c>
      <c r="P1068" s="6">
        <f t="shared" si="337"/>
        <v>34.128378378378379</v>
      </c>
      <c r="Q1068" t="str">
        <f t="shared" si="338"/>
        <v>games</v>
      </c>
      <c r="R1068" t="str">
        <f t="shared" si="339"/>
        <v>video games</v>
      </c>
      <c r="S1068" s="8">
        <f t="shared" si="340"/>
        <v>41446</v>
      </c>
      <c r="T1068" s="8">
        <f t="shared" si="341"/>
        <v>41490.962754629625</v>
      </c>
      <c r="U1068">
        <f t="shared" si="342"/>
        <v>2013</v>
      </c>
      <c r="V1068" t="str">
        <f>VLOOKUP(MONTH(S1068),REF!$C$4:$D$15,2,FALSE)</f>
        <v>JUN</v>
      </c>
      <c r="W1068" t="str">
        <f t="shared" si="343"/>
        <v>NO</v>
      </c>
      <c r="X1068" t="str">
        <f t="shared" si="344"/>
        <v>NO</v>
      </c>
      <c r="Y1068" t="str">
        <f t="shared" si="345"/>
        <v>NO</v>
      </c>
      <c r="Z1068" t="str">
        <f t="shared" si="346"/>
        <v>NO</v>
      </c>
      <c r="AA1068" t="str">
        <f t="shared" si="347"/>
        <v>NO</v>
      </c>
      <c r="AB1068" t="str">
        <f t="shared" si="348"/>
        <v>NO</v>
      </c>
      <c r="AC1068" t="str">
        <f t="shared" si="349"/>
        <v>NO</v>
      </c>
      <c r="AD1068" t="str">
        <f t="shared" si="350"/>
        <v>NO</v>
      </c>
      <c r="AE1068" t="str">
        <f t="shared" si="351"/>
        <v>NO</v>
      </c>
      <c r="AF1068" t="str">
        <f t="shared" si="352"/>
        <v>NO</v>
      </c>
      <c r="AG1068" t="str">
        <f t="shared" si="353"/>
        <v>NO</v>
      </c>
      <c r="AH1068" t="str">
        <f t="shared" si="354"/>
        <v>YES</v>
      </c>
      <c r="AI1068" t="str">
        <f t="shared" si="355"/>
        <v/>
      </c>
      <c r="AJ1068">
        <f t="shared" si="356"/>
        <v>148</v>
      </c>
    </row>
    <row r="1069" spans="1:36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36"/>
        <v>0.26</v>
      </c>
      <c r="P1069" s="6">
        <f t="shared" si="337"/>
        <v>13</v>
      </c>
      <c r="Q1069" t="str">
        <f t="shared" si="338"/>
        <v>games</v>
      </c>
      <c r="R1069" t="str">
        <f t="shared" si="339"/>
        <v>video games</v>
      </c>
      <c r="S1069" s="8">
        <f t="shared" si="340"/>
        <v>41600</v>
      </c>
      <c r="T1069" s="8">
        <f t="shared" si="341"/>
        <v>41629.855682870373</v>
      </c>
      <c r="U1069">
        <f t="shared" si="342"/>
        <v>2013</v>
      </c>
      <c r="V1069" t="str">
        <f>VLOOKUP(MONTH(S1069),REF!$C$4:$D$15,2,FALSE)</f>
        <v>NOV</v>
      </c>
      <c r="W1069" t="str">
        <f t="shared" si="343"/>
        <v>YES</v>
      </c>
      <c r="X1069" t="str">
        <f t="shared" si="344"/>
        <v>NO</v>
      </c>
      <c r="Y1069" t="str">
        <f t="shared" si="345"/>
        <v>NO</v>
      </c>
      <c r="Z1069" t="str">
        <f t="shared" si="346"/>
        <v>NO</v>
      </c>
      <c r="AA1069" t="str">
        <f t="shared" si="347"/>
        <v>NO</v>
      </c>
      <c r="AB1069" t="str">
        <f t="shared" si="348"/>
        <v>NO</v>
      </c>
      <c r="AC1069" t="str">
        <f t="shared" si="349"/>
        <v>NO</v>
      </c>
      <c r="AD1069" t="str">
        <f t="shared" si="350"/>
        <v>NO</v>
      </c>
      <c r="AE1069" t="str">
        <f t="shared" si="351"/>
        <v>NO</v>
      </c>
      <c r="AF1069" t="str">
        <f t="shared" si="352"/>
        <v>NO</v>
      </c>
      <c r="AG1069" t="str">
        <f t="shared" si="353"/>
        <v>NO</v>
      </c>
      <c r="AH1069" t="str">
        <f t="shared" si="354"/>
        <v>NO</v>
      </c>
      <c r="AI1069" t="str">
        <f t="shared" si="355"/>
        <v/>
      </c>
      <c r="AJ1069">
        <f t="shared" si="356"/>
        <v>10</v>
      </c>
    </row>
    <row r="1070" spans="1:36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36"/>
        <v>1.5E-3</v>
      </c>
      <c r="P1070" s="6">
        <f t="shared" si="337"/>
        <v>11.25</v>
      </c>
      <c r="Q1070" t="str">
        <f t="shared" si="338"/>
        <v>games</v>
      </c>
      <c r="R1070" t="str">
        <f t="shared" si="339"/>
        <v>video games</v>
      </c>
      <c r="S1070" s="8">
        <f t="shared" si="340"/>
        <v>42440</v>
      </c>
      <c r="T1070" s="8">
        <f t="shared" si="341"/>
        <v>42470.329444444447</v>
      </c>
      <c r="U1070">
        <f t="shared" si="342"/>
        <v>2016</v>
      </c>
      <c r="V1070" t="str">
        <f>VLOOKUP(MONTH(S1070),REF!$C$4:$D$15,2,FALSE)</f>
        <v>MAR</v>
      </c>
      <c r="W1070" t="str">
        <f t="shared" si="343"/>
        <v>NO</v>
      </c>
      <c r="X1070" t="str">
        <f t="shared" si="344"/>
        <v>NO</v>
      </c>
      <c r="Y1070" t="str">
        <f t="shared" si="345"/>
        <v>NO</v>
      </c>
      <c r="Z1070" t="str">
        <f t="shared" si="346"/>
        <v>NO</v>
      </c>
      <c r="AA1070" t="str">
        <f t="shared" si="347"/>
        <v>NO</v>
      </c>
      <c r="AB1070" t="str">
        <f t="shared" si="348"/>
        <v>NO</v>
      </c>
      <c r="AC1070" t="str">
        <f t="shared" si="349"/>
        <v>NO</v>
      </c>
      <c r="AD1070" t="str">
        <f t="shared" si="350"/>
        <v>YES</v>
      </c>
      <c r="AE1070" t="str">
        <f t="shared" si="351"/>
        <v>NO</v>
      </c>
      <c r="AF1070" t="str">
        <f t="shared" si="352"/>
        <v>NO</v>
      </c>
      <c r="AG1070" t="str">
        <f t="shared" si="353"/>
        <v>NO</v>
      </c>
      <c r="AH1070" t="str">
        <f t="shared" si="354"/>
        <v>NO</v>
      </c>
      <c r="AI1070" t="str">
        <f t="shared" si="355"/>
        <v/>
      </c>
      <c r="AJ1070">
        <f t="shared" si="356"/>
        <v>4</v>
      </c>
    </row>
    <row r="1071" spans="1:36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36"/>
        <v>0.38636363636363635</v>
      </c>
      <c r="P1071" s="6">
        <f t="shared" si="337"/>
        <v>40.476190476190474</v>
      </c>
      <c r="Q1071" t="str">
        <f t="shared" si="338"/>
        <v>games</v>
      </c>
      <c r="R1071" t="str">
        <f t="shared" si="339"/>
        <v>video games</v>
      </c>
      <c r="S1071" s="8">
        <f t="shared" si="340"/>
        <v>41572</v>
      </c>
      <c r="T1071" s="8">
        <f t="shared" si="341"/>
        <v>41604.271516203706</v>
      </c>
      <c r="U1071">
        <f t="shared" si="342"/>
        <v>2013</v>
      </c>
      <c r="V1071" t="str">
        <f>VLOOKUP(MONTH(S1071),REF!$C$4:$D$15,2,FALSE)</f>
        <v>OCT</v>
      </c>
      <c r="W1071" t="str">
        <f t="shared" si="343"/>
        <v>NO</v>
      </c>
      <c r="X1071" t="str">
        <f t="shared" si="344"/>
        <v>YES</v>
      </c>
      <c r="Y1071" t="str">
        <f t="shared" si="345"/>
        <v>NO</v>
      </c>
      <c r="Z1071" t="str">
        <f t="shared" si="346"/>
        <v>NO</v>
      </c>
      <c r="AA1071" t="str">
        <f t="shared" si="347"/>
        <v>NO</v>
      </c>
      <c r="AB1071" t="str">
        <f t="shared" si="348"/>
        <v>NO</v>
      </c>
      <c r="AC1071" t="str">
        <f t="shared" si="349"/>
        <v>NO</v>
      </c>
      <c r="AD1071" t="str">
        <f t="shared" si="350"/>
        <v>NO</v>
      </c>
      <c r="AE1071" t="str">
        <f t="shared" si="351"/>
        <v>NO</v>
      </c>
      <c r="AF1071" t="str">
        <f t="shared" si="352"/>
        <v>NO</v>
      </c>
      <c r="AG1071" t="str">
        <f t="shared" si="353"/>
        <v>NO</v>
      </c>
      <c r="AH1071" t="str">
        <f t="shared" si="354"/>
        <v>NO</v>
      </c>
      <c r="AI1071" t="str">
        <f t="shared" si="355"/>
        <v/>
      </c>
      <c r="AJ1071">
        <f t="shared" si="356"/>
        <v>21</v>
      </c>
    </row>
    <row r="1072" spans="1:36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36"/>
        <v>7.0000000000000001E-3</v>
      </c>
      <c r="P1072" s="6">
        <f t="shared" si="337"/>
        <v>35</v>
      </c>
      <c r="Q1072" t="str">
        <f t="shared" si="338"/>
        <v>games</v>
      </c>
      <c r="R1072" t="str">
        <f t="shared" si="339"/>
        <v>video games</v>
      </c>
      <c r="S1072" s="8">
        <f t="shared" si="340"/>
        <v>41163</v>
      </c>
      <c r="T1072" s="8">
        <f t="shared" si="341"/>
        <v>41183.011828703704</v>
      </c>
      <c r="U1072">
        <f t="shared" si="342"/>
        <v>2012</v>
      </c>
      <c r="V1072" t="str">
        <f>VLOOKUP(MONTH(S1072),REF!$C$4:$D$15,2,FALSE)</f>
        <v>SEP</v>
      </c>
      <c r="W1072" t="str">
        <f t="shared" si="343"/>
        <v>NO</v>
      </c>
      <c r="X1072" t="str">
        <f t="shared" si="344"/>
        <v>NO</v>
      </c>
      <c r="Y1072" t="str">
        <f t="shared" si="345"/>
        <v>NO</v>
      </c>
      <c r="Z1072" t="str">
        <f t="shared" si="346"/>
        <v>YES</v>
      </c>
      <c r="AA1072" t="str">
        <f t="shared" si="347"/>
        <v>NO</v>
      </c>
      <c r="AB1072" t="str">
        <f t="shared" si="348"/>
        <v>NO</v>
      </c>
      <c r="AC1072" t="str">
        <f t="shared" si="349"/>
        <v>NO</v>
      </c>
      <c r="AD1072" t="str">
        <f t="shared" si="350"/>
        <v>NO</v>
      </c>
      <c r="AE1072" t="str">
        <f t="shared" si="351"/>
        <v>NO</v>
      </c>
      <c r="AF1072" t="str">
        <f t="shared" si="352"/>
        <v>NO</v>
      </c>
      <c r="AG1072" t="str">
        <f t="shared" si="353"/>
        <v>NO</v>
      </c>
      <c r="AH1072" t="str">
        <f t="shared" si="354"/>
        <v>NO</v>
      </c>
      <c r="AI1072" t="str">
        <f t="shared" si="355"/>
        <v/>
      </c>
      <c r="AJ1072">
        <f t="shared" si="356"/>
        <v>2</v>
      </c>
    </row>
    <row r="1073" spans="1:36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36"/>
        <v>0</v>
      </c>
      <c r="P1073" s="6" t="e">
        <f t="shared" si="337"/>
        <v>#DIV/0!</v>
      </c>
      <c r="Q1073" t="str">
        <f t="shared" si="338"/>
        <v>games</v>
      </c>
      <c r="R1073" t="str">
        <f t="shared" si="339"/>
        <v>video games</v>
      </c>
      <c r="S1073" s="8">
        <f t="shared" si="340"/>
        <v>42296</v>
      </c>
      <c r="T1073" s="8">
        <f t="shared" si="341"/>
        <v>42325.795057870375</v>
      </c>
      <c r="U1073">
        <f t="shared" si="342"/>
        <v>2015</v>
      </c>
      <c r="V1073" t="str">
        <f>VLOOKUP(MONTH(S1073),REF!$C$4:$D$15,2,FALSE)</f>
        <v>OCT</v>
      </c>
      <c r="W1073" t="str">
        <f t="shared" si="343"/>
        <v>YES</v>
      </c>
      <c r="X1073" t="str">
        <f t="shared" si="344"/>
        <v>NO</v>
      </c>
      <c r="Y1073" t="str">
        <f t="shared" si="345"/>
        <v>NO</v>
      </c>
      <c r="Z1073" t="str">
        <f t="shared" si="346"/>
        <v>NO</v>
      </c>
      <c r="AA1073" t="str">
        <f t="shared" si="347"/>
        <v>NO</v>
      </c>
      <c r="AB1073" t="str">
        <f t="shared" si="348"/>
        <v>NO</v>
      </c>
      <c r="AC1073" t="str">
        <f t="shared" si="349"/>
        <v>NO</v>
      </c>
      <c r="AD1073" t="str">
        <f t="shared" si="350"/>
        <v>NO</v>
      </c>
      <c r="AE1073" t="str">
        <f t="shared" si="351"/>
        <v>NO</v>
      </c>
      <c r="AF1073" t="str">
        <f t="shared" si="352"/>
        <v>NO</v>
      </c>
      <c r="AG1073" t="str">
        <f t="shared" si="353"/>
        <v>NO</v>
      </c>
      <c r="AH1073" t="str">
        <f t="shared" si="354"/>
        <v>NO</v>
      </c>
      <c r="AI1073" t="str">
        <f t="shared" si="355"/>
        <v/>
      </c>
      <c r="AJ1073">
        <f t="shared" si="356"/>
        <v>0</v>
      </c>
    </row>
    <row r="1074" spans="1:36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36"/>
        <v>6.8000000000000005E-4</v>
      </c>
      <c r="P1074" s="6">
        <f t="shared" si="337"/>
        <v>12.75</v>
      </c>
      <c r="Q1074" t="str">
        <f t="shared" si="338"/>
        <v>games</v>
      </c>
      <c r="R1074" t="str">
        <f t="shared" si="339"/>
        <v>video games</v>
      </c>
      <c r="S1074" s="8">
        <f t="shared" si="340"/>
        <v>41646</v>
      </c>
      <c r="T1074" s="8">
        <f t="shared" si="341"/>
        <v>41675.832141203704</v>
      </c>
      <c r="U1074">
        <f t="shared" si="342"/>
        <v>2014</v>
      </c>
      <c r="V1074" t="str">
        <f>VLOOKUP(MONTH(S1074),REF!$C$4:$D$15,2,FALSE)</f>
        <v>JAN</v>
      </c>
      <c r="W1074" t="str">
        <f t="shared" si="343"/>
        <v>NO</v>
      </c>
      <c r="X1074" t="str">
        <f t="shared" si="344"/>
        <v>NO</v>
      </c>
      <c r="Y1074" t="str">
        <f t="shared" si="345"/>
        <v>NO</v>
      </c>
      <c r="Z1074" t="str">
        <f t="shared" si="346"/>
        <v>NO</v>
      </c>
      <c r="AA1074" t="str">
        <f t="shared" si="347"/>
        <v>NO</v>
      </c>
      <c r="AB1074" t="str">
        <f t="shared" si="348"/>
        <v>NO</v>
      </c>
      <c r="AC1074" t="str">
        <f t="shared" si="349"/>
        <v>NO</v>
      </c>
      <c r="AD1074" t="str">
        <f t="shared" si="350"/>
        <v>NO</v>
      </c>
      <c r="AE1074" t="str">
        <f t="shared" si="351"/>
        <v>NO</v>
      </c>
      <c r="AF1074" t="str">
        <f t="shared" si="352"/>
        <v>NO</v>
      </c>
      <c r="AG1074" t="str">
        <f t="shared" si="353"/>
        <v>NO</v>
      </c>
      <c r="AH1074" t="str">
        <f t="shared" si="354"/>
        <v>YES</v>
      </c>
      <c r="AI1074" t="str">
        <f t="shared" si="355"/>
        <v/>
      </c>
      <c r="AJ1074">
        <f t="shared" si="356"/>
        <v>4</v>
      </c>
    </row>
    <row r="1075" spans="1:36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36"/>
        <v>1.3333333333333334E-2</v>
      </c>
      <c r="P1075" s="6">
        <f t="shared" si="337"/>
        <v>10</v>
      </c>
      <c r="Q1075" t="str">
        <f t="shared" si="338"/>
        <v>games</v>
      </c>
      <c r="R1075" t="str">
        <f t="shared" si="339"/>
        <v>video games</v>
      </c>
      <c r="S1075" s="8">
        <f t="shared" si="340"/>
        <v>40803</v>
      </c>
      <c r="T1075" s="8">
        <f t="shared" si="341"/>
        <v>40832.964594907404</v>
      </c>
      <c r="U1075">
        <f t="shared" si="342"/>
        <v>2011</v>
      </c>
      <c r="V1075" t="str">
        <f>VLOOKUP(MONTH(S1075),REF!$C$4:$D$15,2,FALSE)</f>
        <v>SEP</v>
      </c>
      <c r="W1075" t="str">
        <f t="shared" si="343"/>
        <v>YES</v>
      </c>
      <c r="X1075" t="str">
        <f t="shared" si="344"/>
        <v>NO</v>
      </c>
      <c r="Y1075" t="str">
        <f t="shared" si="345"/>
        <v>NO</v>
      </c>
      <c r="Z1075" t="str">
        <f t="shared" si="346"/>
        <v>NO</v>
      </c>
      <c r="AA1075" t="str">
        <f t="shared" si="347"/>
        <v>NO</v>
      </c>
      <c r="AB1075" t="str">
        <f t="shared" si="348"/>
        <v>NO</v>
      </c>
      <c r="AC1075" t="str">
        <f t="shared" si="349"/>
        <v>NO</v>
      </c>
      <c r="AD1075" t="str">
        <f t="shared" si="350"/>
        <v>NO</v>
      </c>
      <c r="AE1075" t="str">
        <f t="shared" si="351"/>
        <v>NO</v>
      </c>
      <c r="AF1075" t="str">
        <f t="shared" si="352"/>
        <v>NO</v>
      </c>
      <c r="AG1075" t="str">
        <f t="shared" si="353"/>
        <v>NO</v>
      </c>
      <c r="AH1075" t="str">
        <f t="shared" si="354"/>
        <v>NO</v>
      </c>
      <c r="AI1075" t="str">
        <f t="shared" si="355"/>
        <v/>
      </c>
      <c r="AJ1075">
        <f t="shared" si="356"/>
        <v>1</v>
      </c>
    </row>
    <row r="1076" spans="1:36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36"/>
        <v>6.3092592592592589E-2</v>
      </c>
      <c r="P1076" s="6">
        <f t="shared" si="337"/>
        <v>113.56666666666666</v>
      </c>
      <c r="Q1076" t="str">
        <f t="shared" si="338"/>
        <v>games</v>
      </c>
      <c r="R1076" t="str">
        <f t="shared" si="339"/>
        <v>video games</v>
      </c>
      <c r="S1076" s="8">
        <f t="shared" si="340"/>
        <v>41613</v>
      </c>
      <c r="T1076" s="8">
        <f t="shared" si="341"/>
        <v>41643.172974537039</v>
      </c>
      <c r="U1076">
        <f t="shared" si="342"/>
        <v>2013</v>
      </c>
      <c r="V1076" t="str">
        <f>VLOOKUP(MONTH(S1076),REF!$C$4:$D$15,2,FALSE)</f>
        <v>DEC</v>
      </c>
      <c r="W1076" t="str">
        <f t="shared" si="343"/>
        <v>NO</v>
      </c>
      <c r="X1076" t="str">
        <f t="shared" si="344"/>
        <v>NO</v>
      </c>
      <c r="Y1076" t="str">
        <f t="shared" si="345"/>
        <v>NO</v>
      </c>
      <c r="Z1076" t="str">
        <f t="shared" si="346"/>
        <v>NO</v>
      </c>
      <c r="AA1076" t="str">
        <f t="shared" si="347"/>
        <v>NO</v>
      </c>
      <c r="AB1076" t="str">
        <f t="shared" si="348"/>
        <v>NO</v>
      </c>
      <c r="AC1076" t="str">
        <f t="shared" si="349"/>
        <v>NO</v>
      </c>
      <c r="AD1076" t="str">
        <f t="shared" si="350"/>
        <v>NO</v>
      </c>
      <c r="AE1076" t="str">
        <f t="shared" si="351"/>
        <v>NO</v>
      </c>
      <c r="AF1076" t="str">
        <f t="shared" si="352"/>
        <v>NO</v>
      </c>
      <c r="AG1076" t="str">
        <f t="shared" si="353"/>
        <v>NO</v>
      </c>
      <c r="AH1076" t="str">
        <f t="shared" si="354"/>
        <v>YES</v>
      </c>
      <c r="AI1076" t="str">
        <f t="shared" si="355"/>
        <v/>
      </c>
      <c r="AJ1076">
        <f t="shared" si="356"/>
        <v>30</v>
      </c>
    </row>
    <row r="1077" spans="1:36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36"/>
        <v>4.4999999999999998E-2</v>
      </c>
      <c r="P1077" s="6">
        <f t="shared" si="337"/>
        <v>15</v>
      </c>
      <c r="Q1077" t="str">
        <f t="shared" si="338"/>
        <v>games</v>
      </c>
      <c r="R1077" t="str">
        <f t="shared" si="339"/>
        <v>video games</v>
      </c>
      <c r="S1077" s="8">
        <f t="shared" si="340"/>
        <v>41006</v>
      </c>
      <c r="T1077" s="8">
        <f t="shared" si="341"/>
        <v>41035.904120370367</v>
      </c>
      <c r="U1077">
        <f t="shared" si="342"/>
        <v>2012</v>
      </c>
      <c r="V1077" t="str">
        <f>VLOOKUP(MONTH(S1077),REF!$C$4:$D$15,2,FALSE)</f>
        <v>APR</v>
      </c>
      <c r="W1077" t="str">
        <f t="shared" si="343"/>
        <v>NO</v>
      </c>
      <c r="X1077" t="str">
        <f t="shared" si="344"/>
        <v>YES</v>
      </c>
      <c r="Y1077" t="str">
        <f t="shared" si="345"/>
        <v>NO</v>
      </c>
      <c r="Z1077" t="str">
        <f t="shared" si="346"/>
        <v>NO</v>
      </c>
      <c r="AA1077" t="str">
        <f t="shared" si="347"/>
        <v>NO</v>
      </c>
      <c r="AB1077" t="str">
        <f t="shared" si="348"/>
        <v>NO</v>
      </c>
      <c r="AC1077" t="str">
        <f t="shared" si="349"/>
        <v>NO</v>
      </c>
      <c r="AD1077" t="str">
        <f t="shared" si="350"/>
        <v>NO</v>
      </c>
      <c r="AE1077" t="str">
        <f t="shared" si="351"/>
        <v>NO</v>
      </c>
      <c r="AF1077" t="str">
        <f t="shared" si="352"/>
        <v>NO</v>
      </c>
      <c r="AG1077" t="str">
        <f t="shared" si="353"/>
        <v>NO</v>
      </c>
      <c r="AH1077" t="str">
        <f t="shared" si="354"/>
        <v>NO</v>
      </c>
      <c r="AI1077" t="str">
        <f t="shared" si="355"/>
        <v/>
      </c>
      <c r="AJ1077">
        <f t="shared" si="356"/>
        <v>3</v>
      </c>
    </row>
    <row r="1078" spans="1:36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36"/>
        <v>0.62765333333333329</v>
      </c>
      <c r="P1078" s="6">
        <f t="shared" si="337"/>
        <v>48.281025641025643</v>
      </c>
      <c r="Q1078" t="str">
        <f t="shared" si="338"/>
        <v>games</v>
      </c>
      <c r="R1078" t="str">
        <f t="shared" si="339"/>
        <v>video games</v>
      </c>
      <c r="S1078" s="8">
        <f t="shared" si="340"/>
        <v>41838</v>
      </c>
      <c r="T1078" s="8">
        <f t="shared" si="341"/>
        <v>41893.377893518518</v>
      </c>
      <c r="U1078">
        <f t="shared" si="342"/>
        <v>2014</v>
      </c>
      <c r="V1078" t="str">
        <f>VLOOKUP(MONTH(S1078),REF!$C$4:$D$15,2,FALSE)</f>
        <v>JUL</v>
      </c>
      <c r="W1078" t="str">
        <f t="shared" si="343"/>
        <v>NO</v>
      </c>
      <c r="X1078" t="str">
        <f t="shared" si="344"/>
        <v>NO</v>
      </c>
      <c r="Y1078" t="str">
        <f t="shared" si="345"/>
        <v>NO</v>
      </c>
      <c r="Z1078" t="str">
        <f t="shared" si="346"/>
        <v>NO</v>
      </c>
      <c r="AA1078" t="str">
        <f t="shared" si="347"/>
        <v>NO</v>
      </c>
      <c r="AB1078" t="str">
        <f t="shared" si="348"/>
        <v>NO</v>
      </c>
      <c r="AC1078" t="str">
        <f t="shared" si="349"/>
        <v>NO</v>
      </c>
      <c r="AD1078" t="str">
        <f t="shared" si="350"/>
        <v>NO</v>
      </c>
      <c r="AE1078" t="str">
        <f t="shared" si="351"/>
        <v>NO</v>
      </c>
      <c r="AF1078" t="str">
        <f t="shared" si="352"/>
        <v>NO</v>
      </c>
      <c r="AG1078" t="str">
        <f t="shared" si="353"/>
        <v>NO</v>
      </c>
      <c r="AH1078" t="str">
        <f t="shared" si="354"/>
        <v>YES</v>
      </c>
      <c r="AI1078" t="str">
        <f t="shared" si="355"/>
        <v/>
      </c>
      <c r="AJ1078">
        <f t="shared" si="356"/>
        <v>975</v>
      </c>
    </row>
    <row r="1079" spans="1:36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36"/>
        <v>0.29376000000000002</v>
      </c>
      <c r="P1079" s="6">
        <f t="shared" si="337"/>
        <v>43.976047904191617</v>
      </c>
      <c r="Q1079" t="str">
        <f t="shared" si="338"/>
        <v>games</v>
      </c>
      <c r="R1079" t="str">
        <f t="shared" si="339"/>
        <v>video games</v>
      </c>
      <c r="S1079" s="8">
        <f t="shared" si="340"/>
        <v>42353</v>
      </c>
      <c r="T1079" s="8">
        <f t="shared" si="341"/>
        <v>42383.16679398148</v>
      </c>
      <c r="U1079">
        <f t="shared" si="342"/>
        <v>2015</v>
      </c>
      <c r="V1079" t="str">
        <f>VLOOKUP(MONTH(S1079),REF!$C$4:$D$15,2,FALSE)</f>
        <v>DEC</v>
      </c>
      <c r="W1079" t="str">
        <f t="shared" si="343"/>
        <v>NO</v>
      </c>
      <c r="X1079" t="str">
        <f t="shared" si="344"/>
        <v>NO</v>
      </c>
      <c r="Y1079" t="str">
        <f t="shared" si="345"/>
        <v>NO</v>
      </c>
      <c r="Z1079" t="str">
        <f t="shared" si="346"/>
        <v>NO</v>
      </c>
      <c r="AA1079" t="str">
        <f t="shared" si="347"/>
        <v>NO</v>
      </c>
      <c r="AB1079" t="str">
        <f t="shared" si="348"/>
        <v>NO</v>
      </c>
      <c r="AC1079" t="str">
        <f t="shared" si="349"/>
        <v>YES</v>
      </c>
      <c r="AD1079" t="str">
        <f t="shared" si="350"/>
        <v>NO</v>
      </c>
      <c r="AE1079" t="str">
        <f t="shared" si="351"/>
        <v>NO</v>
      </c>
      <c r="AF1079" t="str">
        <f t="shared" si="352"/>
        <v>NO</v>
      </c>
      <c r="AG1079" t="str">
        <f t="shared" si="353"/>
        <v>NO</v>
      </c>
      <c r="AH1079" t="str">
        <f t="shared" si="354"/>
        <v>NO</v>
      </c>
      <c r="AI1079" t="str">
        <f t="shared" si="355"/>
        <v/>
      </c>
      <c r="AJ1079">
        <f t="shared" si="356"/>
        <v>167</v>
      </c>
    </row>
    <row r="1080" spans="1:36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36"/>
        <v>7.4999999999999997E-2</v>
      </c>
      <c r="P1080" s="6">
        <f t="shared" si="337"/>
        <v>9</v>
      </c>
      <c r="Q1080" t="str">
        <f t="shared" si="338"/>
        <v>games</v>
      </c>
      <c r="R1080" t="str">
        <f t="shared" si="339"/>
        <v>video games</v>
      </c>
      <c r="S1080" s="8">
        <f t="shared" si="340"/>
        <v>40701</v>
      </c>
      <c r="T1080" s="8">
        <f t="shared" si="341"/>
        <v>40746.195844907408</v>
      </c>
      <c r="U1080">
        <f t="shared" si="342"/>
        <v>2011</v>
      </c>
      <c r="V1080" t="str">
        <f>VLOOKUP(MONTH(S1080),REF!$C$4:$D$15,2,FALSE)</f>
        <v>JUN</v>
      </c>
      <c r="W1080" t="str">
        <f t="shared" si="343"/>
        <v>YES</v>
      </c>
      <c r="X1080" t="str">
        <f t="shared" si="344"/>
        <v>NO</v>
      </c>
      <c r="Y1080" t="str">
        <f t="shared" si="345"/>
        <v>NO</v>
      </c>
      <c r="Z1080" t="str">
        <f t="shared" si="346"/>
        <v>NO</v>
      </c>
      <c r="AA1080" t="str">
        <f t="shared" si="347"/>
        <v>NO</v>
      </c>
      <c r="AB1080" t="str">
        <f t="shared" si="348"/>
        <v>NO</v>
      </c>
      <c r="AC1080" t="str">
        <f t="shared" si="349"/>
        <v>NO</v>
      </c>
      <c r="AD1080" t="str">
        <f t="shared" si="350"/>
        <v>NO</v>
      </c>
      <c r="AE1080" t="str">
        <f t="shared" si="351"/>
        <v>NO</v>
      </c>
      <c r="AF1080" t="str">
        <f t="shared" si="352"/>
        <v>NO</v>
      </c>
      <c r="AG1080" t="str">
        <f t="shared" si="353"/>
        <v>NO</v>
      </c>
      <c r="AH1080" t="str">
        <f t="shared" si="354"/>
        <v>NO</v>
      </c>
      <c r="AI1080" t="str">
        <f t="shared" si="355"/>
        <v/>
      </c>
      <c r="AJ1080">
        <f t="shared" si="356"/>
        <v>5</v>
      </c>
    </row>
    <row r="1081" spans="1:36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36"/>
        <v>2.6076923076923077E-2</v>
      </c>
      <c r="P1081" s="6">
        <f t="shared" si="337"/>
        <v>37.666666666666664</v>
      </c>
      <c r="Q1081" t="str">
        <f t="shared" si="338"/>
        <v>games</v>
      </c>
      <c r="R1081" t="str">
        <f t="shared" si="339"/>
        <v>video games</v>
      </c>
      <c r="S1081" s="8">
        <f t="shared" si="340"/>
        <v>42480</v>
      </c>
      <c r="T1081" s="8">
        <f t="shared" si="341"/>
        <v>42504.566388888888</v>
      </c>
      <c r="U1081">
        <f t="shared" si="342"/>
        <v>2016</v>
      </c>
      <c r="V1081" t="str">
        <f>VLOOKUP(MONTH(S1081),REF!$C$4:$D$15,2,FALSE)</f>
        <v>APR</v>
      </c>
      <c r="W1081" t="str">
        <f t="shared" si="343"/>
        <v>NO</v>
      </c>
      <c r="X1081" t="str">
        <f t="shared" si="344"/>
        <v>NO</v>
      </c>
      <c r="Y1081" t="str">
        <f t="shared" si="345"/>
        <v>NO</v>
      </c>
      <c r="Z1081" t="str">
        <f t="shared" si="346"/>
        <v>NO</v>
      </c>
      <c r="AA1081" t="str">
        <f t="shared" si="347"/>
        <v>NO</v>
      </c>
      <c r="AB1081" t="str">
        <f t="shared" si="348"/>
        <v>NO</v>
      </c>
      <c r="AC1081" t="str">
        <f t="shared" si="349"/>
        <v>YES</v>
      </c>
      <c r="AD1081" t="str">
        <f t="shared" si="350"/>
        <v>NO</v>
      </c>
      <c r="AE1081" t="str">
        <f t="shared" si="351"/>
        <v>NO</v>
      </c>
      <c r="AF1081" t="str">
        <f t="shared" si="352"/>
        <v>NO</v>
      </c>
      <c r="AG1081" t="str">
        <f t="shared" si="353"/>
        <v>NO</v>
      </c>
      <c r="AH1081" t="str">
        <f t="shared" si="354"/>
        <v>NO</v>
      </c>
      <c r="AI1081" t="str">
        <f t="shared" si="355"/>
        <v/>
      </c>
      <c r="AJ1081">
        <f t="shared" si="356"/>
        <v>18</v>
      </c>
    </row>
    <row r="1082" spans="1:36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36"/>
        <v>9.1050000000000006E-2</v>
      </c>
      <c r="P1082" s="6">
        <f t="shared" si="337"/>
        <v>18.581632653061224</v>
      </c>
      <c r="Q1082" t="str">
        <f t="shared" si="338"/>
        <v>games</v>
      </c>
      <c r="R1082" t="str">
        <f t="shared" si="339"/>
        <v>video games</v>
      </c>
      <c r="S1082" s="8">
        <f t="shared" si="340"/>
        <v>41740</v>
      </c>
      <c r="T1082" s="8">
        <f t="shared" si="341"/>
        <v>41770.138113425928</v>
      </c>
      <c r="U1082">
        <f t="shared" si="342"/>
        <v>2014</v>
      </c>
      <c r="V1082" t="str">
        <f>VLOOKUP(MONTH(S1082),REF!$C$4:$D$15,2,FALSE)</f>
        <v>APR</v>
      </c>
      <c r="W1082" t="str">
        <f t="shared" si="343"/>
        <v>NO</v>
      </c>
      <c r="X1082" t="str">
        <f t="shared" si="344"/>
        <v>NO</v>
      </c>
      <c r="Y1082" t="str">
        <f t="shared" si="345"/>
        <v>NO</v>
      </c>
      <c r="Z1082" t="str">
        <f t="shared" si="346"/>
        <v>NO</v>
      </c>
      <c r="AA1082" t="str">
        <f t="shared" si="347"/>
        <v>NO</v>
      </c>
      <c r="AB1082" t="str">
        <f t="shared" si="348"/>
        <v>YES</v>
      </c>
      <c r="AC1082" t="str">
        <f t="shared" si="349"/>
        <v>NO</v>
      </c>
      <c r="AD1082" t="str">
        <f t="shared" si="350"/>
        <v>NO</v>
      </c>
      <c r="AE1082" t="str">
        <f t="shared" si="351"/>
        <v>NO</v>
      </c>
      <c r="AF1082" t="str">
        <f t="shared" si="352"/>
        <v>NO</v>
      </c>
      <c r="AG1082" t="str">
        <f t="shared" si="353"/>
        <v>NO</v>
      </c>
      <c r="AH1082" t="str">
        <f t="shared" si="354"/>
        <v>NO</v>
      </c>
      <c r="AI1082" t="str">
        <f t="shared" si="355"/>
        <v/>
      </c>
      <c r="AJ1082">
        <f t="shared" si="356"/>
        <v>98</v>
      </c>
    </row>
    <row r="1083" spans="1:36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36"/>
        <v>1.7647058823529413E-4</v>
      </c>
      <c r="P1083" s="6">
        <f t="shared" si="337"/>
        <v>3</v>
      </c>
      <c r="Q1083" t="str">
        <f t="shared" si="338"/>
        <v>games</v>
      </c>
      <c r="R1083" t="str">
        <f t="shared" si="339"/>
        <v>video games</v>
      </c>
      <c r="S1083" s="8">
        <f t="shared" si="340"/>
        <v>42003</v>
      </c>
      <c r="T1083" s="8">
        <f t="shared" si="341"/>
        <v>42032.926990740743</v>
      </c>
      <c r="U1083">
        <f t="shared" si="342"/>
        <v>2014</v>
      </c>
      <c r="V1083" t="str">
        <f>VLOOKUP(MONTH(S1083),REF!$C$4:$D$15,2,FALSE)</f>
        <v>DEC</v>
      </c>
      <c r="W1083" t="str">
        <f t="shared" si="343"/>
        <v>NO</v>
      </c>
      <c r="X1083" t="str">
        <f t="shared" si="344"/>
        <v>NO</v>
      </c>
      <c r="Y1083" t="str">
        <f t="shared" si="345"/>
        <v>NO</v>
      </c>
      <c r="Z1083" t="str">
        <f t="shared" si="346"/>
        <v>NO</v>
      </c>
      <c r="AA1083" t="str">
        <f t="shared" si="347"/>
        <v>NO</v>
      </c>
      <c r="AB1083" t="str">
        <f t="shared" si="348"/>
        <v>NO</v>
      </c>
      <c r="AC1083" t="str">
        <f t="shared" si="349"/>
        <v>NO</v>
      </c>
      <c r="AD1083" t="str">
        <f t="shared" si="350"/>
        <v>NO</v>
      </c>
      <c r="AE1083" t="str">
        <f t="shared" si="351"/>
        <v>NO</v>
      </c>
      <c r="AF1083" t="str">
        <f t="shared" si="352"/>
        <v>NO</v>
      </c>
      <c r="AG1083" t="str">
        <f t="shared" si="353"/>
        <v>NO</v>
      </c>
      <c r="AH1083" t="str">
        <f t="shared" si="354"/>
        <v>YES</v>
      </c>
      <c r="AI1083" t="str">
        <f t="shared" si="355"/>
        <v/>
      </c>
      <c r="AJ1083">
        <f t="shared" si="356"/>
        <v>4</v>
      </c>
    </row>
    <row r="1084" spans="1:36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36"/>
        <v>5.5999999999999999E-3</v>
      </c>
      <c r="P1084" s="6">
        <f t="shared" si="337"/>
        <v>18.666666666666668</v>
      </c>
      <c r="Q1084" t="str">
        <f t="shared" si="338"/>
        <v>games</v>
      </c>
      <c r="R1084" t="str">
        <f t="shared" si="339"/>
        <v>video games</v>
      </c>
      <c r="S1084" s="8">
        <f t="shared" si="340"/>
        <v>41102</v>
      </c>
      <c r="T1084" s="8">
        <f t="shared" si="341"/>
        <v>41131.906111111108</v>
      </c>
      <c r="U1084">
        <f t="shared" si="342"/>
        <v>2012</v>
      </c>
      <c r="V1084" t="str">
        <f>VLOOKUP(MONTH(S1084),REF!$C$4:$D$15,2,FALSE)</f>
        <v>JUL</v>
      </c>
      <c r="W1084" t="str">
        <f t="shared" si="343"/>
        <v>NO</v>
      </c>
      <c r="X1084" t="str">
        <f t="shared" si="344"/>
        <v>NO</v>
      </c>
      <c r="Y1084" t="str">
        <f t="shared" si="345"/>
        <v>NO</v>
      </c>
      <c r="Z1084" t="str">
        <f t="shared" si="346"/>
        <v>YES</v>
      </c>
      <c r="AA1084" t="str">
        <f t="shared" si="347"/>
        <v>NO</v>
      </c>
      <c r="AB1084" t="str">
        <f t="shared" si="348"/>
        <v>NO</v>
      </c>
      <c r="AC1084" t="str">
        <f t="shared" si="349"/>
        <v>NO</v>
      </c>
      <c r="AD1084" t="str">
        <f t="shared" si="350"/>
        <v>NO</v>
      </c>
      <c r="AE1084" t="str">
        <f t="shared" si="351"/>
        <v>NO</v>
      </c>
      <c r="AF1084" t="str">
        <f t="shared" si="352"/>
        <v>NO</v>
      </c>
      <c r="AG1084" t="str">
        <f t="shared" si="353"/>
        <v>NO</v>
      </c>
      <c r="AH1084" t="str">
        <f t="shared" si="354"/>
        <v>NO</v>
      </c>
      <c r="AI1084" t="str">
        <f t="shared" si="355"/>
        <v/>
      </c>
      <c r="AJ1084">
        <f t="shared" si="356"/>
        <v>3</v>
      </c>
    </row>
    <row r="1085" spans="1:36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36"/>
        <v>8.2000000000000007E-3</v>
      </c>
      <c r="P1085" s="6">
        <f t="shared" si="337"/>
        <v>410</v>
      </c>
      <c r="Q1085" t="str">
        <f t="shared" si="338"/>
        <v>games</v>
      </c>
      <c r="R1085" t="str">
        <f t="shared" si="339"/>
        <v>video games</v>
      </c>
      <c r="S1085" s="8">
        <f t="shared" si="340"/>
        <v>41794</v>
      </c>
      <c r="T1085" s="8">
        <f t="shared" si="341"/>
        <v>41853.659525462965</v>
      </c>
      <c r="U1085">
        <f t="shared" si="342"/>
        <v>2014</v>
      </c>
      <c r="V1085" t="str">
        <f>VLOOKUP(MONTH(S1085),REF!$C$4:$D$15,2,FALSE)</f>
        <v>JUN</v>
      </c>
      <c r="W1085" t="str">
        <f t="shared" si="343"/>
        <v>NO</v>
      </c>
      <c r="X1085" t="str">
        <f t="shared" si="344"/>
        <v>NO</v>
      </c>
      <c r="Y1085" t="str">
        <f t="shared" si="345"/>
        <v>NO</v>
      </c>
      <c r="Z1085" t="str">
        <f t="shared" si="346"/>
        <v>NO</v>
      </c>
      <c r="AA1085" t="str">
        <f t="shared" si="347"/>
        <v>NO</v>
      </c>
      <c r="AB1085" t="str">
        <f t="shared" si="348"/>
        <v>NO</v>
      </c>
      <c r="AC1085" t="str">
        <f t="shared" si="349"/>
        <v>NO</v>
      </c>
      <c r="AD1085" t="str">
        <f t="shared" si="350"/>
        <v>NO</v>
      </c>
      <c r="AE1085" t="str">
        <f t="shared" si="351"/>
        <v>NO</v>
      </c>
      <c r="AF1085" t="str">
        <f t="shared" si="352"/>
        <v>NO</v>
      </c>
      <c r="AG1085" t="str">
        <f t="shared" si="353"/>
        <v>NO</v>
      </c>
      <c r="AH1085" t="str">
        <f t="shared" si="354"/>
        <v>YES</v>
      </c>
      <c r="AI1085" t="str">
        <f t="shared" si="355"/>
        <v/>
      </c>
      <c r="AJ1085">
        <f t="shared" si="356"/>
        <v>1</v>
      </c>
    </row>
    <row r="1086" spans="1:36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36"/>
        <v>0</v>
      </c>
      <c r="P1086" s="6" t="e">
        <f t="shared" si="337"/>
        <v>#DIV/0!</v>
      </c>
      <c r="Q1086" t="str">
        <f t="shared" si="338"/>
        <v>games</v>
      </c>
      <c r="R1086" t="str">
        <f t="shared" si="339"/>
        <v>video games</v>
      </c>
      <c r="S1086" s="8">
        <f t="shared" si="340"/>
        <v>41830</v>
      </c>
      <c r="T1086" s="8">
        <f t="shared" si="341"/>
        <v>41859.912083333329</v>
      </c>
      <c r="U1086">
        <f t="shared" si="342"/>
        <v>2014</v>
      </c>
      <c r="V1086" t="str">
        <f>VLOOKUP(MONTH(S1086),REF!$C$4:$D$15,2,FALSE)</f>
        <v>JUL</v>
      </c>
      <c r="W1086" t="str">
        <f t="shared" si="343"/>
        <v>YES</v>
      </c>
      <c r="X1086" t="str">
        <f t="shared" si="344"/>
        <v>NO</v>
      </c>
      <c r="Y1086" t="str">
        <f t="shared" si="345"/>
        <v>NO</v>
      </c>
      <c r="Z1086" t="str">
        <f t="shared" si="346"/>
        <v>NO</v>
      </c>
      <c r="AA1086" t="str">
        <f t="shared" si="347"/>
        <v>NO</v>
      </c>
      <c r="AB1086" t="str">
        <f t="shared" si="348"/>
        <v>NO</v>
      </c>
      <c r="AC1086" t="str">
        <f t="shared" si="349"/>
        <v>NO</v>
      </c>
      <c r="AD1086" t="str">
        <f t="shared" si="350"/>
        <v>NO</v>
      </c>
      <c r="AE1086" t="str">
        <f t="shared" si="351"/>
        <v>NO</v>
      </c>
      <c r="AF1086" t="str">
        <f t="shared" si="352"/>
        <v>NO</v>
      </c>
      <c r="AG1086" t="str">
        <f t="shared" si="353"/>
        <v>NO</v>
      </c>
      <c r="AH1086" t="str">
        <f t="shared" si="354"/>
        <v>NO</v>
      </c>
      <c r="AI1086" t="str">
        <f t="shared" si="355"/>
        <v/>
      </c>
      <c r="AJ1086">
        <f t="shared" si="356"/>
        <v>0</v>
      </c>
    </row>
    <row r="1087" spans="1:36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36"/>
        <v>3.4200000000000001E-2</v>
      </c>
      <c r="P1087" s="6">
        <f t="shared" si="337"/>
        <v>114</v>
      </c>
      <c r="Q1087" t="str">
        <f t="shared" si="338"/>
        <v>games</v>
      </c>
      <c r="R1087" t="str">
        <f t="shared" si="339"/>
        <v>video games</v>
      </c>
      <c r="S1087" s="8">
        <f t="shared" si="340"/>
        <v>42414</v>
      </c>
      <c r="T1087" s="8">
        <f t="shared" si="341"/>
        <v>42443.629340277781</v>
      </c>
      <c r="U1087">
        <f t="shared" si="342"/>
        <v>2016</v>
      </c>
      <c r="V1087" t="str">
        <f>VLOOKUP(MONTH(S1087),REF!$C$4:$D$15,2,FALSE)</f>
        <v>FEB</v>
      </c>
      <c r="W1087" t="str">
        <f t="shared" si="343"/>
        <v>NO</v>
      </c>
      <c r="X1087" t="str">
        <f t="shared" si="344"/>
        <v>NO</v>
      </c>
      <c r="Y1087" t="str">
        <f t="shared" si="345"/>
        <v>NO</v>
      </c>
      <c r="Z1087" t="str">
        <f t="shared" si="346"/>
        <v>NO</v>
      </c>
      <c r="AA1087" t="str">
        <f t="shared" si="347"/>
        <v>NO</v>
      </c>
      <c r="AB1087" t="str">
        <f t="shared" si="348"/>
        <v>NO</v>
      </c>
      <c r="AC1087" t="str">
        <f t="shared" si="349"/>
        <v>NO</v>
      </c>
      <c r="AD1087" t="str">
        <f t="shared" si="350"/>
        <v>YES</v>
      </c>
      <c r="AE1087" t="str">
        <f t="shared" si="351"/>
        <v>NO</v>
      </c>
      <c r="AF1087" t="str">
        <f t="shared" si="352"/>
        <v>NO</v>
      </c>
      <c r="AG1087" t="str">
        <f t="shared" si="353"/>
        <v>NO</v>
      </c>
      <c r="AH1087" t="str">
        <f t="shared" si="354"/>
        <v>NO</v>
      </c>
      <c r="AI1087" t="str">
        <f t="shared" si="355"/>
        <v/>
      </c>
      <c r="AJ1087">
        <f t="shared" si="356"/>
        <v>9</v>
      </c>
    </row>
    <row r="1088" spans="1:36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36"/>
        <v>8.3333333333333339E-4</v>
      </c>
      <c r="P1088" s="6">
        <f t="shared" si="337"/>
        <v>7.5</v>
      </c>
      <c r="Q1088" t="str">
        <f t="shared" si="338"/>
        <v>games</v>
      </c>
      <c r="R1088" t="str">
        <f t="shared" si="339"/>
        <v>video games</v>
      </c>
      <c r="S1088" s="8">
        <f t="shared" si="340"/>
        <v>41846</v>
      </c>
      <c r="T1088" s="8">
        <f t="shared" si="341"/>
        <v>41875.866793981484</v>
      </c>
      <c r="U1088">
        <f t="shared" si="342"/>
        <v>2014</v>
      </c>
      <c r="V1088" t="str">
        <f>VLOOKUP(MONTH(S1088),REF!$C$4:$D$15,2,FALSE)</f>
        <v>JUL</v>
      </c>
      <c r="W1088" t="str">
        <f t="shared" si="343"/>
        <v>NO</v>
      </c>
      <c r="X1088" t="str">
        <f t="shared" si="344"/>
        <v>NO</v>
      </c>
      <c r="Y1088" t="str">
        <f t="shared" si="345"/>
        <v>NO</v>
      </c>
      <c r="Z1088" t="str">
        <f t="shared" si="346"/>
        <v>NO</v>
      </c>
      <c r="AA1088" t="str">
        <f t="shared" si="347"/>
        <v>YES</v>
      </c>
      <c r="AB1088" t="str">
        <f t="shared" si="348"/>
        <v>NO</v>
      </c>
      <c r="AC1088" t="str">
        <f t="shared" si="349"/>
        <v>NO</v>
      </c>
      <c r="AD1088" t="str">
        <f t="shared" si="350"/>
        <v>NO</v>
      </c>
      <c r="AE1088" t="str">
        <f t="shared" si="351"/>
        <v>NO</v>
      </c>
      <c r="AF1088" t="str">
        <f t="shared" si="352"/>
        <v>NO</v>
      </c>
      <c r="AG1088" t="str">
        <f t="shared" si="353"/>
        <v>NO</v>
      </c>
      <c r="AH1088" t="str">
        <f t="shared" si="354"/>
        <v>NO</v>
      </c>
      <c r="AI1088" t="str">
        <f t="shared" si="355"/>
        <v/>
      </c>
      <c r="AJ1088">
        <f t="shared" si="356"/>
        <v>2</v>
      </c>
    </row>
    <row r="1089" spans="1:36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36"/>
        <v>0</v>
      </c>
      <c r="P1089" s="6" t="e">
        <f t="shared" si="337"/>
        <v>#DIV/0!</v>
      </c>
      <c r="Q1089" t="str">
        <f t="shared" si="338"/>
        <v>games</v>
      </c>
      <c r="R1089" t="str">
        <f t="shared" si="339"/>
        <v>video games</v>
      </c>
      <c r="S1089" s="8">
        <f t="shared" si="340"/>
        <v>41776</v>
      </c>
      <c r="T1089" s="8">
        <f t="shared" si="341"/>
        <v>41805.713969907403</v>
      </c>
      <c r="U1089">
        <f t="shared" si="342"/>
        <v>2014</v>
      </c>
      <c r="V1089" t="str">
        <f>VLOOKUP(MONTH(S1089),REF!$C$4:$D$15,2,FALSE)</f>
        <v>MAY</v>
      </c>
      <c r="W1089" t="str">
        <f t="shared" si="343"/>
        <v>NO</v>
      </c>
      <c r="X1089" t="str">
        <f t="shared" si="344"/>
        <v>YES</v>
      </c>
      <c r="Y1089" t="str">
        <f t="shared" si="345"/>
        <v>NO</v>
      </c>
      <c r="Z1089" t="str">
        <f t="shared" si="346"/>
        <v>NO</v>
      </c>
      <c r="AA1089" t="str">
        <f t="shared" si="347"/>
        <v>NO</v>
      </c>
      <c r="AB1089" t="str">
        <f t="shared" si="348"/>
        <v>NO</v>
      </c>
      <c r="AC1089" t="str">
        <f t="shared" si="349"/>
        <v>NO</v>
      </c>
      <c r="AD1089" t="str">
        <f t="shared" si="350"/>
        <v>NO</v>
      </c>
      <c r="AE1089" t="str">
        <f t="shared" si="351"/>
        <v>NO</v>
      </c>
      <c r="AF1089" t="str">
        <f t="shared" si="352"/>
        <v>NO</v>
      </c>
      <c r="AG1089" t="str">
        <f t="shared" si="353"/>
        <v>NO</v>
      </c>
      <c r="AH1089" t="str">
        <f t="shared" si="354"/>
        <v>NO</v>
      </c>
      <c r="AI1089" t="str">
        <f t="shared" si="355"/>
        <v/>
      </c>
      <c r="AJ1089">
        <f t="shared" si="356"/>
        <v>0</v>
      </c>
    </row>
    <row r="1090" spans="1:36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36"/>
        <v>0.14182977777777778</v>
      </c>
      <c r="P1090" s="6">
        <f t="shared" si="337"/>
        <v>43.41727891156463</v>
      </c>
      <c r="Q1090" t="str">
        <f t="shared" si="338"/>
        <v>games</v>
      </c>
      <c r="R1090" t="str">
        <f t="shared" si="339"/>
        <v>video games</v>
      </c>
      <c r="S1090" s="8">
        <f t="shared" si="340"/>
        <v>41724</v>
      </c>
      <c r="T1090" s="8">
        <f t="shared" si="341"/>
        <v>41753.799386574072</v>
      </c>
      <c r="U1090">
        <f t="shared" si="342"/>
        <v>2014</v>
      </c>
      <c r="V1090" t="str">
        <f>VLOOKUP(MONTH(S1090),REF!$C$4:$D$15,2,FALSE)</f>
        <v>MAR</v>
      </c>
      <c r="W1090" t="str">
        <f t="shared" si="343"/>
        <v>NO</v>
      </c>
      <c r="X1090" t="str">
        <f t="shared" si="344"/>
        <v>NO</v>
      </c>
      <c r="Y1090" t="str">
        <f t="shared" si="345"/>
        <v>NO</v>
      </c>
      <c r="Z1090" t="str">
        <f t="shared" si="346"/>
        <v>NO</v>
      </c>
      <c r="AA1090" t="str">
        <f t="shared" si="347"/>
        <v>NO</v>
      </c>
      <c r="AB1090" t="str">
        <f t="shared" si="348"/>
        <v>NO</v>
      </c>
      <c r="AC1090" t="str">
        <f t="shared" si="349"/>
        <v>NO</v>
      </c>
      <c r="AD1090" t="str">
        <f t="shared" si="350"/>
        <v>NO</v>
      </c>
      <c r="AE1090" t="str">
        <f t="shared" si="351"/>
        <v>NO</v>
      </c>
      <c r="AF1090" t="str">
        <f t="shared" si="352"/>
        <v>NO</v>
      </c>
      <c r="AG1090" t="str">
        <f t="shared" si="353"/>
        <v>YES</v>
      </c>
      <c r="AH1090" t="str">
        <f t="shared" si="354"/>
        <v>NO</v>
      </c>
      <c r="AI1090" t="str">
        <f t="shared" si="355"/>
        <v/>
      </c>
      <c r="AJ1090">
        <f t="shared" si="356"/>
        <v>147</v>
      </c>
    </row>
    <row r="1091" spans="1:36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57">E1091/D1091</f>
        <v>7.8266666666666665E-2</v>
      </c>
      <c r="P1091" s="6">
        <f t="shared" ref="P1091:P1154" si="358">E1091/L1091</f>
        <v>23.959183673469386</v>
      </c>
      <c r="Q1091" t="str">
        <f t="shared" ref="Q1091:Q1154" si="359">LEFT(N1091,FIND("/",N1091)-1)</f>
        <v>games</v>
      </c>
      <c r="R1091" t="str">
        <f t="shared" ref="R1091:R1154" si="360">RIGHT(N1091,LEN(N1091)-FIND("/",N1091))</f>
        <v>video games</v>
      </c>
      <c r="S1091" s="8">
        <f t="shared" ref="S1091:S1154" si="361">ROUND((J1091/86400)+DATE(1970,1,1),0)</f>
        <v>42151</v>
      </c>
      <c r="T1091" s="8">
        <f t="shared" ref="T1091:T1154" si="362">(I1091/86400)+DATE(1970,1,1)</f>
        <v>42181.189525462964</v>
      </c>
      <c r="U1091">
        <f t="shared" ref="U1091:U1154" si="363">YEAR(S1091)</f>
        <v>2015</v>
      </c>
      <c r="V1091" t="str">
        <f>VLOOKUP(MONTH(S1091),REF!$C$4:$D$15,2,FALSE)</f>
        <v>MAY</v>
      </c>
      <c r="W1091" t="str">
        <f t="shared" ref="W1091:W1154" si="364">IF(D1091&lt;1000,"YES","NO")</f>
        <v>NO</v>
      </c>
      <c r="X1091" t="str">
        <f t="shared" ref="X1091:X1154" si="365">IF(AND($D1091&gt;=1000,$D1091&lt;=4999),"YES","NO")</f>
        <v>NO</v>
      </c>
      <c r="Y1091" t="str">
        <f t="shared" ref="Y1091:Y1154" si="366">IF(AND($D1091&gt;=5000,$D1091&lt;=9999),"YES","NO")</f>
        <v>NO</v>
      </c>
      <c r="Z1091" t="str">
        <f t="shared" ref="Z1091:Z1154" si="367">IF(AND($D1091&gt;=10000,$D1091&lt;=14999),"YES","NO")</f>
        <v>NO</v>
      </c>
      <c r="AA1091" t="str">
        <f t="shared" ref="AA1091:AA1154" si="368">IF(AND($D1091&gt;=15000,$D1091&lt;=19999),"YES","NO")</f>
        <v>YES</v>
      </c>
      <c r="AB1091" t="str">
        <f t="shared" ref="AB1091:AB1154" si="369">IF(AND($D1091&gt;=20000,$D1091&lt;=24999),"YES","NO")</f>
        <v>NO</v>
      </c>
      <c r="AC1091" t="str">
        <f t="shared" ref="AC1091:AC1154" si="370">IF(AND($D1091&gt;=25000,$D1091&lt;=29999),"YES","NO")</f>
        <v>NO</v>
      </c>
      <c r="AD1091" t="str">
        <f t="shared" ref="AD1091:AD1154" si="371">IF(AND($D1091&gt;=30000,$D1091&lt;=34999),"YES","NO")</f>
        <v>NO</v>
      </c>
      <c r="AE1091" t="str">
        <f t="shared" ref="AE1091:AE1154" si="372">IF(AND($D1091&gt;=35000,$D1091&lt;=39999),"YES","NO")</f>
        <v>NO</v>
      </c>
      <c r="AF1091" t="str">
        <f t="shared" ref="AF1091:AF1154" si="373">IF(AND($D1091&gt;=40000,$D1091&lt;=44999),"YES","NO")</f>
        <v>NO</v>
      </c>
      <c r="AG1091" t="str">
        <f t="shared" ref="AG1091:AG1154" si="374">IF(AND($D1091&gt;=45000,$D1091&lt;=49999),"YES","NO")</f>
        <v>NO</v>
      </c>
      <c r="AH1091" t="str">
        <f t="shared" ref="AH1091:AH1154" si="375">IF($D1091&gt;=50000,"YES","NO")</f>
        <v>NO</v>
      </c>
      <c r="AI1091" t="str">
        <f t="shared" ref="AI1091:AI1154" si="376">IF(F1091="successful",L1091,"")</f>
        <v/>
      </c>
      <c r="AJ1091">
        <f t="shared" ref="AJ1091:AJ1154" si="377">IF(F1091="failed",L1091,"")</f>
        <v>49</v>
      </c>
    </row>
    <row r="1092" spans="1:36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57"/>
        <v>3.8464497269020693E-4</v>
      </c>
      <c r="P1092" s="6">
        <f t="shared" si="358"/>
        <v>5</v>
      </c>
      <c r="Q1092" t="str">
        <f t="shared" si="359"/>
        <v>games</v>
      </c>
      <c r="R1092" t="str">
        <f t="shared" si="360"/>
        <v>video games</v>
      </c>
      <c r="S1092" s="8">
        <f t="shared" si="361"/>
        <v>42123</v>
      </c>
      <c r="T1092" s="8">
        <f t="shared" si="362"/>
        <v>42153.185798611114</v>
      </c>
      <c r="U1092">
        <f t="shared" si="363"/>
        <v>2015</v>
      </c>
      <c r="V1092" t="str">
        <f>VLOOKUP(MONTH(S1092),REF!$C$4:$D$15,2,FALSE)</f>
        <v>APR</v>
      </c>
      <c r="W1092" t="str">
        <f t="shared" si="364"/>
        <v>NO</v>
      </c>
      <c r="X1092" t="str">
        <f t="shared" si="365"/>
        <v>NO</v>
      </c>
      <c r="Y1092" t="str">
        <f t="shared" si="366"/>
        <v>NO</v>
      </c>
      <c r="Z1092" t="str">
        <f t="shared" si="367"/>
        <v>YES</v>
      </c>
      <c r="AA1092" t="str">
        <f t="shared" si="368"/>
        <v>NO</v>
      </c>
      <c r="AB1092" t="str">
        <f t="shared" si="369"/>
        <v>NO</v>
      </c>
      <c r="AC1092" t="str">
        <f t="shared" si="370"/>
        <v>NO</v>
      </c>
      <c r="AD1092" t="str">
        <f t="shared" si="371"/>
        <v>NO</v>
      </c>
      <c r="AE1092" t="str">
        <f t="shared" si="372"/>
        <v>NO</v>
      </c>
      <c r="AF1092" t="str">
        <f t="shared" si="373"/>
        <v>NO</v>
      </c>
      <c r="AG1092" t="str">
        <f t="shared" si="374"/>
        <v>NO</v>
      </c>
      <c r="AH1092" t="str">
        <f t="shared" si="375"/>
        <v>NO</v>
      </c>
      <c r="AI1092" t="str">
        <f t="shared" si="376"/>
        <v/>
      </c>
      <c r="AJ1092">
        <f t="shared" si="377"/>
        <v>1</v>
      </c>
    </row>
    <row r="1093" spans="1:36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57"/>
        <v>0.125</v>
      </c>
      <c r="P1093" s="6">
        <f t="shared" si="358"/>
        <v>12.5</v>
      </c>
      <c r="Q1093" t="str">
        <f t="shared" si="359"/>
        <v>games</v>
      </c>
      <c r="R1093" t="str">
        <f t="shared" si="360"/>
        <v>video games</v>
      </c>
      <c r="S1093" s="8">
        <f t="shared" si="361"/>
        <v>42441</v>
      </c>
      <c r="T1093" s="8">
        <f t="shared" si="362"/>
        <v>42470.778611111113</v>
      </c>
      <c r="U1093">
        <f t="shared" si="363"/>
        <v>2016</v>
      </c>
      <c r="V1093" t="str">
        <f>VLOOKUP(MONTH(S1093),REF!$C$4:$D$15,2,FALSE)</f>
        <v>MAR</v>
      </c>
      <c r="W1093" t="str">
        <f t="shared" si="364"/>
        <v>YES</v>
      </c>
      <c r="X1093" t="str">
        <f t="shared" si="365"/>
        <v>NO</v>
      </c>
      <c r="Y1093" t="str">
        <f t="shared" si="366"/>
        <v>NO</v>
      </c>
      <c r="Z1093" t="str">
        <f t="shared" si="367"/>
        <v>NO</v>
      </c>
      <c r="AA1093" t="str">
        <f t="shared" si="368"/>
        <v>NO</v>
      </c>
      <c r="AB1093" t="str">
        <f t="shared" si="369"/>
        <v>NO</v>
      </c>
      <c r="AC1093" t="str">
        <f t="shared" si="370"/>
        <v>NO</v>
      </c>
      <c r="AD1093" t="str">
        <f t="shared" si="371"/>
        <v>NO</v>
      </c>
      <c r="AE1093" t="str">
        <f t="shared" si="372"/>
        <v>NO</v>
      </c>
      <c r="AF1093" t="str">
        <f t="shared" si="373"/>
        <v>NO</v>
      </c>
      <c r="AG1093" t="str">
        <f t="shared" si="374"/>
        <v>NO</v>
      </c>
      <c r="AH1093" t="str">
        <f t="shared" si="375"/>
        <v>NO</v>
      </c>
      <c r="AI1093" t="str">
        <f t="shared" si="376"/>
        <v/>
      </c>
      <c r="AJ1093">
        <f t="shared" si="377"/>
        <v>2</v>
      </c>
    </row>
    <row r="1094" spans="1:36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57"/>
        <v>1.0500000000000001E-2</v>
      </c>
      <c r="P1094" s="6">
        <f t="shared" si="358"/>
        <v>3</v>
      </c>
      <c r="Q1094" t="str">
        <f t="shared" si="359"/>
        <v>games</v>
      </c>
      <c r="R1094" t="str">
        <f t="shared" si="360"/>
        <v>video games</v>
      </c>
      <c r="S1094" s="8">
        <f t="shared" si="361"/>
        <v>41250</v>
      </c>
      <c r="T1094" s="8">
        <f t="shared" si="362"/>
        <v>41280.025902777779</v>
      </c>
      <c r="U1094">
        <f t="shared" si="363"/>
        <v>2012</v>
      </c>
      <c r="V1094" t="str">
        <f>VLOOKUP(MONTH(S1094),REF!$C$4:$D$15,2,FALSE)</f>
        <v>DEC</v>
      </c>
      <c r="W1094" t="str">
        <f t="shared" si="364"/>
        <v>NO</v>
      </c>
      <c r="X1094" t="str">
        <f t="shared" si="365"/>
        <v>YES</v>
      </c>
      <c r="Y1094" t="str">
        <f t="shared" si="366"/>
        <v>NO</v>
      </c>
      <c r="Z1094" t="str">
        <f t="shared" si="367"/>
        <v>NO</v>
      </c>
      <c r="AA1094" t="str">
        <f t="shared" si="368"/>
        <v>NO</v>
      </c>
      <c r="AB1094" t="str">
        <f t="shared" si="369"/>
        <v>NO</v>
      </c>
      <c r="AC1094" t="str">
        <f t="shared" si="370"/>
        <v>NO</v>
      </c>
      <c r="AD1094" t="str">
        <f t="shared" si="371"/>
        <v>NO</v>
      </c>
      <c r="AE1094" t="str">
        <f t="shared" si="372"/>
        <v>NO</v>
      </c>
      <c r="AF1094" t="str">
        <f t="shared" si="373"/>
        <v>NO</v>
      </c>
      <c r="AG1094" t="str">
        <f t="shared" si="374"/>
        <v>NO</v>
      </c>
      <c r="AH1094" t="str">
        <f t="shared" si="375"/>
        <v>NO</v>
      </c>
      <c r="AI1094" t="str">
        <f t="shared" si="376"/>
        <v/>
      </c>
      <c r="AJ1094">
        <f t="shared" si="377"/>
        <v>7</v>
      </c>
    </row>
    <row r="1095" spans="1:36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57"/>
        <v>0.14083333333333334</v>
      </c>
      <c r="P1095" s="6">
        <f t="shared" si="358"/>
        <v>10.5625</v>
      </c>
      <c r="Q1095" t="str">
        <f t="shared" si="359"/>
        <v>games</v>
      </c>
      <c r="R1095" t="str">
        <f t="shared" si="360"/>
        <v>video games</v>
      </c>
      <c r="S1095" s="8">
        <f t="shared" si="361"/>
        <v>42397</v>
      </c>
      <c r="T1095" s="8">
        <f t="shared" si="362"/>
        <v>42411.973807870367</v>
      </c>
      <c r="U1095">
        <f t="shared" si="363"/>
        <v>2016</v>
      </c>
      <c r="V1095" t="str">
        <f>VLOOKUP(MONTH(S1095),REF!$C$4:$D$15,2,FALSE)</f>
        <v>JAN</v>
      </c>
      <c r="W1095" t="str">
        <f t="shared" si="364"/>
        <v>YES</v>
      </c>
      <c r="X1095" t="str">
        <f t="shared" si="365"/>
        <v>NO</v>
      </c>
      <c r="Y1095" t="str">
        <f t="shared" si="366"/>
        <v>NO</v>
      </c>
      <c r="Z1095" t="str">
        <f t="shared" si="367"/>
        <v>NO</v>
      </c>
      <c r="AA1095" t="str">
        <f t="shared" si="368"/>
        <v>NO</v>
      </c>
      <c r="AB1095" t="str">
        <f t="shared" si="369"/>
        <v>NO</v>
      </c>
      <c r="AC1095" t="str">
        <f t="shared" si="370"/>
        <v>NO</v>
      </c>
      <c r="AD1095" t="str">
        <f t="shared" si="371"/>
        <v>NO</v>
      </c>
      <c r="AE1095" t="str">
        <f t="shared" si="372"/>
        <v>NO</v>
      </c>
      <c r="AF1095" t="str">
        <f t="shared" si="373"/>
        <v>NO</v>
      </c>
      <c r="AG1095" t="str">
        <f t="shared" si="374"/>
        <v>NO</v>
      </c>
      <c r="AH1095" t="str">
        <f t="shared" si="375"/>
        <v>NO</v>
      </c>
      <c r="AI1095" t="str">
        <f t="shared" si="376"/>
        <v/>
      </c>
      <c r="AJ1095">
        <f t="shared" si="377"/>
        <v>4</v>
      </c>
    </row>
    <row r="1096" spans="1:36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57"/>
        <v>0.18300055555555556</v>
      </c>
      <c r="P1096" s="6">
        <f t="shared" si="358"/>
        <v>122.00037037037038</v>
      </c>
      <c r="Q1096" t="str">
        <f t="shared" si="359"/>
        <v>games</v>
      </c>
      <c r="R1096" t="str">
        <f t="shared" si="360"/>
        <v>video games</v>
      </c>
      <c r="S1096" s="8">
        <f t="shared" si="361"/>
        <v>40796</v>
      </c>
      <c r="T1096" s="8">
        <f t="shared" si="362"/>
        <v>40825.71334490741</v>
      </c>
      <c r="U1096">
        <f t="shared" si="363"/>
        <v>2011</v>
      </c>
      <c r="V1096" t="str">
        <f>VLOOKUP(MONTH(S1096),REF!$C$4:$D$15,2,FALSE)</f>
        <v>SEP</v>
      </c>
      <c r="W1096" t="str">
        <f t="shared" si="364"/>
        <v>NO</v>
      </c>
      <c r="X1096" t="str">
        <f t="shared" si="365"/>
        <v>NO</v>
      </c>
      <c r="Y1096" t="str">
        <f t="shared" si="366"/>
        <v>NO</v>
      </c>
      <c r="Z1096" t="str">
        <f t="shared" si="367"/>
        <v>NO</v>
      </c>
      <c r="AA1096" t="str">
        <f t="shared" si="368"/>
        <v>YES</v>
      </c>
      <c r="AB1096" t="str">
        <f t="shared" si="369"/>
        <v>NO</v>
      </c>
      <c r="AC1096" t="str">
        <f t="shared" si="370"/>
        <v>NO</v>
      </c>
      <c r="AD1096" t="str">
        <f t="shared" si="371"/>
        <v>NO</v>
      </c>
      <c r="AE1096" t="str">
        <f t="shared" si="372"/>
        <v>NO</v>
      </c>
      <c r="AF1096" t="str">
        <f t="shared" si="373"/>
        <v>NO</v>
      </c>
      <c r="AG1096" t="str">
        <f t="shared" si="374"/>
        <v>NO</v>
      </c>
      <c r="AH1096" t="str">
        <f t="shared" si="375"/>
        <v>NO</v>
      </c>
      <c r="AI1096" t="str">
        <f t="shared" si="376"/>
        <v/>
      </c>
      <c r="AJ1096">
        <f t="shared" si="377"/>
        <v>27</v>
      </c>
    </row>
    <row r="1097" spans="1:36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57"/>
        <v>5.0347999999999997E-2</v>
      </c>
      <c r="P1097" s="6">
        <f t="shared" si="358"/>
        <v>267.80851063829789</v>
      </c>
      <c r="Q1097" t="str">
        <f t="shared" si="359"/>
        <v>games</v>
      </c>
      <c r="R1097" t="str">
        <f t="shared" si="360"/>
        <v>video games</v>
      </c>
      <c r="S1097" s="8">
        <f t="shared" si="361"/>
        <v>41487</v>
      </c>
      <c r="T1097" s="8">
        <f t="shared" si="362"/>
        <v>41516.537268518521</v>
      </c>
      <c r="U1097">
        <f t="shared" si="363"/>
        <v>2013</v>
      </c>
      <c r="V1097" t="str">
        <f>VLOOKUP(MONTH(S1097),REF!$C$4:$D$15,2,FALSE)</f>
        <v>AUG</v>
      </c>
      <c r="W1097" t="str">
        <f t="shared" si="364"/>
        <v>NO</v>
      </c>
      <c r="X1097" t="str">
        <f t="shared" si="365"/>
        <v>NO</v>
      </c>
      <c r="Y1097" t="str">
        <f t="shared" si="366"/>
        <v>NO</v>
      </c>
      <c r="Z1097" t="str">
        <f t="shared" si="367"/>
        <v>NO</v>
      </c>
      <c r="AA1097" t="str">
        <f t="shared" si="368"/>
        <v>NO</v>
      </c>
      <c r="AB1097" t="str">
        <f t="shared" si="369"/>
        <v>NO</v>
      </c>
      <c r="AC1097" t="str">
        <f t="shared" si="370"/>
        <v>NO</v>
      </c>
      <c r="AD1097" t="str">
        <f t="shared" si="371"/>
        <v>NO</v>
      </c>
      <c r="AE1097" t="str">
        <f t="shared" si="372"/>
        <v>NO</v>
      </c>
      <c r="AF1097" t="str">
        <f t="shared" si="373"/>
        <v>NO</v>
      </c>
      <c r="AG1097" t="str">
        <f t="shared" si="374"/>
        <v>NO</v>
      </c>
      <c r="AH1097" t="str">
        <f t="shared" si="375"/>
        <v>YES</v>
      </c>
      <c r="AI1097" t="str">
        <f t="shared" si="376"/>
        <v/>
      </c>
      <c r="AJ1097">
        <f t="shared" si="377"/>
        <v>94</v>
      </c>
    </row>
    <row r="1098" spans="1:36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57"/>
        <v>0.17933333333333334</v>
      </c>
      <c r="P1098" s="6">
        <f t="shared" si="358"/>
        <v>74.206896551724142</v>
      </c>
      <c r="Q1098" t="str">
        <f t="shared" si="359"/>
        <v>games</v>
      </c>
      <c r="R1098" t="str">
        <f t="shared" si="360"/>
        <v>video games</v>
      </c>
      <c r="S1098" s="8">
        <f t="shared" si="361"/>
        <v>41886</v>
      </c>
      <c r="T1098" s="8">
        <f t="shared" si="362"/>
        <v>41916.145833333336</v>
      </c>
      <c r="U1098">
        <f t="shared" si="363"/>
        <v>2014</v>
      </c>
      <c r="V1098" t="str">
        <f>VLOOKUP(MONTH(S1098),REF!$C$4:$D$15,2,FALSE)</f>
        <v>SEP</v>
      </c>
      <c r="W1098" t="str">
        <f t="shared" si="364"/>
        <v>NO</v>
      </c>
      <c r="X1098" t="str">
        <f t="shared" si="365"/>
        <v>NO</v>
      </c>
      <c r="Y1098" t="str">
        <f t="shared" si="366"/>
        <v>NO</v>
      </c>
      <c r="Z1098" t="str">
        <f t="shared" si="367"/>
        <v>YES</v>
      </c>
      <c r="AA1098" t="str">
        <f t="shared" si="368"/>
        <v>NO</v>
      </c>
      <c r="AB1098" t="str">
        <f t="shared" si="369"/>
        <v>NO</v>
      </c>
      <c r="AC1098" t="str">
        <f t="shared" si="370"/>
        <v>NO</v>
      </c>
      <c r="AD1098" t="str">
        <f t="shared" si="371"/>
        <v>NO</v>
      </c>
      <c r="AE1098" t="str">
        <f t="shared" si="372"/>
        <v>NO</v>
      </c>
      <c r="AF1098" t="str">
        <f t="shared" si="373"/>
        <v>NO</v>
      </c>
      <c r="AG1098" t="str">
        <f t="shared" si="374"/>
        <v>NO</v>
      </c>
      <c r="AH1098" t="str">
        <f t="shared" si="375"/>
        <v>NO</v>
      </c>
      <c r="AI1098" t="str">
        <f t="shared" si="376"/>
        <v/>
      </c>
      <c r="AJ1098">
        <f t="shared" si="377"/>
        <v>29</v>
      </c>
    </row>
    <row r="1099" spans="1:36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57"/>
        <v>4.6999999999999999E-4</v>
      </c>
      <c r="P1099" s="6">
        <f t="shared" si="358"/>
        <v>6.7142857142857144</v>
      </c>
      <c r="Q1099" t="str">
        <f t="shared" si="359"/>
        <v>games</v>
      </c>
      <c r="R1099" t="str">
        <f t="shared" si="360"/>
        <v>video games</v>
      </c>
      <c r="S1099" s="8">
        <f t="shared" si="361"/>
        <v>41661</v>
      </c>
      <c r="T1099" s="8">
        <f t="shared" si="362"/>
        <v>41700.792557870373</v>
      </c>
      <c r="U1099">
        <f t="shared" si="363"/>
        <v>2014</v>
      </c>
      <c r="V1099" t="str">
        <f>VLOOKUP(MONTH(S1099),REF!$C$4:$D$15,2,FALSE)</f>
        <v>JAN</v>
      </c>
      <c r="W1099" t="str">
        <f t="shared" si="364"/>
        <v>NO</v>
      </c>
      <c r="X1099" t="str">
        <f t="shared" si="365"/>
        <v>NO</v>
      </c>
      <c r="Y1099" t="str">
        <f t="shared" si="366"/>
        <v>NO</v>
      </c>
      <c r="Z1099" t="str">
        <f t="shared" si="367"/>
        <v>NO</v>
      </c>
      <c r="AA1099" t="str">
        <f t="shared" si="368"/>
        <v>NO</v>
      </c>
      <c r="AB1099" t="str">
        <f t="shared" si="369"/>
        <v>NO</v>
      </c>
      <c r="AC1099" t="str">
        <f t="shared" si="370"/>
        <v>NO</v>
      </c>
      <c r="AD1099" t="str">
        <f t="shared" si="371"/>
        <v>NO</v>
      </c>
      <c r="AE1099" t="str">
        <f t="shared" si="372"/>
        <v>NO</v>
      </c>
      <c r="AF1099" t="str">
        <f t="shared" si="373"/>
        <v>NO</v>
      </c>
      <c r="AG1099" t="str">
        <f t="shared" si="374"/>
        <v>NO</v>
      </c>
      <c r="AH1099" t="str">
        <f t="shared" si="375"/>
        <v>YES</v>
      </c>
      <c r="AI1099" t="str">
        <f t="shared" si="376"/>
        <v/>
      </c>
      <c r="AJ1099">
        <f t="shared" si="377"/>
        <v>7</v>
      </c>
    </row>
    <row r="1100" spans="1:36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57"/>
        <v>7.2120000000000004E-2</v>
      </c>
      <c r="P1100" s="6">
        <f t="shared" si="358"/>
        <v>81.954545454545453</v>
      </c>
      <c r="Q1100" t="str">
        <f t="shared" si="359"/>
        <v>games</v>
      </c>
      <c r="R1100" t="str">
        <f t="shared" si="360"/>
        <v>video games</v>
      </c>
      <c r="S1100" s="8">
        <f t="shared" si="361"/>
        <v>41713</v>
      </c>
      <c r="T1100" s="8">
        <f t="shared" si="362"/>
        <v>41742.762673611112</v>
      </c>
      <c r="U1100">
        <f t="shared" si="363"/>
        <v>2014</v>
      </c>
      <c r="V1100" t="str">
        <f>VLOOKUP(MONTH(S1100),REF!$C$4:$D$15,2,FALSE)</f>
        <v>MAR</v>
      </c>
      <c r="W1100" t="str">
        <f t="shared" si="364"/>
        <v>NO</v>
      </c>
      <c r="X1100" t="str">
        <f t="shared" si="365"/>
        <v>NO</v>
      </c>
      <c r="Y1100" t="str">
        <f t="shared" si="366"/>
        <v>NO</v>
      </c>
      <c r="Z1100" t="str">
        <f t="shared" si="367"/>
        <v>NO</v>
      </c>
      <c r="AA1100" t="str">
        <f t="shared" si="368"/>
        <v>NO</v>
      </c>
      <c r="AB1100" t="str">
        <f t="shared" si="369"/>
        <v>NO</v>
      </c>
      <c r="AC1100" t="str">
        <f t="shared" si="370"/>
        <v>YES</v>
      </c>
      <c r="AD1100" t="str">
        <f t="shared" si="371"/>
        <v>NO</v>
      </c>
      <c r="AE1100" t="str">
        <f t="shared" si="372"/>
        <v>NO</v>
      </c>
      <c r="AF1100" t="str">
        <f t="shared" si="373"/>
        <v>NO</v>
      </c>
      <c r="AG1100" t="str">
        <f t="shared" si="374"/>
        <v>NO</v>
      </c>
      <c r="AH1100" t="str">
        <f t="shared" si="375"/>
        <v>NO</v>
      </c>
      <c r="AI1100" t="str">
        <f t="shared" si="376"/>
        <v/>
      </c>
      <c r="AJ1100">
        <f t="shared" si="377"/>
        <v>22</v>
      </c>
    </row>
    <row r="1101" spans="1:36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57"/>
        <v>5.0000000000000001E-3</v>
      </c>
      <c r="P1101" s="6">
        <f t="shared" si="358"/>
        <v>25</v>
      </c>
      <c r="Q1101" t="str">
        <f t="shared" si="359"/>
        <v>games</v>
      </c>
      <c r="R1101" t="str">
        <f t="shared" si="360"/>
        <v>video games</v>
      </c>
      <c r="S1101" s="8">
        <f t="shared" si="361"/>
        <v>42108</v>
      </c>
      <c r="T1101" s="8">
        <f t="shared" si="362"/>
        <v>42137.836435185185</v>
      </c>
      <c r="U1101">
        <f t="shared" si="363"/>
        <v>2015</v>
      </c>
      <c r="V1101" t="str">
        <f>VLOOKUP(MONTH(S1101),REF!$C$4:$D$15,2,FALSE)</f>
        <v>APR</v>
      </c>
      <c r="W1101" t="str">
        <f t="shared" si="364"/>
        <v>NO</v>
      </c>
      <c r="X1101" t="str">
        <f t="shared" si="365"/>
        <v>NO</v>
      </c>
      <c r="Y1101" t="str">
        <f t="shared" si="366"/>
        <v>YES</v>
      </c>
      <c r="Z1101" t="str">
        <f t="shared" si="367"/>
        <v>NO</v>
      </c>
      <c r="AA1101" t="str">
        <f t="shared" si="368"/>
        <v>NO</v>
      </c>
      <c r="AB1101" t="str">
        <f t="shared" si="369"/>
        <v>NO</v>
      </c>
      <c r="AC1101" t="str">
        <f t="shared" si="370"/>
        <v>NO</v>
      </c>
      <c r="AD1101" t="str">
        <f t="shared" si="371"/>
        <v>NO</v>
      </c>
      <c r="AE1101" t="str">
        <f t="shared" si="372"/>
        <v>NO</v>
      </c>
      <c r="AF1101" t="str">
        <f t="shared" si="373"/>
        <v>NO</v>
      </c>
      <c r="AG1101" t="str">
        <f t="shared" si="374"/>
        <v>NO</v>
      </c>
      <c r="AH1101" t="str">
        <f t="shared" si="375"/>
        <v>NO</v>
      </c>
      <c r="AI1101" t="str">
        <f t="shared" si="376"/>
        <v/>
      </c>
      <c r="AJ1101">
        <f t="shared" si="377"/>
        <v>1</v>
      </c>
    </row>
    <row r="1102" spans="1:36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57"/>
        <v>2.5000000000000001E-2</v>
      </c>
      <c r="P1102" s="6">
        <f t="shared" si="358"/>
        <v>10</v>
      </c>
      <c r="Q1102" t="str">
        <f t="shared" si="359"/>
        <v>games</v>
      </c>
      <c r="R1102" t="str">
        <f t="shared" si="360"/>
        <v>video games</v>
      </c>
      <c r="S1102" s="8">
        <f t="shared" si="361"/>
        <v>42384</v>
      </c>
      <c r="T1102" s="8">
        <f t="shared" si="362"/>
        <v>42414.110775462963</v>
      </c>
      <c r="U1102">
        <f t="shared" si="363"/>
        <v>2016</v>
      </c>
      <c r="V1102" t="str">
        <f>VLOOKUP(MONTH(S1102),REF!$C$4:$D$15,2,FALSE)</f>
        <v>JAN</v>
      </c>
      <c r="W1102" t="str">
        <f t="shared" si="364"/>
        <v>NO</v>
      </c>
      <c r="X1102" t="str">
        <f t="shared" si="365"/>
        <v>YES</v>
      </c>
      <c r="Y1102" t="str">
        <f t="shared" si="366"/>
        <v>NO</v>
      </c>
      <c r="Z1102" t="str">
        <f t="shared" si="367"/>
        <v>NO</v>
      </c>
      <c r="AA1102" t="str">
        <f t="shared" si="368"/>
        <v>NO</v>
      </c>
      <c r="AB1102" t="str">
        <f t="shared" si="369"/>
        <v>NO</v>
      </c>
      <c r="AC1102" t="str">
        <f t="shared" si="370"/>
        <v>NO</v>
      </c>
      <c r="AD1102" t="str">
        <f t="shared" si="371"/>
        <v>NO</v>
      </c>
      <c r="AE1102" t="str">
        <f t="shared" si="372"/>
        <v>NO</v>
      </c>
      <c r="AF1102" t="str">
        <f t="shared" si="373"/>
        <v>NO</v>
      </c>
      <c r="AG1102" t="str">
        <f t="shared" si="374"/>
        <v>NO</v>
      </c>
      <c r="AH1102" t="str">
        <f t="shared" si="375"/>
        <v>NO</v>
      </c>
      <c r="AI1102" t="str">
        <f t="shared" si="376"/>
        <v/>
      </c>
      <c r="AJ1102">
        <f t="shared" si="377"/>
        <v>10</v>
      </c>
    </row>
    <row r="1103" spans="1:36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57"/>
        <v>4.0999999999999999E-4</v>
      </c>
      <c r="P1103" s="6">
        <f t="shared" si="358"/>
        <v>6.833333333333333</v>
      </c>
      <c r="Q1103" t="str">
        <f t="shared" si="359"/>
        <v>games</v>
      </c>
      <c r="R1103" t="str">
        <f t="shared" si="360"/>
        <v>video games</v>
      </c>
      <c r="S1103" s="8">
        <f t="shared" si="361"/>
        <v>42539</v>
      </c>
      <c r="T1103" s="8">
        <f t="shared" si="362"/>
        <v>42565.758333333331</v>
      </c>
      <c r="U1103">
        <f t="shared" si="363"/>
        <v>2016</v>
      </c>
      <c r="V1103" t="str">
        <f>VLOOKUP(MONTH(S1103),REF!$C$4:$D$15,2,FALSE)</f>
        <v>JUN</v>
      </c>
      <c r="W1103" t="str">
        <f t="shared" si="364"/>
        <v>NO</v>
      </c>
      <c r="X1103" t="str">
        <f t="shared" si="365"/>
        <v>NO</v>
      </c>
      <c r="Y1103" t="str">
        <f t="shared" si="366"/>
        <v>NO</v>
      </c>
      <c r="Z1103" t="str">
        <f t="shared" si="367"/>
        <v>NO</v>
      </c>
      <c r="AA1103" t="str">
        <f t="shared" si="368"/>
        <v>NO</v>
      </c>
      <c r="AB1103" t="str">
        <f t="shared" si="369"/>
        <v>NO</v>
      </c>
      <c r="AC1103" t="str">
        <f t="shared" si="370"/>
        <v>NO</v>
      </c>
      <c r="AD1103" t="str">
        <f t="shared" si="371"/>
        <v>NO</v>
      </c>
      <c r="AE1103" t="str">
        <f t="shared" si="372"/>
        <v>NO</v>
      </c>
      <c r="AF1103" t="str">
        <f t="shared" si="373"/>
        <v>NO</v>
      </c>
      <c r="AG1103" t="str">
        <f t="shared" si="374"/>
        <v>NO</v>
      </c>
      <c r="AH1103" t="str">
        <f t="shared" si="375"/>
        <v>YES</v>
      </c>
      <c r="AI1103" t="str">
        <f t="shared" si="376"/>
        <v/>
      </c>
      <c r="AJ1103">
        <f t="shared" si="377"/>
        <v>6</v>
      </c>
    </row>
    <row r="1104" spans="1:36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57"/>
        <v>5.3124999999999999E-2</v>
      </c>
      <c r="P1104" s="6">
        <f t="shared" si="358"/>
        <v>17.708333333333332</v>
      </c>
      <c r="Q1104" t="str">
        <f t="shared" si="359"/>
        <v>games</v>
      </c>
      <c r="R1104" t="str">
        <f t="shared" si="360"/>
        <v>video games</v>
      </c>
      <c r="S1104" s="8">
        <f t="shared" si="361"/>
        <v>41577</v>
      </c>
      <c r="T1104" s="8">
        <f t="shared" si="362"/>
        <v>41617.249305555553</v>
      </c>
      <c r="U1104">
        <f t="shared" si="363"/>
        <v>2013</v>
      </c>
      <c r="V1104" t="str">
        <f>VLOOKUP(MONTH(S1104),REF!$C$4:$D$15,2,FALSE)</f>
        <v>OCT</v>
      </c>
      <c r="W1104" t="str">
        <f t="shared" si="364"/>
        <v>NO</v>
      </c>
      <c r="X1104" t="str">
        <f t="shared" si="365"/>
        <v>NO</v>
      </c>
      <c r="Y1104" t="str">
        <f t="shared" si="366"/>
        <v>YES</v>
      </c>
      <c r="Z1104" t="str">
        <f t="shared" si="367"/>
        <v>NO</v>
      </c>
      <c r="AA1104" t="str">
        <f t="shared" si="368"/>
        <v>NO</v>
      </c>
      <c r="AB1104" t="str">
        <f t="shared" si="369"/>
        <v>NO</v>
      </c>
      <c r="AC1104" t="str">
        <f t="shared" si="370"/>
        <v>NO</v>
      </c>
      <c r="AD1104" t="str">
        <f t="shared" si="371"/>
        <v>NO</v>
      </c>
      <c r="AE1104" t="str">
        <f t="shared" si="372"/>
        <v>NO</v>
      </c>
      <c r="AF1104" t="str">
        <f t="shared" si="373"/>
        <v>NO</v>
      </c>
      <c r="AG1104" t="str">
        <f t="shared" si="374"/>
        <v>NO</v>
      </c>
      <c r="AH1104" t="str">
        <f t="shared" si="375"/>
        <v>NO</v>
      </c>
      <c r="AI1104" t="str">
        <f t="shared" si="376"/>
        <v/>
      </c>
      <c r="AJ1104">
        <f t="shared" si="377"/>
        <v>24</v>
      </c>
    </row>
    <row r="1105" spans="1:36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57"/>
        <v>1.6199999999999999E-2</v>
      </c>
      <c r="P1105" s="6">
        <f t="shared" si="358"/>
        <v>16.2</v>
      </c>
      <c r="Q1105" t="str">
        <f t="shared" si="359"/>
        <v>games</v>
      </c>
      <c r="R1105" t="str">
        <f t="shared" si="360"/>
        <v>video games</v>
      </c>
      <c r="S1105" s="8">
        <f t="shared" si="361"/>
        <v>42479</v>
      </c>
      <c r="T1105" s="8">
        <f t="shared" si="362"/>
        <v>42539.22210648148</v>
      </c>
      <c r="U1105">
        <f t="shared" si="363"/>
        <v>2016</v>
      </c>
      <c r="V1105" t="str">
        <f>VLOOKUP(MONTH(S1105),REF!$C$4:$D$15,2,FALSE)</f>
        <v>APR</v>
      </c>
      <c r="W1105" t="str">
        <f t="shared" si="364"/>
        <v>NO</v>
      </c>
      <c r="X1105" t="str">
        <f t="shared" si="365"/>
        <v>NO</v>
      </c>
      <c r="Y1105" t="str">
        <f t="shared" si="366"/>
        <v>NO</v>
      </c>
      <c r="Z1105" t="str">
        <f t="shared" si="367"/>
        <v>NO</v>
      </c>
      <c r="AA1105" t="str">
        <f t="shared" si="368"/>
        <v>YES</v>
      </c>
      <c r="AB1105" t="str">
        <f t="shared" si="369"/>
        <v>NO</v>
      </c>
      <c r="AC1105" t="str">
        <f t="shared" si="370"/>
        <v>NO</v>
      </c>
      <c r="AD1105" t="str">
        <f t="shared" si="371"/>
        <v>NO</v>
      </c>
      <c r="AE1105" t="str">
        <f t="shared" si="372"/>
        <v>NO</v>
      </c>
      <c r="AF1105" t="str">
        <f t="shared" si="373"/>
        <v>NO</v>
      </c>
      <c r="AG1105" t="str">
        <f t="shared" si="374"/>
        <v>NO</v>
      </c>
      <c r="AH1105" t="str">
        <f t="shared" si="375"/>
        <v>NO</v>
      </c>
      <c r="AI1105" t="str">
        <f t="shared" si="376"/>
        <v/>
      </c>
      <c r="AJ1105">
        <f t="shared" si="377"/>
        <v>15</v>
      </c>
    </row>
    <row r="1106" spans="1:36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57"/>
        <v>4.9516666666666667E-2</v>
      </c>
      <c r="P1106" s="6">
        <f t="shared" si="358"/>
        <v>80.297297297297291</v>
      </c>
      <c r="Q1106" t="str">
        <f t="shared" si="359"/>
        <v>games</v>
      </c>
      <c r="R1106" t="str">
        <f t="shared" si="360"/>
        <v>video games</v>
      </c>
      <c r="S1106" s="8">
        <f t="shared" si="361"/>
        <v>41771</v>
      </c>
      <c r="T1106" s="8">
        <f t="shared" si="362"/>
        <v>41801.40996527778</v>
      </c>
      <c r="U1106">
        <f t="shared" si="363"/>
        <v>2014</v>
      </c>
      <c r="V1106" t="str">
        <f>VLOOKUP(MONTH(S1106),REF!$C$4:$D$15,2,FALSE)</f>
        <v>MAY</v>
      </c>
      <c r="W1106" t="str">
        <f t="shared" si="364"/>
        <v>NO</v>
      </c>
      <c r="X1106" t="str">
        <f t="shared" si="365"/>
        <v>NO</v>
      </c>
      <c r="Y1106" t="str">
        <f t="shared" si="366"/>
        <v>NO</v>
      </c>
      <c r="Z1106" t="str">
        <f t="shared" si="367"/>
        <v>NO</v>
      </c>
      <c r="AA1106" t="str">
        <f t="shared" si="368"/>
        <v>NO</v>
      </c>
      <c r="AB1106" t="str">
        <f t="shared" si="369"/>
        <v>NO</v>
      </c>
      <c r="AC1106" t="str">
        <f t="shared" si="370"/>
        <v>NO</v>
      </c>
      <c r="AD1106" t="str">
        <f t="shared" si="371"/>
        <v>NO</v>
      </c>
      <c r="AE1106" t="str">
        <f t="shared" si="372"/>
        <v>NO</v>
      </c>
      <c r="AF1106" t="str">
        <f t="shared" si="373"/>
        <v>NO</v>
      </c>
      <c r="AG1106" t="str">
        <f t="shared" si="374"/>
        <v>NO</v>
      </c>
      <c r="AH1106" t="str">
        <f t="shared" si="375"/>
        <v>YES</v>
      </c>
      <c r="AI1106" t="str">
        <f t="shared" si="376"/>
        <v/>
      </c>
      <c r="AJ1106">
        <f t="shared" si="377"/>
        <v>37</v>
      </c>
    </row>
    <row r="1107" spans="1:36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57"/>
        <v>1.5900000000000001E-3</v>
      </c>
      <c r="P1107" s="6">
        <f t="shared" si="358"/>
        <v>71.55</v>
      </c>
      <c r="Q1107" t="str">
        <f t="shared" si="359"/>
        <v>games</v>
      </c>
      <c r="R1107" t="str">
        <f t="shared" si="360"/>
        <v>video games</v>
      </c>
      <c r="S1107" s="8">
        <f t="shared" si="361"/>
        <v>41692</v>
      </c>
      <c r="T1107" s="8">
        <f t="shared" si="362"/>
        <v>41722.0940625</v>
      </c>
      <c r="U1107">
        <f t="shared" si="363"/>
        <v>2014</v>
      </c>
      <c r="V1107" t="str">
        <f>VLOOKUP(MONTH(S1107),REF!$C$4:$D$15,2,FALSE)</f>
        <v>FEB</v>
      </c>
      <c r="W1107" t="str">
        <f t="shared" si="364"/>
        <v>NO</v>
      </c>
      <c r="X1107" t="str">
        <f t="shared" si="365"/>
        <v>NO</v>
      </c>
      <c r="Y1107" t="str">
        <f t="shared" si="366"/>
        <v>NO</v>
      </c>
      <c r="Z1107" t="str">
        <f t="shared" si="367"/>
        <v>NO</v>
      </c>
      <c r="AA1107" t="str">
        <f t="shared" si="368"/>
        <v>NO</v>
      </c>
      <c r="AB1107" t="str">
        <f t="shared" si="369"/>
        <v>NO</v>
      </c>
      <c r="AC1107" t="str">
        <f t="shared" si="370"/>
        <v>NO</v>
      </c>
      <c r="AD1107" t="str">
        <f t="shared" si="371"/>
        <v>NO</v>
      </c>
      <c r="AE1107" t="str">
        <f t="shared" si="372"/>
        <v>NO</v>
      </c>
      <c r="AF1107" t="str">
        <f t="shared" si="373"/>
        <v>NO</v>
      </c>
      <c r="AG1107" t="str">
        <f t="shared" si="374"/>
        <v>NO</v>
      </c>
      <c r="AH1107" t="str">
        <f t="shared" si="375"/>
        <v>YES</v>
      </c>
      <c r="AI1107" t="str">
        <f t="shared" si="376"/>
        <v/>
      </c>
      <c r="AJ1107">
        <f t="shared" si="377"/>
        <v>20</v>
      </c>
    </row>
    <row r="1108" spans="1:36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57"/>
        <v>0.41249999999999998</v>
      </c>
      <c r="P1108" s="6">
        <f t="shared" si="358"/>
        <v>23.571428571428573</v>
      </c>
      <c r="Q1108" t="str">
        <f t="shared" si="359"/>
        <v>games</v>
      </c>
      <c r="R1108" t="str">
        <f t="shared" si="360"/>
        <v>video games</v>
      </c>
      <c r="S1108" s="8">
        <f t="shared" si="361"/>
        <v>40974</v>
      </c>
      <c r="T1108" s="8">
        <f t="shared" si="362"/>
        <v>41003.698784722219</v>
      </c>
      <c r="U1108">
        <f t="shared" si="363"/>
        <v>2012</v>
      </c>
      <c r="V1108" t="str">
        <f>VLOOKUP(MONTH(S1108),REF!$C$4:$D$15,2,FALSE)</f>
        <v>MAR</v>
      </c>
      <c r="W1108" t="str">
        <f t="shared" si="364"/>
        <v>YES</v>
      </c>
      <c r="X1108" t="str">
        <f t="shared" si="365"/>
        <v>NO</v>
      </c>
      <c r="Y1108" t="str">
        <f t="shared" si="366"/>
        <v>NO</v>
      </c>
      <c r="Z1108" t="str">
        <f t="shared" si="367"/>
        <v>NO</v>
      </c>
      <c r="AA1108" t="str">
        <f t="shared" si="368"/>
        <v>NO</v>
      </c>
      <c r="AB1108" t="str">
        <f t="shared" si="369"/>
        <v>NO</v>
      </c>
      <c r="AC1108" t="str">
        <f t="shared" si="370"/>
        <v>NO</v>
      </c>
      <c r="AD1108" t="str">
        <f t="shared" si="371"/>
        <v>NO</v>
      </c>
      <c r="AE1108" t="str">
        <f t="shared" si="372"/>
        <v>NO</v>
      </c>
      <c r="AF1108" t="str">
        <f t="shared" si="373"/>
        <v>NO</v>
      </c>
      <c r="AG1108" t="str">
        <f t="shared" si="374"/>
        <v>NO</v>
      </c>
      <c r="AH1108" t="str">
        <f t="shared" si="375"/>
        <v>NO</v>
      </c>
      <c r="AI1108" t="str">
        <f t="shared" si="376"/>
        <v/>
      </c>
      <c r="AJ1108">
        <f t="shared" si="377"/>
        <v>7</v>
      </c>
    </row>
    <row r="1109" spans="1:36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57"/>
        <v>0</v>
      </c>
      <c r="P1109" s="6" t="e">
        <f t="shared" si="358"/>
        <v>#DIV/0!</v>
      </c>
      <c r="Q1109" t="str">
        <f t="shared" si="359"/>
        <v>games</v>
      </c>
      <c r="R1109" t="str">
        <f t="shared" si="360"/>
        <v>video games</v>
      </c>
      <c r="S1109" s="8">
        <f t="shared" si="361"/>
        <v>41814</v>
      </c>
      <c r="T1109" s="8">
        <f t="shared" si="362"/>
        <v>41843.861388888887</v>
      </c>
      <c r="U1109">
        <f t="shared" si="363"/>
        <v>2014</v>
      </c>
      <c r="V1109" t="str">
        <f>VLOOKUP(MONTH(S1109),REF!$C$4:$D$15,2,FALSE)</f>
        <v>JUN</v>
      </c>
      <c r="W1109" t="str">
        <f t="shared" si="364"/>
        <v>NO</v>
      </c>
      <c r="X1109" t="str">
        <f t="shared" si="365"/>
        <v>NO</v>
      </c>
      <c r="Y1109" t="str">
        <f t="shared" si="366"/>
        <v>NO</v>
      </c>
      <c r="Z1109" t="str">
        <f t="shared" si="367"/>
        <v>YES</v>
      </c>
      <c r="AA1109" t="str">
        <f t="shared" si="368"/>
        <v>NO</v>
      </c>
      <c r="AB1109" t="str">
        <f t="shared" si="369"/>
        <v>NO</v>
      </c>
      <c r="AC1109" t="str">
        <f t="shared" si="370"/>
        <v>NO</v>
      </c>
      <c r="AD1109" t="str">
        <f t="shared" si="371"/>
        <v>NO</v>
      </c>
      <c r="AE1109" t="str">
        <f t="shared" si="372"/>
        <v>NO</v>
      </c>
      <c r="AF1109" t="str">
        <f t="shared" si="373"/>
        <v>NO</v>
      </c>
      <c r="AG1109" t="str">
        <f t="shared" si="374"/>
        <v>NO</v>
      </c>
      <c r="AH1109" t="str">
        <f t="shared" si="375"/>
        <v>NO</v>
      </c>
      <c r="AI1109" t="str">
        <f t="shared" si="376"/>
        <v/>
      </c>
      <c r="AJ1109">
        <f t="shared" si="377"/>
        <v>0</v>
      </c>
    </row>
    <row r="1110" spans="1:36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57"/>
        <v>2.93E-2</v>
      </c>
      <c r="P1110" s="6">
        <f t="shared" si="358"/>
        <v>34.88095238095238</v>
      </c>
      <c r="Q1110" t="str">
        <f t="shared" si="359"/>
        <v>games</v>
      </c>
      <c r="R1110" t="str">
        <f t="shared" si="360"/>
        <v>video games</v>
      </c>
      <c r="S1110" s="8">
        <f t="shared" si="361"/>
        <v>40953</v>
      </c>
      <c r="T1110" s="8">
        <f t="shared" si="362"/>
        <v>41012.595312500001</v>
      </c>
      <c r="U1110">
        <f t="shared" si="363"/>
        <v>2012</v>
      </c>
      <c r="V1110" t="str">
        <f>VLOOKUP(MONTH(S1110),REF!$C$4:$D$15,2,FALSE)</f>
        <v>FEB</v>
      </c>
      <c r="W1110" t="str">
        <f t="shared" si="364"/>
        <v>NO</v>
      </c>
      <c r="X1110" t="str">
        <f t="shared" si="365"/>
        <v>NO</v>
      </c>
      <c r="Y1110" t="str">
        <f t="shared" si="366"/>
        <v>NO</v>
      </c>
      <c r="Z1110" t="str">
        <f t="shared" si="367"/>
        <v>NO</v>
      </c>
      <c r="AA1110" t="str">
        <f t="shared" si="368"/>
        <v>NO</v>
      </c>
      <c r="AB1110" t="str">
        <f t="shared" si="369"/>
        <v>NO</v>
      </c>
      <c r="AC1110" t="str">
        <f t="shared" si="370"/>
        <v>YES</v>
      </c>
      <c r="AD1110" t="str">
        <f t="shared" si="371"/>
        <v>NO</v>
      </c>
      <c r="AE1110" t="str">
        <f t="shared" si="372"/>
        <v>NO</v>
      </c>
      <c r="AF1110" t="str">
        <f t="shared" si="373"/>
        <v>NO</v>
      </c>
      <c r="AG1110" t="str">
        <f t="shared" si="374"/>
        <v>NO</v>
      </c>
      <c r="AH1110" t="str">
        <f t="shared" si="375"/>
        <v>NO</v>
      </c>
      <c r="AI1110" t="str">
        <f t="shared" si="376"/>
        <v/>
      </c>
      <c r="AJ1110">
        <f t="shared" si="377"/>
        <v>21</v>
      </c>
    </row>
    <row r="1111" spans="1:36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57"/>
        <v>4.4999999999999997E-3</v>
      </c>
      <c r="P1111" s="6">
        <f t="shared" si="358"/>
        <v>15</v>
      </c>
      <c r="Q1111" t="str">
        <f t="shared" si="359"/>
        <v>games</v>
      </c>
      <c r="R1111" t="str">
        <f t="shared" si="360"/>
        <v>video games</v>
      </c>
      <c r="S1111" s="8">
        <f t="shared" si="361"/>
        <v>42663</v>
      </c>
      <c r="T1111" s="8">
        <f t="shared" si="362"/>
        <v>42692.793865740736</v>
      </c>
      <c r="U1111">
        <f t="shared" si="363"/>
        <v>2016</v>
      </c>
      <c r="V1111" t="str">
        <f>VLOOKUP(MONTH(S1111),REF!$C$4:$D$15,2,FALSE)</f>
        <v>OCT</v>
      </c>
      <c r="W1111" t="str">
        <f t="shared" si="364"/>
        <v>NO</v>
      </c>
      <c r="X1111" t="str">
        <f t="shared" si="365"/>
        <v>NO</v>
      </c>
      <c r="Y1111" t="str">
        <f t="shared" si="366"/>
        <v>NO</v>
      </c>
      <c r="Z1111" t="str">
        <f t="shared" si="367"/>
        <v>YES</v>
      </c>
      <c r="AA1111" t="str">
        <f t="shared" si="368"/>
        <v>NO</v>
      </c>
      <c r="AB1111" t="str">
        <f t="shared" si="369"/>
        <v>NO</v>
      </c>
      <c r="AC1111" t="str">
        <f t="shared" si="370"/>
        <v>NO</v>
      </c>
      <c r="AD1111" t="str">
        <f t="shared" si="371"/>
        <v>NO</v>
      </c>
      <c r="AE1111" t="str">
        <f t="shared" si="372"/>
        <v>NO</v>
      </c>
      <c r="AF1111" t="str">
        <f t="shared" si="373"/>
        <v>NO</v>
      </c>
      <c r="AG1111" t="str">
        <f t="shared" si="374"/>
        <v>NO</v>
      </c>
      <c r="AH1111" t="str">
        <f t="shared" si="375"/>
        <v>NO</v>
      </c>
      <c r="AI1111" t="str">
        <f t="shared" si="376"/>
        <v/>
      </c>
      <c r="AJ1111">
        <f t="shared" si="377"/>
        <v>3</v>
      </c>
    </row>
    <row r="1112" spans="1:36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57"/>
        <v>5.1000000000000004E-3</v>
      </c>
      <c r="P1112" s="6">
        <f t="shared" si="358"/>
        <v>23.181818181818183</v>
      </c>
      <c r="Q1112" t="str">
        <f t="shared" si="359"/>
        <v>games</v>
      </c>
      <c r="R1112" t="str">
        <f t="shared" si="360"/>
        <v>video games</v>
      </c>
      <c r="S1112" s="8">
        <f t="shared" si="361"/>
        <v>41221</v>
      </c>
      <c r="T1112" s="8">
        <f t="shared" si="362"/>
        <v>41250.933124999996</v>
      </c>
      <c r="U1112">
        <f t="shared" si="363"/>
        <v>2012</v>
      </c>
      <c r="V1112" t="str">
        <f>VLOOKUP(MONTH(S1112),REF!$C$4:$D$15,2,FALSE)</f>
        <v>NOV</v>
      </c>
      <c r="W1112" t="str">
        <f t="shared" si="364"/>
        <v>NO</v>
      </c>
      <c r="X1112" t="str">
        <f t="shared" si="365"/>
        <v>NO</v>
      </c>
      <c r="Y1112" t="str">
        <f t="shared" si="366"/>
        <v>NO</v>
      </c>
      <c r="Z1112" t="str">
        <f t="shared" si="367"/>
        <v>NO</v>
      </c>
      <c r="AA1112" t="str">
        <f t="shared" si="368"/>
        <v>NO</v>
      </c>
      <c r="AB1112" t="str">
        <f t="shared" si="369"/>
        <v>NO</v>
      </c>
      <c r="AC1112" t="str">
        <f t="shared" si="370"/>
        <v>NO</v>
      </c>
      <c r="AD1112" t="str">
        <f t="shared" si="371"/>
        <v>NO</v>
      </c>
      <c r="AE1112" t="str">
        <f t="shared" si="372"/>
        <v>NO</v>
      </c>
      <c r="AF1112" t="str">
        <f t="shared" si="373"/>
        <v>NO</v>
      </c>
      <c r="AG1112" t="str">
        <f t="shared" si="374"/>
        <v>NO</v>
      </c>
      <c r="AH1112" t="str">
        <f t="shared" si="375"/>
        <v>YES</v>
      </c>
      <c r="AI1112" t="str">
        <f t="shared" si="376"/>
        <v/>
      </c>
      <c r="AJ1112">
        <f t="shared" si="377"/>
        <v>11</v>
      </c>
    </row>
    <row r="1113" spans="1:36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57"/>
        <v>4.0000000000000002E-4</v>
      </c>
      <c r="P1113" s="6">
        <f t="shared" si="358"/>
        <v>1</v>
      </c>
      <c r="Q1113" t="str">
        <f t="shared" si="359"/>
        <v>games</v>
      </c>
      <c r="R1113" t="str">
        <f t="shared" si="360"/>
        <v>video games</v>
      </c>
      <c r="S1113" s="8">
        <f t="shared" si="361"/>
        <v>42347</v>
      </c>
      <c r="T1113" s="8">
        <f t="shared" si="362"/>
        <v>42377.203587962962</v>
      </c>
      <c r="U1113">
        <f t="shared" si="363"/>
        <v>2015</v>
      </c>
      <c r="V1113" t="str">
        <f>VLOOKUP(MONTH(S1113),REF!$C$4:$D$15,2,FALSE)</f>
        <v>DEC</v>
      </c>
      <c r="W1113" t="str">
        <f t="shared" si="364"/>
        <v>NO</v>
      </c>
      <c r="X1113" t="str">
        <f t="shared" si="365"/>
        <v>YES</v>
      </c>
      <c r="Y1113" t="str">
        <f t="shared" si="366"/>
        <v>NO</v>
      </c>
      <c r="Z1113" t="str">
        <f t="shared" si="367"/>
        <v>NO</v>
      </c>
      <c r="AA1113" t="str">
        <f t="shared" si="368"/>
        <v>NO</v>
      </c>
      <c r="AB1113" t="str">
        <f t="shared" si="369"/>
        <v>NO</v>
      </c>
      <c r="AC1113" t="str">
        <f t="shared" si="370"/>
        <v>NO</v>
      </c>
      <c r="AD1113" t="str">
        <f t="shared" si="371"/>
        <v>NO</v>
      </c>
      <c r="AE1113" t="str">
        <f t="shared" si="372"/>
        <v>NO</v>
      </c>
      <c r="AF1113" t="str">
        <f t="shared" si="373"/>
        <v>NO</v>
      </c>
      <c r="AG1113" t="str">
        <f t="shared" si="374"/>
        <v>NO</v>
      </c>
      <c r="AH1113" t="str">
        <f t="shared" si="375"/>
        <v>NO</v>
      </c>
      <c r="AI1113" t="str">
        <f t="shared" si="376"/>
        <v/>
      </c>
      <c r="AJ1113">
        <f t="shared" si="377"/>
        <v>1</v>
      </c>
    </row>
    <row r="1114" spans="1:36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57"/>
        <v>0.35537409090909089</v>
      </c>
      <c r="P1114" s="6">
        <f t="shared" si="358"/>
        <v>100.23371794871794</v>
      </c>
      <c r="Q1114" t="str">
        <f t="shared" si="359"/>
        <v>games</v>
      </c>
      <c r="R1114" t="str">
        <f t="shared" si="360"/>
        <v>video games</v>
      </c>
      <c r="S1114" s="8">
        <f t="shared" si="361"/>
        <v>41964</v>
      </c>
      <c r="T1114" s="8">
        <f t="shared" si="362"/>
        <v>42023.354166666672</v>
      </c>
      <c r="U1114">
        <f t="shared" si="363"/>
        <v>2014</v>
      </c>
      <c r="V1114" t="str">
        <f>VLOOKUP(MONTH(S1114),REF!$C$4:$D$15,2,FALSE)</f>
        <v>NOV</v>
      </c>
      <c r="W1114" t="str">
        <f t="shared" si="364"/>
        <v>NO</v>
      </c>
      <c r="X1114" t="str">
        <f t="shared" si="365"/>
        <v>NO</v>
      </c>
      <c r="Y1114" t="str">
        <f t="shared" si="366"/>
        <v>NO</v>
      </c>
      <c r="Z1114" t="str">
        <f t="shared" si="367"/>
        <v>NO</v>
      </c>
      <c r="AA1114" t="str">
        <f t="shared" si="368"/>
        <v>NO</v>
      </c>
      <c r="AB1114" t="str">
        <f t="shared" si="369"/>
        <v>NO</v>
      </c>
      <c r="AC1114" t="str">
        <f t="shared" si="370"/>
        <v>NO</v>
      </c>
      <c r="AD1114" t="str">
        <f t="shared" si="371"/>
        <v>NO</v>
      </c>
      <c r="AE1114" t="str">
        <f t="shared" si="372"/>
        <v>NO</v>
      </c>
      <c r="AF1114" t="str">
        <f t="shared" si="373"/>
        <v>NO</v>
      </c>
      <c r="AG1114" t="str">
        <f t="shared" si="374"/>
        <v>NO</v>
      </c>
      <c r="AH1114" t="str">
        <f t="shared" si="375"/>
        <v>YES</v>
      </c>
      <c r="AI1114" t="str">
        <f t="shared" si="376"/>
        <v/>
      </c>
      <c r="AJ1114">
        <f t="shared" si="377"/>
        <v>312</v>
      </c>
    </row>
    <row r="1115" spans="1:36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57"/>
        <v>5.0000000000000001E-3</v>
      </c>
      <c r="P1115" s="6">
        <f t="shared" si="358"/>
        <v>5</v>
      </c>
      <c r="Q1115" t="str">
        <f t="shared" si="359"/>
        <v>games</v>
      </c>
      <c r="R1115" t="str">
        <f t="shared" si="360"/>
        <v>video games</v>
      </c>
      <c r="S1115" s="8">
        <f t="shared" si="361"/>
        <v>41836</v>
      </c>
      <c r="T1115" s="8">
        <f t="shared" si="362"/>
        <v>41865.977083333331</v>
      </c>
      <c r="U1115">
        <f t="shared" si="363"/>
        <v>2014</v>
      </c>
      <c r="V1115" t="str">
        <f>VLOOKUP(MONTH(S1115),REF!$C$4:$D$15,2,FALSE)</f>
        <v>JUL</v>
      </c>
      <c r="W1115" t="str">
        <f t="shared" si="364"/>
        <v>NO</v>
      </c>
      <c r="X1115" t="str">
        <f t="shared" si="365"/>
        <v>YES</v>
      </c>
      <c r="Y1115" t="str">
        <f t="shared" si="366"/>
        <v>NO</v>
      </c>
      <c r="Z1115" t="str">
        <f t="shared" si="367"/>
        <v>NO</v>
      </c>
      <c r="AA1115" t="str">
        <f t="shared" si="368"/>
        <v>NO</v>
      </c>
      <c r="AB1115" t="str">
        <f t="shared" si="369"/>
        <v>NO</v>
      </c>
      <c r="AC1115" t="str">
        <f t="shared" si="370"/>
        <v>NO</v>
      </c>
      <c r="AD1115" t="str">
        <f t="shared" si="371"/>
        <v>NO</v>
      </c>
      <c r="AE1115" t="str">
        <f t="shared" si="372"/>
        <v>NO</v>
      </c>
      <c r="AF1115" t="str">
        <f t="shared" si="373"/>
        <v>NO</v>
      </c>
      <c r="AG1115" t="str">
        <f t="shared" si="374"/>
        <v>NO</v>
      </c>
      <c r="AH1115" t="str">
        <f t="shared" si="375"/>
        <v>NO</v>
      </c>
      <c r="AI1115" t="str">
        <f t="shared" si="376"/>
        <v/>
      </c>
      <c r="AJ1115">
        <f t="shared" si="377"/>
        <v>1</v>
      </c>
    </row>
    <row r="1116" spans="1:36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57"/>
        <v>1.6666666666666668E-3</v>
      </c>
      <c r="P1116" s="6">
        <f t="shared" si="358"/>
        <v>3.3333333333333335</v>
      </c>
      <c r="Q1116" t="str">
        <f t="shared" si="359"/>
        <v>games</v>
      </c>
      <c r="R1116" t="str">
        <f t="shared" si="360"/>
        <v>video games</v>
      </c>
      <c r="S1116" s="8">
        <f t="shared" si="361"/>
        <v>41526</v>
      </c>
      <c r="T1116" s="8">
        <f t="shared" si="362"/>
        <v>41556.345914351856</v>
      </c>
      <c r="U1116">
        <f t="shared" si="363"/>
        <v>2013</v>
      </c>
      <c r="V1116" t="str">
        <f>VLOOKUP(MONTH(S1116),REF!$C$4:$D$15,2,FALSE)</f>
        <v>SEP</v>
      </c>
      <c r="W1116" t="str">
        <f t="shared" si="364"/>
        <v>NO</v>
      </c>
      <c r="X1116" t="str">
        <f t="shared" si="365"/>
        <v>NO</v>
      </c>
      <c r="Y1116" t="str">
        <f t="shared" si="366"/>
        <v>YES</v>
      </c>
      <c r="Z1116" t="str">
        <f t="shared" si="367"/>
        <v>NO</v>
      </c>
      <c r="AA1116" t="str">
        <f t="shared" si="368"/>
        <v>NO</v>
      </c>
      <c r="AB1116" t="str">
        <f t="shared" si="369"/>
        <v>NO</v>
      </c>
      <c r="AC1116" t="str">
        <f t="shared" si="370"/>
        <v>NO</v>
      </c>
      <c r="AD1116" t="str">
        <f t="shared" si="371"/>
        <v>NO</v>
      </c>
      <c r="AE1116" t="str">
        <f t="shared" si="372"/>
        <v>NO</v>
      </c>
      <c r="AF1116" t="str">
        <f t="shared" si="373"/>
        <v>NO</v>
      </c>
      <c r="AG1116" t="str">
        <f t="shared" si="374"/>
        <v>NO</v>
      </c>
      <c r="AH1116" t="str">
        <f t="shared" si="375"/>
        <v>NO</v>
      </c>
      <c r="AI1116" t="str">
        <f t="shared" si="376"/>
        <v/>
      </c>
      <c r="AJ1116">
        <f t="shared" si="377"/>
        <v>3</v>
      </c>
    </row>
    <row r="1117" spans="1:36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57"/>
        <v>1.325E-3</v>
      </c>
      <c r="P1117" s="6">
        <f t="shared" si="358"/>
        <v>13.25</v>
      </c>
      <c r="Q1117" t="str">
        <f t="shared" si="359"/>
        <v>games</v>
      </c>
      <c r="R1117" t="str">
        <f t="shared" si="360"/>
        <v>video games</v>
      </c>
      <c r="S1117" s="8">
        <f t="shared" si="361"/>
        <v>42430</v>
      </c>
      <c r="T1117" s="8">
        <f t="shared" si="362"/>
        <v>42459.653877314813</v>
      </c>
      <c r="U1117">
        <f t="shared" si="363"/>
        <v>2016</v>
      </c>
      <c r="V1117" t="str">
        <f>VLOOKUP(MONTH(S1117),REF!$C$4:$D$15,2,FALSE)</f>
        <v>MAR</v>
      </c>
      <c r="W1117" t="str">
        <f t="shared" si="364"/>
        <v>NO</v>
      </c>
      <c r="X1117" t="str">
        <f t="shared" si="365"/>
        <v>NO</v>
      </c>
      <c r="Y1117" t="str">
        <f t="shared" si="366"/>
        <v>NO</v>
      </c>
      <c r="Z1117" t="str">
        <f t="shared" si="367"/>
        <v>NO</v>
      </c>
      <c r="AA1117" t="str">
        <f t="shared" si="368"/>
        <v>NO</v>
      </c>
      <c r="AB1117" t="str">
        <f t="shared" si="369"/>
        <v>NO</v>
      </c>
      <c r="AC1117" t="str">
        <f t="shared" si="370"/>
        <v>NO</v>
      </c>
      <c r="AD1117" t="str">
        <f t="shared" si="371"/>
        <v>NO</v>
      </c>
      <c r="AE1117" t="str">
        <f t="shared" si="372"/>
        <v>NO</v>
      </c>
      <c r="AF1117" t="str">
        <f t="shared" si="373"/>
        <v>YES</v>
      </c>
      <c r="AG1117" t="str">
        <f t="shared" si="374"/>
        <v>NO</v>
      </c>
      <c r="AH1117" t="str">
        <f t="shared" si="375"/>
        <v>NO</v>
      </c>
      <c r="AI1117" t="str">
        <f t="shared" si="376"/>
        <v/>
      </c>
      <c r="AJ1117">
        <f t="shared" si="377"/>
        <v>4</v>
      </c>
    </row>
    <row r="1118" spans="1:36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57"/>
        <v>3.5704000000000004E-4</v>
      </c>
      <c r="P1118" s="6">
        <f t="shared" si="358"/>
        <v>17.852</v>
      </c>
      <c r="Q1118" t="str">
        <f t="shared" si="359"/>
        <v>games</v>
      </c>
      <c r="R1118" t="str">
        <f t="shared" si="360"/>
        <v>video games</v>
      </c>
      <c r="S1118" s="8">
        <f t="shared" si="361"/>
        <v>41010</v>
      </c>
      <c r="T1118" s="8">
        <f t="shared" si="362"/>
        <v>41069.847314814819</v>
      </c>
      <c r="U1118">
        <f t="shared" si="363"/>
        <v>2012</v>
      </c>
      <c r="V1118" t="str">
        <f>VLOOKUP(MONTH(S1118),REF!$C$4:$D$15,2,FALSE)</f>
        <v>APR</v>
      </c>
      <c r="W1118" t="str">
        <f t="shared" si="364"/>
        <v>NO</v>
      </c>
      <c r="X1118" t="str">
        <f t="shared" si="365"/>
        <v>NO</v>
      </c>
      <c r="Y1118" t="str">
        <f t="shared" si="366"/>
        <v>NO</v>
      </c>
      <c r="Z1118" t="str">
        <f t="shared" si="367"/>
        <v>NO</v>
      </c>
      <c r="AA1118" t="str">
        <f t="shared" si="368"/>
        <v>NO</v>
      </c>
      <c r="AB1118" t="str">
        <f t="shared" si="369"/>
        <v>NO</v>
      </c>
      <c r="AC1118" t="str">
        <f t="shared" si="370"/>
        <v>NO</v>
      </c>
      <c r="AD1118" t="str">
        <f t="shared" si="371"/>
        <v>NO</v>
      </c>
      <c r="AE1118" t="str">
        <f t="shared" si="372"/>
        <v>NO</v>
      </c>
      <c r="AF1118" t="str">
        <f t="shared" si="373"/>
        <v>NO</v>
      </c>
      <c r="AG1118" t="str">
        <f t="shared" si="374"/>
        <v>NO</v>
      </c>
      <c r="AH1118" t="str">
        <f t="shared" si="375"/>
        <v>YES</v>
      </c>
      <c r="AI1118" t="str">
        <f t="shared" si="376"/>
        <v/>
      </c>
      <c r="AJ1118">
        <f t="shared" si="377"/>
        <v>10</v>
      </c>
    </row>
    <row r="1119" spans="1:36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57"/>
        <v>8.3000000000000004E-2</v>
      </c>
      <c r="P1119" s="6">
        <f t="shared" si="358"/>
        <v>10.375</v>
      </c>
      <c r="Q1119" t="str">
        <f t="shared" si="359"/>
        <v>games</v>
      </c>
      <c r="R1119" t="str">
        <f t="shared" si="360"/>
        <v>video games</v>
      </c>
      <c r="S1119" s="8">
        <f t="shared" si="361"/>
        <v>42334</v>
      </c>
      <c r="T1119" s="8">
        <f t="shared" si="362"/>
        <v>42363.598530092597</v>
      </c>
      <c r="U1119">
        <f t="shared" si="363"/>
        <v>2015</v>
      </c>
      <c r="V1119" t="str">
        <f>VLOOKUP(MONTH(S1119),REF!$C$4:$D$15,2,FALSE)</f>
        <v>NOV</v>
      </c>
      <c r="W1119" t="str">
        <f t="shared" si="364"/>
        <v>NO</v>
      </c>
      <c r="X1119" t="str">
        <f t="shared" si="365"/>
        <v>YES</v>
      </c>
      <c r="Y1119" t="str">
        <f t="shared" si="366"/>
        <v>NO</v>
      </c>
      <c r="Z1119" t="str">
        <f t="shared" si="367"/>
        <v>NO</v>
      </c>
      <c r="AA1119" t="str">
        <f t="shared" si="368"/>
        <v>NO</v>
      </c>
      <c r="AB1119" t="str">
        <f t="shared" si="369"/>
        <v>NO</v>
      </c>
      <c r="AC1119" t="str">
        <f t="shared" si="370"/>
        <v>NO</v>
      </c>
      <c r="AD1119" t="str">
        <f t="shared" si="371"/>
        <v>NO</v>
      </c>
      <c r="AE1119" t="str">
        <f t="shared" si="372"/>
        <v>NO</v>
      </c>
      <c r="AF1119" t="str">
        <f t="shared" si="373"/>
        <v>NO</v>
      </c>
      <c r="AG1119" t="str">
        <f t="shared" si="374"/>
        <v>NO</v>
      </c>
      <c r="AH1119" t="str">
        <f t="shared" si="375"/>
        <v>NO</v>
      </c>
      <c r="AI1119" t="str">
        <f t="shared" si="376"/>
        <v/>
      </c>
      <c r="AJ1119">
        <f t="shared" si="377"/>
        <v>8</v>
      </c>
    </row>
    <row r="1120" spans="1:36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57"/>
        <v>2.4222222222222221E-2</v>
      </c>
      <c r="P1120" s="6">
        <f t="shared" si="358"/>
        <v>36.333333333333336</v>
      </c>
      <c r="Q1120" t="str">
        <f t="shared" si="359"/>
        <v>games</v>
      </c>
      <c r="R1120" t="str">
        <f t="shared" si="360"/>
        <v>video games</v>
      </c>
      <c r="S1120" s="8">
        <f t="shared" si="361"/>
        <v>41704</v>
      </c>
      <c r="T1120" s="8">
        <f t="shared" si="362"/>
        <v>41734.124756944446</v>
      </c>
      <c r="U1120">
        <f t="shared" si="363"/>
        <v>2014</v>
      </c>
      <c r="V1120" t="str">
        <f>VLOOKUP(MONTH(S1120),REF!$C$4:$D$15,2,FALSE)</f>
        <v>MAR</v>
      </c>
      <c r="W1120" t="str">
        <f t="shared" si="364"/>
        <v>NO</v>
      </c>
      <c r="X1120" t="str">
        <f t="shared" si="365"/>
        <v>YES</v>
      </c>
      <c r="Y1120" t="str">
        <f t="shared" si="366"/>
        <v>NO</v>
      </c>
      <c r="Z1120" t="str">
        <f t="shared" si="367"/>
        <v>NO</v>
      </c>
      <c r="AA1120" t="str">
        <f t="shared" si="368"/>
        <v>NO</v>
      </c>
      <c r="AB1120" t="str">
        <f t="shared" si="369"/>
        <v>NO</v>
      </c>
      <c r="AC1120" t="str">
        <f t="shared" si="370"/>
        <v>NO</v>
      </c>
      <c r="AD1120" t="str">
        <f t="shared" si="371"/>
        <v>NO</v>
      </c>
      <c r="AE1120" t="str">
        <f t="shared" si="372"/>
        <v>NO</v>
      </c>
      <c r="AF1120" t="str">
        <f t="shared" si="373"/>
        <v>NO</v>
      </c>
      <c r="AG1120" t="str">
        <f t="shared" si="374"/>
        <v>NO</v>
      </c>
      <c r="AH1120" t="str">
        <f t="shared" si="375"/>
        <v>NO</v>
      </c>
      <c r="AI1120" t="str">
        <f t="shared" si="376"/>
        <v/>
      </c>
      <c r="AJ1120">
        <f t="shared" si="377"/>
        <v>3</v>
      </c>
    </row>
    <row r="1121" spans="1:36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57"/>
        <v>2.3809523809523812E-3</v>
      </c>
      <c r="P1121" s="6">
        <f t="shared" si="358"/>
        <v>5</v>
      </c>
      <c r="Q1121" t="str">
        <f t="shared" si="359"/>
        <v>games</v>
      </c>
      <c r="R1121" t="str">
        <f t="shared" si="360"/>
        <v>video games</v>
      </c>
      <c r="S1121" s="8">
        <f t="shared" si="361"/>
        <v>41723</v>
      </c>
      <c r="T1121" s="8">
        <f t="shared" si="362"/>
        <v>41735.792407407411</v>
      </c>
      <c r="U1121">
        <f t="shared" si="363"/>
        <v>2014</v>
      </c>
      <c r="V1121" t="str">
        <f>VLOOKUP(MONTH(S1121),REF!$C$4:$D$15,2,FALSE)</f>
        <v>MAR</v>
      </c>
      <c r="W1121" t="str">
        <f t="shared" si="364"/>
        <v>NO</v>
      </c>
      <c r="X1121" t="str">
        <f t="shared" si="365"/>
        <v>YES</v>
      </c>
      <c r="Y1121" t="str">
        <f t="shared" si="366"/>
        <v>NO</v>
      </c>
      <c r="Z1121" t="str">
        <f t="shared" si="367"/>
        <v>NO</v>
      </c>
      <c r="AA1121" t="str">
        <f t="shared" si="368"/>
        <v>NO</v>
      </c>
      <c r="AB1121" t="str">
        <f t="shared" si="369"/>
        <v>NO</v>
      </c>
      <c r="AC1121" t="str">
        <f t="shared" si="370"/>
        <v>NO</v>
      </c>
      <c r="AD1121" t="str">
        <f t="shared" si="371"/>
        <v>NO</v>
      </c>
      <c r="AE1121" t="str">
        <f t="shared" si="372"/>
        <v>NO</v>
      </c>
      <c r="AF1121" t="str">
        <f t="shared" si="373"/>
        <v>NO</v>
      </c>
      <c r="AG1121" t="str">
        <f t="shared" si="374"/>
        <v>NO</v>
      </c>
      <c r="AH1121" t="str">
        <f t="shared" si="375"/>
        <v>NO</v>
      </c>
      <c r="AI1121" t="str">
        <f t="shared" si="376"/>
        <v/>
      </c>
      <c r="AJ1121">
        <f t="shared" si="377"/>
        <v>1</v>
      </c>
    </row>
    <row r="1122" spans="1:36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57"/>
        <v>0</v>
      </c>
      <c r="P1122" s="6" t="e">
        <f t="shared" si="358"/>
        <v>#DIV/0!</v>
      </c>
      <c r="Q1122" t="str">
        <f t="shared" si="359"/>
        <v>games</v>
      </c>
      <c r="R1122" t="str">
        <f t="shared" si="360"/>
        <v>video games</v>
      </c>
      <c r="S1122" s="8">
        <f t="shared" si="361"/>
        <v>40800</v>
      </c>
      <c r="T1122" s="8">
        <f t="shared" si="362"/>
        <v>40844.872685185182</v>
      </c>
      <c r="U1122">
        <f t="shared" si="363"/>
        <v>2011</v>
      </c>
      <c r="V1122" t="str">
        <f>VLOOKUP(MONTH(S1122),REF!$C$4:$D$15,2,FALSE)</f>
        <v>SEP</v>
      </c>
      <c r="W1122" t="str">
        <f t="shared" si="364"/>
        <v>NO</v>
      </c>
      <c r="X1122" t="str">
        <f t="shared" si="365"/>
        <v>NO</v>
      </c>
      <c r="Y1122" t="str">
        <f t="shared" si="366"/>
        <v>NO</v>
      </c>
      <c r="Z1122" t="str">
        <f t="shared" si="367"/>
        <v>NO</v>
      </c>
      <c r="AA1122" t="str">
        <f t="shared" si="368"/>
        <v>NO</v>
      </c>
      <c r="AB1122" t="str">
        <f t="shared" si="369"/>
        <v>NO</v>
      </c>
      <c r="AC1122" t="str">
        <f t="shared" si="370"/>
        <v>YES</v>
      </c>
      <c r="AD1122" t="str">
        <f t="shared" si="371"/>
        <v>NO</v>
      </c>
      <c r="AE1122" t="str">
        <f t="shared" si="372"/>
        <v>NO</v>
      </c>
      <c r="AF1122" t="str">
        <f t="shared" si="373"/>
        <v>NO</v>
      </c>
      <c r="AG1122" t="str">
        <f t="shared" si="374"/>
        <v>NO</v>
      </c>
      <c r="AH1122" t="str">
        <f t="shared" si="375"/>
        <v>NO</v>
      </c>
      <c r="AI1122" t="str">
        <f t="shared" si="376"/>
        <v/>
      </c>
      <c r="AJ1122">
        <f t="shared" si="377"/>
        <v>0</v>
      </c>
    </row>
    <row r="1123" spans="1:36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57"/>
        <v>1.16E-4</v>
      </c>
      <c r="P1123" s="6">
        <f t="shared" si="358"/>
        <v>5.8</v>
      </c>
      <c r="Q1123" t="str">
        <f t="shared" si="359"/>
        <v>games</v>
      </c>
      <c r="R1123" t="str">
        <f t="shared" si="360"/>
        <v>video games</v>
      </c>
      <c r="S1123" s="8">
        <f t="shared" si="361"/>
        <v>42413</v>
      </c>
      <c r="T1123" s="8">
        <f t="shared" si="362"/>
        <v>42442.892546296294</v>
      </c>
      <c r="U1123">
        <f t="shared" si="363"/>
        <v>2016</v>
      </c>
      <c r="V1123" t="str">
        <f>VLOOKUP(MONTH(S1123),REF!$C$4:$D$15,2,FALSE)</f>
        <v>FEB</v>
      </c>
      <c r="W1123" t="str">
        <f t="shared" si="364"/>
        <v>NO</v>
      </c>
      <c r="X1123" t="str">
        <f t="shared" si="365"/>
        <v>NO</v>
      </c>
      <c r="Y1123" t="str">
        <f t="shared" si="366"/>
        <v>NO</v>
      </c>
      <c r="Z1123" t="str">
        <f t="shared" si="367"/>
        <v>NO</v>
      </c>
      <c r="AA1123" t="str">
        <f t="shared" si="368"/>
        <v>NO</v>
      </c>
      <c r="AB1123" t="str">
        <f t="shared" si="369"/>
        <v>NO</v>
      </c>
      <c r="AC1123" t="str">
        <f t="shared" si="370"/>
        <v>NO</v>
      </c>
      <c r="AD1123" t="str">
        <f t="shared" si="371"/>
        <v>NO</v>
      </c>
      <c r="AE1123" t="str">
        <f t="shared" si="372"/>
        <v>NO</v>
      </c>
      <c r="AF1123" t="str">
        <f t="shared" si="373"/>
        <v>NO</v>
      </c>
      <c r="AG1123" t="str">
        <f t="shared" si="374"/>
        <v>NO</v>
      </c>
      <c r="AH1123" t="str">
        <f t="shared" si="375"/>
        <v>YES</v>
      </c>
      <c r="AI1123" t="str">
        <f t="shared" si="376"/>
        <v/>
      </c>
      <c r="AJ1123">
        <f t="shared" si="377"/>
        <v>5</v>
      </c>
    </row>
    <row r="1124" spans="1:36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57"/>
        <v>0</v>
      </c>
      <c r="P1124" s="6" t="e">
        <f t="shared" si="358"/>
        <v>#DIV/0!</v>
      </c>
      <c r="Q1124" t="str">
        <f t="shared" si="359"/>
        <v>games</v>
      </c>
      <c r="R1124" t="str">
        <f t="shared" si="360"/>
        <v>video games</v>
      </c>
      <c r="S1124" s="8">
        <f t="shared" si="361"/>
        <v>41411</v>
      </c>
      <c r="T1124" s="8">
        <f t="shared" si="362"/>
        <v>41424.703993055555</v>
      </c>
      <c r="U1124">
        <f t="shared" si="363"/>
        <v>2013</v>
      </c>
      <c r="V1124" t="str">
        <f>VLOOKUP(MONTH(S1124),REF!$C$4:$D$15,2,FALSE)</f>
        <v>MAY</v>
      </c>
      <c r="W1124" t="str">
        <f t="shared" si="364"/>
        <v>NO</v>
      </c>
      <c r="X1124" t="str">
        <f t="shared" si="365"/>
        <v>YES</v>
      </c>
      <c r="Y1124" t="str">
        <f t="shared" si="366"/>
        <v>NO</v>
      </c>
      <c r="Z1124" t="str">
        <f t="shared" si="367"/>
        <v>NO</v>
      </c>
      <c r="AA1124" t="str">
        <f t="shared" si="368"/>
        <v>NO</v>
      </c>
      <c r="AB1124" t="str">
        <f t="shared" si="369"/>
        <v>NO</v>
      </c>
      <c r="AC1124" t="str">
        <f t="shared" si="370"/>
        <v>NO</v>
      </c>
      <c r="AD1124" t="str">
        <f t="shared" si="371"/>
        <v>NO</v>
      </c>
      <c r="AE1124" t="str">
        <f t="shared" si="372"/>
        <v>NO</v>
      </c>
      <c r="AF1124" t="str">
        <f t="shared" si="373"/>
        <v>NO</v>
      </c>
      <c r="AG1124" t="str">
        <f t="shared" si="374"/>
        <v>NO</v>
      </c>
      <c r="AH1124" t="str">
        <f t="shared" si="375"/>
        <v>NO</v>
      </c>
      <c r="AI1124" t="str">
        <f t="shared" si="376"/>
        <v/>
      </c>
      <c r="AJ1124">
        <f t="shared" si="377"/>
        <v>0</v>
      </c>
    </row>
    <row r="1125" spans="1:36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57"/>
        <v>2.2000000000000001E-3</v>
      </c>
      <c r="P1125" s="6">
        <f t="shared" si="358"/>
        <v>3.6666666666666665</v>
      </c>
      <c r="Q1125" t="str">
        <f t="shared" si="359"/>
        <v>games</v>
      </c>
      <c r="R1125" t="str">
        <f t="shared" si="360"/>
        <v>video games</v>
      </c>
      <c r="S1125" s="8">
        <f t="shared" si="361"/>
        <v>41719</v>
      </c>
      <c r="T1125" s="8">
        <f t="shared" si="362"/>
        <v>41748.5237037037</v>
      </c>
      <c r="U1125">
        <f t="shared" si="363"/>
        <v>2014</v>
      </c>
      <c r="V1125" t="str">
        <f>VLOOKUP(MONTH(S1125),REF!$C$4:$D$15,2,FALSE)</f>
        <v>MAR</v>
      </c>
      <c r="W1125" t="str">
        <f t="shared" si="364"/>
        <v>NO</v>
      </c>
      <c r="X1125" t="str">
        <f t="shared" si="365"/>
        <v>NO</v>
      </c>
      <c r="Y1125" t="str">
        <f t="shared" si="366"/>
        <v>YES</v>
      </c>
      <c r="Z1125" t="str">
        <f t="shared" si="367"/>
        <v>NO</v>
      </c>
      <c r="AA1125" t="str">
        <f t="shared" si="368"/>
        <v>NO</v>
      </c>
      <c r="AB1125" t="str">
        <f t="shared" si="369"/>
        <v>NO</v>
      </c>
      <c r="AC1125" t="str">
        <f t="shared" si="370"/>
        <v>NO</v>
      </c>
      <c r="AD1125" t="str">
        <f t="shared" si="371"/>
        <v>NO</v>
      </c>
      <c r="AE1125" t="str">
        <f t="shared" si="372"/>
        <v>NO</v>
      </c>
      <c r="AF1125" t="str">
        <f t="shared" si="373"/>
        <v>NO</v>
      </c>
      <c r="AG1125" t="str">
        <f t="shared" si="374"/>
        <v>NO</v>
      </c>
      <c r="AH1125" t="str">
        <f t="shared" si="375"/>
        <v>NO</v>
      </c>
      <c r="AI1125" t="str">
        <f t="shared" si="376"/>
        <v/>
      </c>
      <c r="AJ1125">
        <f t="shared" si="377"/>
        <v>3</v>
      </c>
    </row>
    <row r="1126" spans="1:36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57"/>
        <v>4.7222222222222223E-3</v>
      </c>
      <c r="P1126" s="6">
        <f t="shared" si="358"/>
        <v>60.714285714285715</v>
      </c>
      <c r="Q1126" t="str">
        <f t="shared" si="359"/>
        <v>games</v>
      </c>
      <c r="R1126" t="str">
        <f t="shared" si="360"/>
        <v>mobile games</v>
      </c>
      <c r="S1126" s="8">
        <f t="shared" si="361"/>
        <v>42095</v>
      </c>
      <c r="T1126" s="8">
        <f t="shared" si="362"/>
        <v>42124.667256944449</v>
      </c>
      <c r="U1126">
        <f t="shared" si="363"/>
        <v>2015</v>
      </c>
      <c r="V1126" t="str">
        <f>VLOOKUP(MONTH(S1126),REF!$C$4:$D$15,2,FALSE)</f>
        <v>APR</v>
      </c>
      <c r="W1126" t="str">
        <f t="shared" si="364"/>
        <v>NO</v>
      </c>
      <c r="X1126" t="str">
        <f t="shared" si="365"/>
        <v>NO</v>
      </c>
      <c r="Y1126" t="str">
        <f t="shared" si="366"/>
        <v>NO</v>
      </c>
      <c r="Z1126" t="str">
        <f t="shared" si="367"/>
        <v>NO</v>
      </c>
      <c r="AA1126" t="str">
        <f t="shared" si="368"/>
        <v>NO</v>
      </c>
      <c r="AB1126" t="str">
        <f t="shared" si="369"/>
        <v>NO</v>
      </c>
      <c r="AC1126" t="str">
        <f t="shared" si="370"/>
        <v>NO</v>
      </c>
      <c r="AD1126" t="str">
        <f t="shared" si="371"/>
        <v>NO</v>
      </c>
      <c r="AE1126" t="str">
        <f t="shared" si="372"/>
        <v>NO</v>
      </c>
      <c r="AF1126" t="str">
        <f t="shared" si="373"/>
        <v>NO</v>
      </c>
      <c r="AG1126" t="str">
        <f t="shared" si="374"/>
        <v>NO</v>
      </c>
      <c r="AH1126" t="str">
        <f t="shared" si="375"/>
        <v>YES</v>
      </c>
      <c r="AI1126" t="str">
        <f t="shared" si="376"/>
        <v/>
      </c>
      <c r="AJ1126">
        <f t="shared" si="377"/>
        <v>7</v>
      </c>
    </row>
    <row r="1127" spans="1:36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57"/>
        <v>0</v>
      </c>
      <c r="P1127" s="6" t="e">
        <f t="shared" si="358"/>
        <v>#DIV/0!</v>
      </c>
      <c r="Q1127" t="str">
        <f t="shared" si="359"/>
        <v>games</v>
      </c>
      <c r="R1127" t="str">
        <f t="shared" si="360"/>
        <v>mobile games</v>
      </c>
      <c r="S1127" s="8">
        <f t="shared" si="361"/>
        <v>42213</v>
      </c>
      <c r="T1127" s="8">
        <f t="shared" si="362"/>
        <v>42272.624189814815</v>
      </c>
      <c r="U1127">
        <f t="shared" si="363"/>
        <v>2015</v>
      </c>
      <c r="V1127" t="str">
        <f>VLOOKUP(MONTH(S1127),REF!$C$4:$D$15,2,FALSE)</f>
        <v>JUL</v>
      </c>
      <c r="W1127" t="str">
        <f t="shared" si="364"/>
        <v>NO</v>
      </c>
      <c r="X1127" t="str">
        <f t="shared" si="365"/>
        <v>YES</v>
      </c>
      <c r="Y1127" t="str">
        <f t="shared" si="366"/>
        <v>NO</v>
      </c>
      <c r="Z1127" t="str">
        <f t="shared" si="367"/>
        <v>NO</v>
      </c>
      <c r="AA1127" t="str">
        <f t="shared" si="368"/>
        <v>NO</v>
      </c>
      <c r="AB1127" t="str">
        <f t="shared" si="369"/>
        <v>NO</v>
      </c>
      <c r="AC1127" t="str">
        <f t="shared" si="370"/>
        <v>NO</v>
      </c>
      <c r="AD1127" t="str">
        <f t="shared" si="371"/>
        <v>NO</v>
      </c>
      <c r="AE1127" t="str">
        <f t="shared" si="372"/>
        <v>NO</v>
      </c>
      <c r="AF1127" t="str">
        <f t="shared" si="373"/>
        <v>NO</v>
      </c>
      <c r="AG1127" t="str">
        <f t="shared" si="374"/>
        <v>NO</v>
      </c>
      <c r="AH1127" t="str">
        <f t="shared" si="375"/>
        <v>NO</v>
      </c>
      <c r="AI1127" t="str">
        <f t="shared" si="376"/>
        <v/>
      </c>
      <c r="AJ1127">
        <f t="shared" si="377"/>
        <v>0</v>
      </c>
    </row>
    <row r="1128" spans="1:36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57"/>
        <v>5.0000000000000001E-3</v>
      </c>
      <c r="P1128" s="6">
        <f t="shared" si="358"/>
        <v>5</v>
      </c>
      <c r="Q1128" t="str">
        <f t="shared" si="359"/>
        <v>games</v>
      </c>
      <c r="R1128" t="str">
        <f t="shared" si="360"/>
        <v>mobile games</v>
      </c>
      <c r="S1128" s="8">
        <f t="shared" si="361"/>
        <v>42535</v>
      </c>
      <c r="T1128" s="8">
        <f t="shared" si="362"/>
        <v>42565.327476851853</v>
      </c>
      <c r="U1128">
        <f t="shared" si="363"/>
        <v>2016</v>
      </c>
      <c r="V1128" t="str">
        <f>VLOOKUP(MONTH(S1128),REF!$C$4:$D$15,2,FALSE)</f>
        <v>JUN</v>
      </c>
      <c r="W1128" t="str">
        <f t="shared" si="364"/>
        <v>NO</v>
      </c>
      <c r="X1128" t="str">
        <f t="shared" si="365"/>
        <v>YES</v>
      </c>
      <c r="Y1128" t="str">
        <f t="shared" si="366"/>
        <v>NO</v>
      </c>
      <c r="Z1128" t="str">
        <f t="shared" si="367"/>
        <v>NO</v>
      </c>
      <c r="AA1128" t="str">
        <f t="shared" si="368"/>
        <v>NO</v>
      </c>
      <c r="AB1128" t="str">
        <f t="shared" si="369"/>
        <v>NO</v>
      </c>
      <c r="AC1128" t="str">
        <f t="shared" si="370"/>
        <v>NO</v>
      </c>
      <c r="AD1128" t="str">
        <f t="shared" si="371"/>
        <v>NO</v>
      </c>
      <c r="AE1128" t="str">
        <f t="shared" si="372"/>
        <v>NO</v>
      </c>
      <c r="AF1128" t="str">
        <f t="shared" si="373"/>
        <v>NO</v>
      </c>
      <c r="AG1128" t="str">
        <f t="shared" si="374"/>
        <v>NO</v>
      </c>
      <c r="AH1128" t="str">
        <f t="shared" si="375"/>
        <v>NO</v>
      </c>
      <c r="AI1128" t="str">
        <f t="shared" si="376"/>
        <v/>
      </c>
      <c r="AJ1128">
        <f t="shared" si="377"/>
        <v>2</v>
      </c>
    </row>
    <row r="1129" spans="1:36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57"/>
        <v>1.6714285714285713E-2</v>
      </c>
      <c r="P1129" s="6">
        <f t="shared" si="358"/>
        <v>25.434782608695652</v>
      </c>
      <c r="Q1129" t="str">
        <f t="shared" si="359"/>
        <v>games</v>
      </c>
      <c r="R1129" t="str">
        <f t="shared" si="360"/>
        <v>mobile games</v>
      </c>
      <c r="S1129" s="8">
        <f t="shared" si="361"/>
        <v>41927</v>
      </c>
      <c r="T1129" s="8">
        <f t="shared" si="362"/>
        <v>41957.895833333328</v>
      </c>
      <c r="U1129">
        <f t="shared" si="363"/>
        <v>2014</v>
      </c>
      <c r="V1129" t="str">
        <f>VLOOKUP(MONTH(S1129),REF!$C$4:$D$15,2,FALSE)</f>
        <v>OCT</v>
      </c>
      <c r="W1129" t="str">
        <f t="shared" si="364"/>
        <v>NO</v>
      </c>
      <c r="X1129" t="str">
        <f t="shared" si="365"/>
        <v>NO</v>
      </c>
      <c r="Y1129" t="str">
        <f t="shared" si="366"/>
        <v>NO</v>
      </c>
      <c r="Z1129" t="str">
        <f t="shared" si="367"/>
        <v>NO</v>
      </c>
      <c r="AA1129" t="str">
        <f t="shared" si="368"/>
        <v>NO</v>
      </c>
      <c r="AB1129" t="str">
        <f t="shared" si="369"/>
        <v>NO</v>
      </c>
      <c r="AC1129" t="str">
        <f t="shared" si="370"/>
        <v>NO</v>
      </c>
      <c r="AD1129" t="str">
        <f t="shared" si="371"/>
        <v>NO</v>
      </c>
      <c r="AE1129" t="str">
        <f t="shared" si="372"/>
        <v>YES</v>
      </c>
      <c r="AF1129" t="str">
        <f t="shared" si="373"/>
        <v>NO</v>
      </c>
      <c r="AG1129" t="str">
        <f t="shared" si="374"/>
        <v>NO</v>
      </c>
      <c r="AH1129" t="str">
        <f t="shared" si="375"/>
        <v>NO</v>
      </c>
      <c r="AI1129" t="str">
        <f t="shared" si="376"/>
        <v/>
      </c>
      <c r="AJ1129">
        <f t="shared" si="377"/>
        <v>23</v>
      </c>
    </row>
    <row r="1130" spans="1:36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57"/>
        <v>1E-3</v>
      </c>
      <c r="P1130" s="6">
        <f t="shared" si="358"/>
        <v>1</v>
      </c>
      <c r="Q1130" t="str">
        <f t="shared" si="359"/>
        <v>games</v>
      </c>
      <c r="R1130" t="str">
        <f t="shared" si="360"/>
        <v>mobile games</v>
      </c>
      <c r="S1130" s="8">
        <f t="shared" si="361"/>
        <v>41829</v>
      </c>
      <c r="T1130" s="8">
        <f t="shared" si="362"/>
        <v>41858.649502314816</v>
      </c>
      <c r="U1130">
        <f t="shared" si="363"/>
        <v>2014</v>
      </c>
      <c r="V1130" t="str">
        <f>VLOOKUP(MONTH(S1130),REF!$C$4:$D$15,2,FALSE)</f>
        <v>JUL</v>
      </c>
      <c r="W1130" t="str">
        <f t="shared" si="364"/>
        <v>NO</v>
      </c>
      <c r="X1130" t="str">
        <f t="shared" si="365"/>
        <v>YES</v>
      </c>
      <c r="Y1130" t="str">
        <f t="shared" si="366"/>
        <v>NO</v>
      </c>
      <c r="Z1130" t="str">
        <f t="shared" si="367"/>
        <v>NO</v>
      </c>
      <c r="AA1130" t="str">
        <f t="shared" si="368"/>
        <v>NO</v>
      </c>
      <c r="AB1130" t="str">
        <f t="shared" si="369"/>
        <v>NO</v>
      </c>
      <c r="AC1130" t="str">
        <f t="shared" si="370"/>
        <v>NO</v>
      </c>
      <c r="AD1130" t="str">
        <f t="shared" si="371"/>
        <v>NO</v>
      </c>
      <c r="AE1130" t="str">
        <f t="shared" si="372"/>
        <v>NO</v>
      </c>
      <c r="AF1130" t="str">
        <f t="shared" si="373"/>
        <v>NO</v>
      </c>
      <c r="AG1130" t="str">
        <f t="shared" si="374"/>
        <v>NO</v>
      </c>
      <c r="AH1130" t="str">
        <f t="shared" si="375"/>
        <v>NO</v>
      </c>
      <c r="AI1130" t="str">
        <f t="shared" si="376"/>
        <v/>
      </c>
      <c r="AJ1130">
        <f t="shared" si="377"/>
        <v>1</v>
      </c>
    </row>
    <row r="1131" spans="1:36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57"/>
        <v>1.0499999999999999E-3</v>
      </c>
      <c r="P1131" s="6">
        <f t="shared" si="358"/>
        <v>10.5</v>
      </c>
      <c r="Q1131" t="str">
        <f t="shared" si="359"/>
        <v>games</v>
      </c>
      <c r="R1131" t="str">
        <f t="shared" si="360"/>
        <v>mobile games</v>
      </c>
      <c r="S1131" s="8">
        <f t="shared" si="361"/>
        <v>42496</v>
      </c>
      <c r="T1131" s="8">
        <f t="shared" si="362"/>
        <v>42526.264965277776</v>
      </c>
      <c r="U1131">
        <f t="shared" si="363"/>
        <v>2016</v>
      </c>
      <c r="V1131" t="str">
        <f>VLOOKUP(MONTH(S1131),REF!$C$4:$D$15,2,FALSE)</f>
        <v>MAY</v>
      </c>
      <c r="W1131" t="str">
        <f t="shared" si="364"/>
        <v>NO</v>
      </c>
      <c r="X1131" t="str">
        <f t="shared" si="365"/>
        <v>NO</v>
      </c>
      <c r="Y1131" t="str">
        <f t="shared" si="366"/>
        <v>NO</v>
      </c>
      <c r="Z1131" t="str">
        <f t="shared" si="367"/>
        <v>NO</v>
      </c>
      <c r="AA1131" t="str">
        <f t="shared" si="368"/>
        <v>NO</v>
      </c>
      <c r="AB1131" t="str">
        <f t="shared" si="369"/>
        <v>YES</v>
      </c>
      <c r="AC1131" t="str">
        <f t="shared" si="370"/>
        <v>NO</v>
      </c>
      <c r="AD1131" t="str">
        <f t="shared" si="371"/>
        <v>NO</v>
      </c>
      <c r="AE1131" t="str">
        <f t="shared" si="372"/>
        <v>NO</v>
      </c>
      <c r="AF1131" t="str">
        <f t="shared" si="373"/>
        <v>NO</v>
      </c>
      <c r="AG1131" t="str">
        <f t="shared" si="374"/>
        <v>NO</v>
      </c>
      <c r="AH1131" t="str">
        <f t="shared" si="375"/>
        <v>NO</v>
      </c>
      <c r="AI1131" t="str">
        <f t="shared" si="376"/>
        <v/>
      </c>
      <c r="AJ1131">
        <f t="shared" si="377"/>
        <v>2</v>
      </c>
    </row>
    <row r="1132" spans="1:36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57"/>
        <v>2.2000000000000001E-3</v>
      </c>
      <c r="P1132" s="6">
        <f t="shared" si="358"/>
        <v>3.6666666666666665</v>
      </c>
      <c r="Q1132" t="str">
        <f t="shared" si="359"/>
        <v>games</v>
      </c>
      <c r="R1132" t="str">
        <f t="shared" si="360"/>
        <v>mobile games</v>
      </c>
      <c r="S1132" s="8">
        <f t="shared" si="361"/>
        <v>41909</v>
      </c>
      <c r="T1132" s="8">
        <f t="shared" si="362"/>
        <v>41969.038194444445</v>
      </c>
      <c r="U1132">
        <f t="shared" si="363"/>
        <v>2014</v>
      </c>
      <c r="V1132" t="str">
        <f>VLOOKUP(MONTH(S1132),REF!$C$4:$D$15,2,FALSE)</f>
        <v>SEP</v>
      </c>
      <c r="W1132" t="str">
        <f t="shared" si="364"/>
        <v>NO</v>
      </c>
      <c r="X1132" t="str">
        <f t="shared" si="365"/>
        <v>NO</v>
      </c>
      <c r="Y1132" t="str">
        <f t="shared" si="366"/>
        <v>YES</v>
      </c>
      <c r="Z1132" t="str">
        <f t="shared" si="367"/>
        <v>NO</v>
      </c>
      <c r="AA1132" t="str">
        <f t="shared" si="368"/>
        <v>NO</v>
      </c>
      <c r="AB1132" t="str">
        <f t="shared" si="369"/>
        <v>NO</v>
      </c>
      <c r="AC1132" t="str">
        <f t="shared" si="370"/>
        <v>NO</v>
      </c>
      <c r="AD1132" t="str">
        <f t="shared" si="371"/>
        <v>NO</v>
      </c>
      <c r="AE1132" t="str">
        <f t="shared" si="372"/>
        <v>NO</v>
      </c>
      <c r="AF1132" t="str">
        <f t="shared" si="373"/>
        <v>NO</v>
      </c>
      <c r="AG1132" t="str">
        <f t="shared" si="374"/>
        <v>NO</v>
      </c>
      <c r="AH1132" t="str">
        <f t="shared" si="375"/>
        <v>NO</v>
      </c>
      <c r="AI1132" t="str">
        <f t="shared" si="376"/>
        <v/>
      </c>
      <c r="AJ1132">
        <f t="shared" si="377"/>
        <v>3</v>
      </c>
    </row>
    <row r="1133" spans="1:36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57"/>
        <v>0</v>
      </c>
      <c r="P1133" s="6" t="e">
        <f t="shared" si="358"/>
        <v>#DIV/0!</v>
      </c>
      <c r="Q1133" t="str">
        <f t="shared" si="359"/>
        <v>games</v>
      </c>
      <c r="R1133" t="str">
        <f t="shared" si="360"/>
        <v>mobile games</v>
      </c>
      <c r="S1133" s="8">
        <f t="shared" si="361"/>
        <v>42333</v>
      </c>
      <c r="T1133" s="8">
        <f t="shared" si="362"/>
        <v>42362.908194444448</v>
      </c>
      <c r="U1133">
        <f t="shared" si="363"/>
        <v>2015</v>
      </c>
      <c r="V1133" t="str">
        <f>VLOOKUP(MONTH(S1133),REF!$C$4:$D$15,2,FALSE)</f>
        <v>NOV</v>
      </c>
      <c r="W1133" t="str">
        <f t="shared" si="364"/>
        <v>NO</v>
      </c>
      <c r="X1133" t="str">
        <f t="shared" si="365"/>
        <v>NO</v>
      </c>
      <c r="Y1133" t="str">
        <f t="shared" si="366"/>
        <v>NO</v>
      </c>
      <c r="Z1133" t="str">
        <f t="shared" si="367"/>
        <v>NO</v>
      </c>
      <c r="AA1133" t="str">
        <f t="shared" si="368"/>
        <v>NO</v>
      </c>
      <c r="AB1133" t="str">
        <f t="shared" si="369"/>
        <v>NO</v>
      </c>
      <c r="AC1133" t="str">
        <f t="shared" si="370"/>
        <v>NO</v>
      </c>
      <c r="AD1133" t="str">
        <f t="shared" si="371"/>
        <v>NO</v>
      </c>
      <c r="AE1133" t="str">
        <f t="shared" si="372"/>
        <v>NO</v>
      </c>
      <c r="AF1133" t="str">
        <f t="shared" si="373"/>
        <v>YES</v>
      </c>
      <c r="AG1133" t="str">
        <f t="shared" si="374"/>
        <v>NO</v>
      </c>
      <c r="AH1133" t="str">
        <f t="shared" si="375"/>
        <v>NO</v>
      </c>
      <c r="AI1133" t="str">
        <f t="shared" si="376"/>
        <v/>
      </c>
      <c r="AJ1133">
        <f t="shared" si="377"/>
        <v>0</v>
      </c>
    </row>
    <row r="1134" spans="1:36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57"/>
        <v>0.14380000000000001</v>
      </c>
      <c r="P1134" s="6">
        <f t="shared" si="358"/>
        <v>110.61538461538461</v>
      </c>
      <c r="Q1134" t="str">
        <f t="shared" si="359"/>
        <v>games</v>
      </c>
      <c r="R1134" t="str">
        <f t="shared" si="360"/>
        <v>mobile games</v>
      </c>
      <c r="S1134" s="8">
        <f t="shared" si="361"/>
        <v>42706</v>
      </c>
      <c r="T1134" s="8">
        <f t="shared" si="362"/>
        <v>42736.115405092598</v>
      </c>
      <c r="U1134">
        <f t="shared" si="363"/>
        <v>2016</v>
      </c>
      <c r="V1134" t="str">
        <f>VLOOKUP(MONTH(S1134),REF!$C$4:$D$15,2,FALSE)</f>
        <v>DEC</v>
      </c>
      <c r="W1134" t="str">
        <f t="shared" si="364"/>
        <v>NO</v>
      </c>
      <c r="X1134" t="str">
        <f t="shared" si="365"/>
        <v>NO</v>
      </c>
      <c r="Y1134" t="str">
        <f t="shared" si="366"/>
        <v>NO</v>
      </c>
      <c r="Z1134" t="str">
        <f t="shared" si="367"/>
        <v>YES</v>
      </c>
      <c r="AA1134" t="str">
        <f t="shared" si="368"/>
        <v>NO</v>
      </c>
      <c r="AB1134" t="str">
        <f t="shared" si="369"/>
        <v>NO</v>
      </c>
      <c r="AC1134" t="str">
        <f t="shared" si="370"/>
        <v>NO</v>
      </c>
      <c r="AD1134" t="str">
        <f t="shared" si="371"/>
        <v>NO</v>
      </c>
      <c r="AE1134" t="str">
        <f t="shared" si="372"/>
        <v>NO</v>
      </c>
      <c r="AF1134" t="str">
        <f t="shared" si="373"/>
        <v>NO</v>
      </c>
      <c r="AG1134" t="str">
        <f t="shared" si="374"/>
        <v>NO</v>
      </c>
      <c r="AH1134" t="str">
        <f t="shared" si="375"/>
        <v>NO</v>
      </c>
      <c r="AI1134" t="str">
        <f t="shared" si="376"/>
        <v/>
      </c>
      <c r="AJ1134">
        <f t="shared" si="377"/>
        <v>13</v>
      </c>
    </row>
    <row r="1135" spans="1:36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57"/>
        <v>6.6666666666666671E-3</v>
      </c>
      <c r="P1135" s="6">
        <f t="shared" si="358"/>
        <v>20</v>
      </c>
      <c r="Q1135" t="str">
        <f t="shared" si="359"/>
        <v>games</v>
      </c>
      <c r="R1135" t="str">
        <f t="shared" si="360"/>
        <v>mobile games</v>
      </c>
      <c r="S1135" s="8">
        <f t="shared" si="361"/>
        <v>41821</v>
      </c>
      <c r="T1135" s="8">
        <f t="shared" si="362"/>
        <v>41851.407187500001</v>
      </c>
      <c r="U1135">
        <f t="shared" si="363"/>
        <v>2014</v>
      </c>
      <c r="V1135" t="str">
        <f>VLOOKUP(MONTH(S1135),REF!$C$4:$D$15,2,FALSE)</f>
        <v>JUL</v>
      </c>
      <c r="W1135" t="str">
        <f t="shared" si="364"/>
        <v>NO</v>
      </c>
      <c r="X1135" t="str">
        <f t="shared" si="365"/>
        <v>YES</v>
      </c>
      <c r="Y1135" t="str">
        <f t="shared" si="366"/>
        <v>NO</v>
      </c>
      <c r="Z1135" t="str">
        <f t="shared" si="367"/>
        <v>NO</v>
      </c>
      <c r="AA1135" t="str">
        <f t="shared" si="368"/>
        <v>NO</v>
      </c>
      <c r="AB1135" t="str">
        <f t="shared" si="369"/>
        <v>NO</v>
      </c>
      <c r="AC1135" t="str">
        <f t="shared" si="370"/>
        <v>NO</v>
      </c>
      <c r="AD1135" t="str">
        <f t="shared" si="371"/>
        <v>NO</v>
      </c>
      <c r="AE1135" t="str">
        <f t="shared" si="372"/>
        <v>NO</v>
      </c>
      <c r="AF1135" t="str">
        <f t="shared" si="373"/>
        <v>NO</v>
      </c>
      <c r="AG1135" t="str">
        <f t="shared" si="374"/>
        <v>NO</v>
      </c>
      <c r="AH1135" t="str">
        <f t="shared" si="375"/>
        <v>NO</v>
      </c>
      <c r="AI1135" t="str">
        <f t="shared" si="376"/>
        <v/>
      </c>
      <c r="AJ1135">
        <f t="shared" si="377"/>
        <v>1</v>
      </c>
    </row>
    <row r="1136" spans="1:36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57"/>
        <v>4.0000000000000003E-5</v>
      </c>
      <c r="P1136" s="6">
        <f t="shared" si="358"/>
        <v>1</v>
      </c>
      <c r="Q1136" t="str">
        <f t="shared" si="359"/>
        <v>games</v>
      </c>
      <c r="R1136" t="str">
        <f t="shared" si="360"/>
        <v>mobile games</v>
      </c>
      <c r="S1136" s="8">
        <f t="shared" si="361"/>
        <v>41958</v>
      </c>
      <c r="T1136" s="8">
        <f t="shared" si="362"/>
        <v>41972.189583333333</v>
      </c>
      <c r="U1136">
        <f t="shared" si="363"/>
        <v>2014</v>
      </c>
      <c r="V1136" t="str">
        <f>VLOOKUP(MONTH(S1136),REF!$C$4:$D$15,2,FALSE)</f>
        <v>NOV</v>
      </c>
      <c r="W1136" t="str">
        <f t="shared" si="364"/>
        <v>NO</v>
      </c>
      <c r="X1136" t="str">
        <f t="shared" si="365"/>
        <v>NO</v>
      </c>
      <c r="Y1136" t="str">
        <f t="shared" si="366"/>
        <v>NO</v>
      </c>
      <c r="Z1136" t="str">
        <f t="shared" si="367"/>
        <v>NO</v>
      </c>
      <c r="AA1136" t="str">
        <f t="shared" si="368"/>
        <v>NO</v>
      </c>
      <c r="AB1136" t="str">
        <f t="shared" si="369"/>
        <v>NO</v>
      </c>
      <c r="AC1136" t="str">
        <f t="shared" si="370"/>
        <v>YES</v>
      </c>
      <c r="AD1136" t="str">
        <f t="shared" si="371"/>
        <v>NO</v>
      </c>
      <c r="AE1136" t="str">
        <f t="shared" si="372"/>
        <v>NO</v>
      </c>
      <c r="AF1136" t="str">
        <f t="shared" si="373"/>
        <v>NO</v>
      </c>
      <c r="AG1136" t="str">
        <f t="shared" si="374"/>
        <v>NO</v>
      </c>
      <c r="AH1136" t="str">
        <f t="shared" si="375"/>
        <v>NO</v>
      </c>
      <c r="AI1136" t="str">
        <f t="shared" si="376"/>
        <v/>
      </c>
      <c r="AJ1136">
        <f t="shared" si="377"/>
        <v>1</v>
      </c>
    </row>
    <row r="1137" spans="1:36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57"/>
        <v>0.05</v>
      </c>
      <c r="P1137" s="6">
        <f t="shared" si="358"/>
        <v>50</v>
      </c>
      <c r="Q1137" t="str">
        <f t="shared" si="359"/>
        <v>games</v>
      </c>
      <c r="R1137" t="str">
        <f t="shared" si="360"/>
        <v>mobile games</v>
      </c>
      <c r="S1137" s="8">
        <f t="shared" si="361"/>
        <v>42559</v>
      </c>
      <c r="T1137" s="8">
        <f t="shared" si="362"/>
        <v>42588.98951388889</v>
      </c>
      <c r="U1137">
        <f t="shared" si="363"/>
        <v>2016</v>
      </c>
      <c r="V1137" t="str">
        <f>VLOOKUP(MONTH(S1137),REF!$C$4:$D$15,2,FALSE)</f>
        <v>JUL</v>
      </c>
      <c r="W1137" t="str">
        <f t="shared" si="364"/>
        <v>NO</v>
      </c>
      <c r="X1137" t="str">
        <f t="shared" si="365"/>
        <v>YES</v>
      </c>
      <c r="Y1137" t="str">
        <f t="shared" si="366"/>
        <v>NO</v>
      </c>
      <c r="Z1137" t="str">
        <f t="shared" si="367"/>
        <v>NO</v>
      </c>
      <c r="AA1137" t="str">
        <f t="shared" si="368"/>
        <v>NO</v>
      </c>
      <c r="AB1137" t="str">
        <f t="shared" si="369"/>
        <v>NO</v>
      </c>
      <c r="AC1137" t="str">
        <f t="shared" si="370"/>
        <v>NO</v>
      </c>
      <c r="AD1137" t="str">
        <f t="shared" si="371"/>
        <v>NO</v>
      </c>
      <c r="AE1137" t="str">
        <f t="shared" si="372"/>
        <v>NO</v>
      </c>
      <c r="AF1137" t="str">
        <f t="shared" si="373"/>
        <v>NO</v>
      </c>
      <c r="AG1137" t="str">
        <f t="shared" si="374"/>
        <v>NO</v>
      </c>
      <c r="AH1137" t="str">
        <f t="shared" si="375"/>
        <v>NO</v>
      </c>
      <c r="AI1137" t="str">
        <f t="shared" si="376"/>
        <v/>
      </c>
      <c r="AJ1137">
        <f t="shared" si="377"/>
        <v>1</v>
      </c>
    </row>
    <row r="1138" spans="1:36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57"/>
        <v>6.4439140811455853E-2</v>
      </c>
      <c r="P1138" s="6">
        <f t="shared" si="358"/>
        <v>45</v>
      </c>
      <c r="Q1138" t="str">
        <f t="shared" si="359"/>
        <v>games</v>
      </c>
      <c r="R1138" t="str">
        <f t="shared" si="360"/>
        <v>mobile games</v>
      </c>
      <c r="S1138" s="8">
        <f t="shared" si="361"/>
        <v>42328</v>
      </c>
      <c r="T1138" s="8">
        <f t="shared" si="362"/>
        <v>42357.671631944446</v>
      </c>
      <c r="U1138">
        <f t="shared" si="363"/>
        <v>2015</v>
      </c>
      <c r="V1138" t="str">
        <f>VLOOKUP(MONTH(S1138),REF!$C$4:$D$15,2,FALSE)</f>
        <v>NOV</v>
      </c>
      <c r="W1138" t="str">
        <f t="shared" si="364"/>
        <v>NO</v>
      </c>
      <c r="X1138" t="str">
        <f t="shared" si="365"/>
        <v>YES</v>
      </c>
      <c r="Y1138" t="str">
        <f t="shared" si="366"/>
        <v>NO</v>
      </c>
      <c r="Z1138" t="str">
        <f t="shared" si="367"/>
        <v>NO</v>
      </c>
      <c r="AA1138" t="str">
        <f t="shared" si="368"/>
        <v>NO</v>
      </c>
      <c r="AB1138" t="str">
        <f t="shared" si="369"/>
        <v>NO</v>
      </c>
      <c r="AC1138" t="str">
        <f t="shared" si="370"/>
        <v>NO</v>
      </c>
      <c r="AD1138" t="str">
        <f t="shared" si="371"/>
        <v>NO</v>
      </c>
      <c r="AE1138" t="str">
        <f t="shared" si="372"/>
        <v>NO</v>
      </c>
      <c r="AF1138" t="str">
        <f t="shared" si="373"/>
        <v>NO</v>
      </c>
      <c r="AG1138" t="str">
        <f t="shared" si="374"/>
        <v>NO</v>
      </c>
      <c r="AH1138" t="str">
        <f t="shared" si="375"/>
        <v>NO</v>
      </c>
      <c r="AI1138" t="str">
        <f t="shared" si="376"/>
        <v/>
      </c>
      <c r="AJ1138">
        <f t="shared" si="377"/>
        <v>6</v>
      </c>
    </row>
    <row r="1139" spans="1:36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57"/>
        <v>0.39500000000000002</v>
      </c>
      <c r="P1139" s="6">
        <f t="shared" si="358"/>
        <v>253.2051282051282</v>
      </c>
      <c r="Q1139" t="str">
        <f t="shared" si="359"/>
        <v>games</v>
      </c>
      <c r="R1139" t="str">
        <f t="shared" si="360"/>
        <v>mobile games</v>
      </c>
      <c r="S1139" s="8">
        <f t="shared" si="361"/>
        <v>42454</v>
      </c>
      <c r="T1139" s="8">
        <f t="shared" si="362"/>
        <v>42483.819687499999</v>
      </c>
      <c r="U1139">
        <f t="shared" si="363"/>
        <v>2016</v>
      </c>
      <c r="V1139" t="str">
        <f>VLOOKUP(MONTH(S1139),REF!$C$4:$D$15,2,FALSE)</f>
        <v>MAR</v>
      </c>
      <c r="W1139" t="str">
        <f t="shared" si="364"/>
        <v>NO</v>
      </c>
      <c r="X1139" t="str">
        <f t="shared" si="365"/>
        <v>NO</v>
      </c>
      <c r="Y1139" t="str">
        <f t="shared" si="366"/>
        <v>NO</v>
      </c>
      <c r="Z1139" t="str">
        <f t="shared" si="367"/>
        <v>NO</v>
      </c>
      <c r="AA1139" t="str">
        <f t="shared" si="368"/>
        <v>NO</v>
      </c>
      <c r="AB1139" t="str">
        <f t="shared" si="369"/>
        <v>NO</v>
      </c>
      <c r="AC1139" t="str">
        <f t="shared" si="370"/>
        <v>YES</v>
      </c>
      <c r="AD1139" t="str">
        <f t="shared" si="371"/>
        <v>NO</v>
      </c>
      <c r="AE1139" t="str">
        <f t="shared" si="372"/>
        <v>NO</v>
      </c>
      <c r="AF1139" t="str">
        <f t="shared" si="373"/>
        <v>NO</v>
      </c>
      <c r="AG1139" t="str">
        <f t="shared" si="374"/>
        <v>NO</v>
      </c>
      <c r="AH1139" t="str">
        <f t="shared" si="375"/>
        <v>NO</v>
      </c>
      <c r="AI1139" t="str">
        <f t="shared" si="376"/>
        <v/>
      </c>
      <c r="AJ1139">
        <f t="shared" si="377"/>
        <v>39</v>
      </c>
    </row>
    <row r="1140" spans="1:36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57"/>
        <v>3.5714285714285713E-3</v>
      </c>
      <c r="P1140" s="6">
        <f t="shared" si="358"/>
        <v>31.25</v>
      </c>
      <c r="Q1140" t="str">
        <f t="shared" si="359"/>
        <v>games</v>
      </c>
      <c r="R1140" t="str">
        <f t="shared" si="360"/>
        <v>mobile games</v>
      </c>
      <c r="S1140" s="8">
        <f t="shared" si="361"/>
        <v>42737</v>
      </c>
      <c r="T1140" s="8">
        <f t="shared" si="362"/>
        <v>42756.9066087963</v>
      </c>
      <c r="U1140">
        <f t="shared" si="363"/>
        <v>2017</v>
      </c>
      <c r="V1140" t="str">
        <f>VLOOKUP(MONTH(S1140),REF!$C$4:$D$15,2,FALSE)</f>
        <v>JAN</v>
      </c>
      <c r="W1140" t="str">
        <f t="shared" si="364"/>
        <v>NO</v>
      </c>
      <c r="X1140" t="str">
        <f t="shared" si="365"/>
        <v>NO</v>
      </c>
      <c r="Y1140" t="str">
        <f t="shared" si="366"/>
        <v>NO</v>
      </c>
      <c r="Z1140" t="str">
        <f t="shared" si="367"/>
        <v>NO</v>
      </c>
      <c r="AA1140" t="str">
        <f t="shared" si="368"/>
        <v>NO</v>
      </c>
      <c r="AB1140" t="str">
        <f t="shared" si="369"/>
        <v>NO</v>
      </c>
      <c r="AC1140" t="str">
        <f t="shared" si="370"/>
        <v>NO</v>
      </c>
      <c r="AD1140" t="str">
        <f t="shared" si="371"/>
        <v>NO</v>
      </c>
      <c r="AE1140" t="str">
        <f t="shared" si="372"/>
        <v>YES</v>
      </c>
      <c r="AF1140" t="str">
        <f t="shared" si="373"/>
        <v>NO</v>
      </c>
      <c r="AG1140" t="str">
        <f t="shared" si="374"/>
        <v>NO</v>
      </c>
      <c r="AH1140" t="str">
        <f t="shared" si="375"/>
        <v>NO</v>
      </c>
      <c r="AI1140" t="str">
        <f t="shared" si="376"/>
        <v/>
      </c>
      <c r="AJ1140">
        <f t="shared" si="377"/>
        <v>4</v>
      </c>
    </row>
    <row r="1141" spans="1:36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57"/>
        <v>6.2500000000000001E-4</v>
      </c>
      <c r="P1141" s="6">
        <f t="shared" si="358"/>
        <v>5</v>
      </c>
      <c r="Q1141" t="str">
        <f t="shared" si="359"/>
        <v>games</v>
      </c>
      <c r="R1141" t="str">
        <f t="shared" si="360"/>
        <v>mobile games</v>
      </c>
      <c r="S1141" s="8">
        <f t="shared" si="361"/>
        <v>41975</v>
      </c>
      <c r="T1141" s="8">
        <f t="shared" si="362"/>
        <v>42005.34752314815</v>
      </c>
      <c r="U1141">
        <f t="shared" si="363"/>
        <v>2014</v>
      </c>
      <c r="V1141" t="str">
        <f>VLOOKUP(MONTH(S1141),REF!$C$4:$D$15,2,FALSE)</f>
        <v>DEC</v>
      </c>
      <c r="W1141" t="str">
        <f t="shared" si="364"/>
        <v>NO</v>
      </c>
      <c r="X1141" t="str">
        <f t="shared" si="365"/>
        <v>NO</v>
      </c>
      <c r="Y1141" t="str">
        <f t="shared" si="366"/>
        <v>YES</v>
      </c>
      <c r="Z1141" t="str">
        <f t="shared" si="367"/>
        <v>NO</v>
      </c>
      <c r="AA1141" t="str">
        <f t="shared" si="368"/>
        <v>NO</v>
      </c>
      <c r="AB1141" t="str">
        <f t="shared" si="369"/>
        <v>NO</v>
      </c>
      <c r="AC1141" t="str">
        <f t="shared" si="370"/>
        <v>NO</v>
      </c>
      <c r="AD1141" t="str">
        <f t="shared" si="371"/>
        <v>NO</v>
      </c>
      <c r="AE1141" t="str">
        <f t="shared" si="372"/>
        <v>NO</v>
      </c>
      <c r="AF1141" t="str">
        <f t="shared" si="373"/>
        <v>NO</v>
      </c>
      <c r="AG1141" t="str">
        <f t="shared" si="374"/>
        <v>NO</v>
      </c>
      <c r="AH1141" t="str">
        <f t="shared" si="375"/>
        <v>NO</v>
      </c>
      <c r="AI1141" t="str">
        <f t="shared" si="376"/>
        <v/>
      </c>
      <c r="AJ1141">
        <f t="shared" si="377"/>
        <v>1</v>
      </c>
    </row>
    <row r="1142" spans="1:36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57"/>
        <v>0</v>
      </c>
      <c r="P1142" s="6" t="e">
        <f t="shared" si="358"/>
        <v>#DIV/0!</v>
      </c>
      <c r="Q1142" t="str">
        <f t="shared" si="359"/>
        <v>games</v>
      </c>
      <c r="R1142" t="str">
        <f t="shared" si="360"/>
        <v>mobile games</v>
      </c>
      <c r="S1142" s="8">
        <f t="shared" si="361"/>
        <v>42192</v>
      </c>
      <c r="T1142" s="8">
        <f t="shared" si="362"/>
        <v>42222.462048611109</v>
      </c>
      <c r="U1142">
        <f t="shared" si="363"/>
        <v>2015</v>
      </c>
      <c r="V1142" t="str">
        <f>VLOOKUP(MONTH(S1142),REF!$C$4:$D$15,2,FALSE)</f>
        <v>JUL</v>
      </c>
      <c r="W1142" t="str">
        <f t="shared" si="364"/>
        <v>NO</v>
      </c>
      <c r="X1142" t="str">
        <f t="shared" si="365"/>
        <v>NO</v>
      </c>
      <c r="Y1142" t="str">
        <f t="shared" si="366"/>
        <v>YES</v>
      </c>
      <c r="Z1142" t="str">
        <f t="shared" si="367"/>
        <v>NO</v>
      </c>
      <c r="AA1142" t="str">
        <f t="shared" si="368"/>
        <v>NO</v>
      </c>
      <c r="AB1142" t="str">
        <f t="shared" si="369"/>
        <v>NO</v>
      </c>
      <c r="AC1142" t="str">
        <f t="shared" si="370"/>
        <v>NO</v>
      </c>
      <c r="AD1142" t="str">
        <f t="shared" si="371"/>
        <v>NO</v>
      </c>
      <c r="AE1142" t="str">
        <f t="shared" si="372"/>
        <v>NO</v>
      </c>
      <c r="AF1142" t="str">
        <f t="shared" si="373"/>
        <v>NO</v>
      </c>
      <c r="AG1142" t="str">
        <f t="shared" si="374"/>
        <v>NO</v>
      </c>
      <c r="AH1142" t="str">
        <f t="shared" si="375"/>
        <v>NO</v>
      </c>
      <c r="AI1142" t="str">
        <f t="shared" si="376"/>
        <v/>
      </c>
      <c r="AJ1142">
        <f t="shared" si="377"/>
        <v>0</v>
      </c>
    </row>
    <row r="1143" spans="1:36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57"/>
        <v>0</v>
      </c>
      <c r="P1143" s="6" t="e">
        <f t="shared" si="358"/>
        <v>#DIV/0!</v>
      </c>
      <c r="Q1143" t="str">
        <f t="shared" si="359"/>
        <v>games</v>
      </c>
      <c r="R1143" t="str">
        <f t="shared" si="360"/>
        <v>mobile games</v>
      </c>
      <c r="S1143" s="8">
        <f t="shared" si="361"/>
        <v>42165</v>
      </c>
      <c r="T1143" s="8">
        <f t="shared" si="362"/>
        <v>42194.699652777781</v>
      </c>
      <c r="U1143">
        <f t="shared" si="363"/>
        <v>2015</v>
      </c>
      <c r="V1143" t="str">
        <f>VLOOKUP(MONTH(S1143),REF!$C$4:$D$15,2,FALSE)</f>
        <v>JUN</v>
      </c>
      <c r="W1143" t="str">
        <f t="shared" si="364"/>
        <v>YES</v>
      </c>
      <c r="X1143" t="str">
        <f t="shared" si="365"/>
        <v>NO</v>
      </c>
      <c r="Y1143" t="str">
        <f t="shared" si="366"/>
        <v>NO</v>
      </c>
      <c r="Z1143" t="str">
        <f t="shared" si="367"/>
        <v>NO</v>
      </c>
      <c r="AA1143" t="str">
        <f t="shared" si="368"/>
        <v>NO</v>
      </c>
      <c r="AB1143" t="str">
        <f t="shared" si="369"/>
        <v>NO</v>
      </c>
      <c r="AC1143" t="str">
        <f t="shared" si="370"/>
        <v>NO</v>
      </c>
      <c r="AD1143" t="str">
        <f t="shared" si="371"/>
        <v>NO</v>
      </c>
      <c r="AE1143" t="str">
        <f t="shared" si="372"/>
        <v>NO</v>
      </c>
      <c r="AF1143" t="str">
        <f t="shared" si="373"/>
        <v>NO</v>
      </c>
      <c r="AG1143" t="str">
        <f t="shared" si="374"/>
        <v>NO</v>
      </c>
      <c r="AH1143" t="str">
        <f t="shared" si="375"/>
        <v>NO</v>
      </c>
      <c r="AI1143" t="str">
        <f t="shared" si="376"/>
        <v/>
      </c>
      <c r="AJ1143">
        <f t="shared" si="377"/>
        <v>0</v>
      </c>
    </row>
    <row r="1144" spans="1:36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57"/>
        <v>0</v>
      </c>
      <c r="P1144" s="6" t="e">
        <f t="shared" si="358"/>
        <v>#DIV/0!</v>
      </c>
      <c r="Q1144" t="str">
        <f t="shared" si="359"/>
        <v>games</v>
      </c>
      <c r="R1144" t="str">
        <f t="shared" si="360"/>
        <v>mobile games</v>
      </c>
      <c r="S1144" s="8">
        <f t="shared" si="361"/>
        <v>42022</v>
      </c>
      <c r="T1144" s="8">
        <f t="shared" si="362"/>
        <v>42052.006099537037</v>
      </c>
      <c r="U1144">
        <f t="shared" si="363"/>
        <v>2015</v>
      </c>
      <c r="V1144" t="str">
        <f>VLOOKUP(MONTH(S1144),REF!$C$4:$D$15,2,FALSE)</f>
        <v>JAN</v>
      </c>
      <c r="W1144" t="str">
        <f t="shared" si="364"/>
        <v>NO</v>
      </c>
      <c r="X1144" t="str">
        <f t="shared" si="365"/>
        <v>YES</v>
      </c>
      <c r="Y1144" t="str">
        <f t="shared" si="366"/>
        <v>NO</v>
      </c>
      <c r="Z1144" t="str">
        <f t="shared" si="367"/>
        <v>NO</v>
      </c>
      <c r="AA1144" t="str">
        <f t="shared" si="368"/>
        <v>NO</v>
      </c>
      <c r="AB1144" t="str">
        <f t="shared" si="369"/>
        <v>NO</v>
      </c>
      <c r="AC1144" t="str">
        <f t="shared" si="370"/>
        <v>NO</v>
      </c>
      <c r="AD1144" t="str">
        <f t="shared" si="371"/>
        <v>NO</v>
      </c>
      <c r="AE1144" t="str">
        <f t="shared" si="372"/>
        <v>NO</v>
      </c>
      <c r="AF1144" t="str">
        <f t="shared" si="373"/>
        <v>NO</v>
      </c>
      <c r="AG1144" t="str">
        <f t="shared" si="374"/>
        <v>NO</v>
      </c>
      <c r="AH1144" t="str">
        <f t="shared" si="375"/>
        <v>NO</v>
      </c>
      <c r="AI1144" t="str">
        <f t="shared" si="376"/>
        <v/>
      </c>
      <c r="AJ1144">
        <f t="shared" si="377"/>
        <v>0</v>
      </c>
    </row>
    <row r="1145" spans="1:36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57"/>
        <v>4.1333333333333335E-3</v>
      </c>
      <c r="P1145" s="6">
        <f t="shared" si="358"/>
        <v>23.25</v>
      </c>
      <c r="Q1145" t="str">
        <f t="shared" si="359"/>
        <v>games</v>
      </c>
      <c r="R1145" t="str">
        <f t="shared" si="360"/>
        <v>mobile games</v>
      </c>
      <c r="S1145" s="8">
        <f t="shared" si="361"/>
        <v>42325</v>
      </c>
      <c r="T1145" s="8">
        <f t="shared" si="362"/>
        <v>42355.19358796296</v>
      </c>
      <c r="U1145">
        <f t="shared" si="363"/>
        <v>2015</v>
      </c>
      <c r="V1145" t="str">
        <f>VLOOKUP(MONTH(S1145),REF!$C$4:$D$15,2,FALSE)</f>
        <v>NOV</v>
      </c>
      <c r="W1145" t="str">
        <f t="shared" si="364"/>
        <v>NO</v>
      </c>
      <c r="X1145" t="str">
        <f t="shared" si="365"/>
        <v>NO</v>
      </c>
      <c r="Y1145" t="str">
        <f t="shared" si="366"/>
        <v>NO</v>
      </c>
      <c r="Z1145" t="str">
        <f t="shared" si="367"/>
        <v>NO</v>
      </c>
      <c r="AA1145" t="str">
        <f t="shared" si="368"/>
        <v>NO</v>
      </c>
      <c r="AB1145" t="str">
        <f t="shared" si="369"/>
        <v>NO</v>
      </c>
      <c r="AC1145" t="str">
        <f t="shared" si="370"/>
        <v>NO</v>
      </c>
      <c r="AD1145" t="str">
        <f t="shared" si="371"/>
        <v>NO</v>
      </c>
      <c r="AE1145" t="str">
        <f t="shared" si="372"/>
        <v>NO</v>
      </c>
      <c r="AF1145" t="str">
        <f t="shared" si="373"/>
        <v>NO</v>
      </c>
      <c r="AG1145" t="str">
        <f t="shared" si="374"/>
        <v>YES</v>
      </c>
      <c r="AH1145" t="str">
        <f t="shared" si="375"/>
        <v>NO</v>
      </c>
      <c r="AI1145" t="str">
        <f t="shared" si="376"/>
        <v/>
      </c>
      <c r="AJ1145">
        <f t="shared" si="377"/>
        <v>8</v>
      </c>
    </row>
    <row r="1146" spans="1:36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57"/>
        <v>0</v>
      </c>
      <c r="P1146" s="6" t="e">
        <f t="shared" si="358"/>
        <v>#DIV/0!</v>
      </c>
      <c r="Q1146" t="str">
        <f t="shared" si="359"/>
        <v>food</v>
      </c>
      <c r="R1146" t="str">
        <f t="shared" si="360"/>
        <v>food trucks</v>
      </c>
      <c r="S1146" s="8">
        <f t="shared" si="361"/>
        <v>42093</v>
      </c>
      <c r="T1146" s="8">
        <f t="shared" si="362"/>
        <v>42123.181944444441</v>
      </c>
      <c r="U1146">
        <f t="shared" si="363"/>
        <v>2015</v>
      </c>
      <c r="V1146" t="str">
        <f>VLOOKUP(MONTH(S1146),REF!$C$4:$D$15,2,FALSE)</f>
        <v>MAR</v>
      </c>
      <c r="W1146" t="str">
        <f t="shared" si="364"/>
        <v>NO</v>
      </c>
      <c r="X1146" t="str">
        <f t="shared" si="365"/>
        <v>NO</v>
      </c>
      <c r="Y1146" t="str">
        <f t="shared" si="366"/>
        <v>YES</v>
      </c>
      <c r="Z1146" t="str">
        <f t="shared" si="367"/>
        <v>NO</v>
      </c>
      <c r="AA1146" t="str">
        <f t="shared" si="368"/>
        <v>NO</v>
      </c>
      <c r="AB1146" t="str">
        <f t="shared" si="369"/>
        <v>NO</v>
      </c>
      <c r="AC1146" t="str">
        <f t="shared" si="370"/>
        <v>NO</v>
      </c>
      <c r="AD1146" t="str">
        <f t="shared" si="371"/>
        <v>NO</v>
      </c>
      <c r="AE1146" t="str">
        <f t="shared" si="372"/>
        <v>NO</v>
      </c>
      <c r="AF1146" t="str">
        <f t="shared" si="373"/>
        <v>NO</v>
      </c>
      <c r="AG1146" t="str">
        <f t="shared" si="374"/>
        <v>NO</v>
      </c>
      <c r="AH1146" t="str">
        <f t="shared" si="375"/>
        <v>NO</v>
      </c>
      <c r="AI1146" t="str">
        <f t="shared" si="376"/>
        <v/>
      </c>
      <c r="AJ1146">
        <f t="shared" si="377"/>
        <v>0</v>
      </c>
    </row>
    <row r="1147" spans="1:36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57"/>
        <v>1.25E-3</v>
      </c>
      <c r="P1147" s="6">
        <f t="shared" si="358"/>
        <v>100</v>
      </c>
      <c r="Q1147" t="str">
        <f t="shared" si="359"/>
        <v>food</v>
      </c>
      <c r="R1147" t="str">
        <f t="shared" si="360"/>
        <v>food trucks</v>
      </c>
      <c r="S1147" s="8">
        <f t="shared" si="361"/>
        <v>41855</v>
      </c>
      <c r="T1147" s="8">
        <f t="shared" si="362"/>
        <v>41914.74759259259</v>
      </c>
      <c r="U1147">
        <f t="shared" si="363"/>
        <v>2014</v>
      </c>
      <c r="V1147" t="str">
        <f>VLOOKUP(MONTH(S1147),REF!$C$4:$D$15,2,FALSE)</f>
        <v>AUG</v>
      </c>
      <c r="W1147" t="str">
        <f t="shared" si="364"/>
        <v>NO</v>
      </c>
      <c r="X1147" t="str">
        <f t="shared" si="365"/>
        <v>NO</v>
      </c>
      <c r="Y1147" t="str">
        <f t="shared" si="366"/>
        <v>NO</v>
      </c>
      <c r="Z1147" t="str">
        <f t="shared" si="367"/>
        <v>NO</v>
      </c>
      <c r="AA1147" t="str">
        <f t="shared" si="368"/>
        <v>NO</v>
      </c>
      <c r="AB1147" t="str">
        <f t="shared" si="369"/>
        <v>NO</v>
      </c>
      <c r="AC1147" t="str">
        <f t="shared" si="370"/>
        <v>NO</v>
      </c>
      <c r="AD1147" t="str">
        <f t="shared" si="371"/>
        <v>NO</v>
      </c>
      <c r="AE1147" t="str">
        <f t="shared" si="372"/>
        <v>NO</v>
      </c>
      <c r="AF1147" t="str">
        <f t="shared" si="373"/>
        <v>NO</v>
      </c>
      <c r="AG1147" t="str">
        <f t="shared" si="374"/>
        <v>NO</v>
      </c>
      <c r="AH1147" t="str">
        <f t="shared" si="375"/>
        <v>YES</v>
      </c>
      <c r="AI1147" t="str">
        <f t="shared" si="376"/>
        <v/>
      </c>
      <c r="AJ1147">
        <f t="shared" si="377"/>
        <v>1</v>
      </c>
    </row>
    <row r="1148" spans="1:36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57"/>
        <v>8.8333333333333333E-2</v>
      </c>
      <c r="P1148" s="6">
        <f t="shared" si="358"/>
        <v>44.166666666666664</v>
      </c>
      <c r="Q1148" t="str">
        <f t="shared" si="359"/>
        <v>food</v>
      </c>
      <c r="R1148" t="str">
        <f t="shared" si="360"/>
        <v>food trucks</v>
      </c>
      <c r="S1148" s="8">
        <f t="shared" si="361"/>
        <v>41724</v>
      </c>
      <c r="T1148" s="8">
        <f t="shared" si="362"/>
        <v>41761.9533912037</v>
      </c>
      <c r="U1148">
        <f t="shared" si="363"/>
        <v>2014</v>
      </c>
      <c r="V1148" t="str">
        <f>VLOOKUP(MONTH(S1148),REF!$C$4:$D$15,2,FALSE)</f>
        <v>MAR</v>
      </c>
      <c r="W1148" t="str">
        <f t="shared" si="364"/>
        <v>NO</v>
      </c>
      <c r="X1148" t="str">
        <f t="shared" si="365"/>
        <v>NO</v>
      </c>
      <c r="Y1148" t="str">
        <f t="shared" si="366"/>
        <v>YES</v>
      </c>
      <c r="Z1148" t="str">
        <f t="shared" si="367"/>
        <v>NO</v>
      </c>
      <c r="AA1148" t="str">
        <f t="shared" si="368"/>
        <v>NO</v>
      </c>
      <c r="AB1148" t="str">
        <f t="shared" si="369"/>
        <v>NO</v>
      </c>
      <c r="AC1148" t="str">
        <f t="shared" si="370"/>
        <v>NO</v>
      </c>
      <c r="AD1148" t="str">
        <f t="shared" si="371"/>
        <v>NO</v>
      </c>
      <c r="AE1148" t="str">
        <f t="shared" si="372"/>
        <v>NO</v>
      </c>
      <c r="AF1148" t="str">
        <f t="shared" si="373"/>
        <v>NO</v>
      </c>
      <c r="AG1148" t="str">
        <f t="shared" si="374"/>
        <v>NO</v>
      </c>
      <c r="AH1148" t="str">
        <f t="shared" si="375"/>
        <v>NO</v>
      </c>
      <c r="AI1148" t="str">
        <f t="shared" si="376"/>
        <v/>
      </c>
      <c r="AJ1148">
        <f t="shared" si="377"/>
        <v>12</v>
      </c>
    </row>
    <row r="1149" spans="1:36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57"/>
        <v>0</v>
      </c>
      <c r="P1149" s="6" t="e">
        <f t="shared" si="358"/>
        <v>#DIV/0!</v>
      </c>
      <c r="Q1149" t="str">
        <f t="shared" si="359"/>
        <v>food</v>
      </c>
      <c r="R1149" t="str">
        <f t="shared" si="360"/>
        <v>food trucks</v>
      </c>
      <c r="S1149" s="8">
        <f t="shared" si="361"/>
        <v>41872</v>
      </c>
      <c r="T1149" s="8">
        <f t="shared" si="362"/>
        <v>41931.972025462965</v>
      </c>
      <c r="U1149">
        <f t="shared" si="363"/>
        <v>2014</v>
      </c>
      <c r="V1149" t="str">
        <f>VLOOKUP(MONTH(S1149),REF!$C$4:$D$15,2,FALSE)</f>
        <v>AUG</v>
      </c>
      <c r="W1149" t="str">
        <f t="shared" si="364"/>
        <v>NO</v>
      </c>
      <c r="X1149" t="str">
        <f t="shared" si="365"/>
        <v>NO</v>
      </c>
      <c r="Y1149" t="str">
        <f t="shared" si="366"/>
        <v>NO</v>
      </c>
      <c r="Z1149" t="str">
        <f t="shared" si="367"/>
        <v>NO</v>
      </c>
      <c r="AA1149" t="str">
        <f t="shared" si="368"/>
        <v>NO</v>
      </c>
      <c r="AB1149" t="str">
        <f t="shared" si="369"/>
        <v>NO</v>
      </c>
      <c r="AC1149" t="str">
        <f t="shared" si="370"/>
        <v>YES</v>
      </c>
      <c r="AD1149" t="str">
        <f t="shared" si="371"/>
        <v>NO</v>
      </c>
      <c r="AE1149" t="str">
        <f t="shared" si="372"/>
        <v>NO</v>
      </c>
      <c r="AF1149" t="str">
        <f t="shared" si="373"/>
        <v>NO</v>
      </c>
      <c r="AG1149" t="str">
        <f t="shared" si="374"/>
        <v>NO</v>
      </c>
      <c r="AH1149" t="str">
        <f t="shared" si="375"/>
        <v>NO</v>
      </c>
      <c r="AI1149" t="str">
        <f t="shared" si="376"/>
        <v/>
      </c>
      <c r="AJ1149">
        <f t="shared" si="377"/>
        <v>0</v>
      </c>
    </row>
    <row r="1150" spans="1:36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57"/>
        <v>4.8666666666666667E-3</v>
      </c>
      <c r="P1150" s="6">
        <f t="shared" si="358"/>
        <v>24.333333333333332</v>
      </c>
      <c r="Q1150" t="str">
        <f t="shared" si="359"/>
        <v>food</v>
      </c>
      <c r="R1150" t="str">
        <f t="shared" si="360"/>
        <v>food trucks</v>
      </c>
      <c r="S1150" s="8">
        <f t="shared" si="361"/>
        <v>42675</v>
      </c>
      <c r="T1150" s="8">
        <f t="shared" si="362"/>
        <v>42705.212743055556</v>
      </c>
      <c r="U1150">
        <f t="shared" si="363"/>
        <v>2016</v>
      </c>
      <c r="V1150" t="str">
        <f>VLOOKUP(MONTH(S1150),REF!$C$4:$D$15,2,FALSE)</f>
        <v>NOV</v>
      </c>
      <c r="W1150" t="str">
        <f t="shared" si="364"/>
        <v>NO</v>
      </c>
      <c r="X1150" t="str">
        <f t="shared" si="365"/>
        <v>NO</v>
      </c>
      <c r="Y1150" t="str">
        <f t="shared" si="366"/>
        <v>NO</v>
      </c>
      <c r="Z1150" t="str">
        <f t="shared" si="367"/>
        <v>NO</v>
      </c>
      <c r="AA1150" t="str">
        <f t="shared" si="368"/>
        <v>YES</v>
      </c>
      <c r="AB1150" t="str">
        <f t="shared" si="369"/>
        <v>NO</v>
      </c>
      <c r="AC1150" t="str">
        <f t="shared" si="370"/>
        <v>NO</v>
      </c>
      <c r="AD1150" t="str">
        <f t="shared" si="371"/>
        <v>NO</v>
      </c>
      <c r="AE1150" t="str">
        <f t="shared" si="372"/>
        <v>NO</v>
      </c>
      <c r="AF1150" t="str">
        <f t="shared" si="373"/>
        <v>NO</v>
      </c>
      <c r="AG1150" t="str">
        <f t="shared" si="374"/>
        <v>NO</v>
      </c>
      <c r="AH1150" t="str">
        <f t="shared" si="375"/>
        <v>NO</v>
      </c>
      <c r="AI1150" t="str">
        <f t="shared" si="376"/>
        <v/>
      </c>
      <c r="AJ1150">
        <f t="shared" si="377"/>
        <v>3</v>
      </c>
    </row>
    <row r="1151" spans="1:36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57"/>
        <v>1.5E-3</v>
      </c>
      <c r="P1151" s="6">
        <f t="shared" si="358"/>
        <v>37.5</v>
      </c>
      <c r="Q1151" t="str">
        <f t="shared" si="359"/>
        <v>food</v>
      </c>
      <c r="R1151" t="str">
        <f t="shared" si="360"/>
        <v>food trucks</v>
      </c>
      <c r="S1151" s="8">
        <f t="shared" si="361"/>
        <v>42508</v>
      </c>
      <c r="T1151" s="8">
        <f t="shared" si="362"/>
        <v>42537.71025462963</v>
      </c>
      <c r="U1151">
        <f t="shared" si="363"/>
        <v>2016</v>
      </c>
      <c r="V1151" t="str">
        <f>VLOOKUP(MONTH(S1151),REF!$C$4:$D$15,2,FALSE)</f>
        <v>MAY</v>
      </c>
      <c r="W1151" t="str">
        <f t="shared" si="364"/>
        <v>NO</v>
      </c>
      <c r="X1151" t="str">
        <f t="shared" si="365"/>
        <v>NO</v>
      </c>
      <c r="Y1151" t="str">
        <f t="shared" si="366"/>
        <v>NO</v>
      </c>
      <c r="Z1151" t="str">
        <f t="shared" si="367"/>
        <v>NO</v>
      </c>
      <c r="AA1151" t="str">
        <f t="shared" si="368"/>
        <v>NO</v>
      </c>
      <c r="AB1151" t="str">
        <f t="shared" si="369"/>
        <v>NO</v>
      </c>
      <c r="AC1151" t="str">
        <f t="shared" si="370"/>
        <v>NO</v>
      </c>
      <c r="AD1151" t="str">
        <f t="shared" si="371"/>
        <v>NO</v>
      </c>
      <c r="AE1151" t="str">
        <f t="shared" si="372"/>
        <v>NO</v>
      </c>
      <c r="AF1151" t="str">
        <f t="shared" si="373"/>
        <v>NO</v>
      </c>
      <c r="AG1151" t="str">
        <f t="shared" si="374"/>
        <v>NO</v>
      </c>
      <c r="AH1151" t="str">
        <f t="shared" si="375"/>
        <v>YES</v>
      </c>
      <c r="AI1151" t="str">
        <f t="shared" si="376"/>
        <v/>
      </c>
      <c r="AJ1151">
        <f t="shared" si="377"/>
        <v>2</v>
      </c>
    </row>
    <row r="1152" spans="1:36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57"/>
        <v>0.1008</v>
      </c>
      <c r="P1152" s="6">
        <f t="shared" si="358"/>
        <v>42</v>
      </c>
      <c r="Q1152" t="str">
        <f t="shared" si="359"/>
        <v>food</v>
      </c>
      <c r="R1152" t="str">
        <f t="shared" si="360"/>
        <v>food trucks</v>
      </c>
      <c r="S1152" s="8">
        <f t="shared" si="361"/>
        <v>42318</v>
      </c>
      <c r="T1152" s="8">
        <f t="shared" si="362"/>
        <v>42377.954571759255</v>
      </c>
      <c r="U1152">
        <f t="shared" si="363"/>
        <v>2015</v>
      </c>
      <c r="V1152" t="str">
        <f>VLOOKUP(MONTH(S1152),REF!$C$4:$D$15,2,FALSE)</f>
        <v>NOV</v>
      </c>
      <c r="W1152" t="str">
        <f t="shared" si="364"/>
        <v>NO</v>
      </c>
      <c r="X1152" t="str">
        <f t="shared" si="365"/>
        <v>YES</v>
      </c>
      <c r="Y1152" t="str">
        <f t="shared" si="366"/>
        <v>NO</v>
      </c>
      <c r="Z1152" t="str">
        <f t="shared" si="367"/>
        <v>NO</v>
      </c>
      <c r="AA1152" t="str">
        <f t="shared" si="368"/>
        <v>NO</v>
      </c>
      <c r="AB1152" t="str">
        <f t="shared" si="369"/>
        <v>NO</v>
      </c>
      <c r="AC1152" t="str">
        <f t="shared" si="370"/>
        <v>NO</v>
      </c>
      <c r="AD1152" t="str">
        <f t="shared" si="371"/>
        <v>NO</v>
      </c>
      <c r="AE1152" t="str">
        <f t="shared" si="372"/>
        <v>NO</v>
      </c>
      <c r="AF1152" t="str">
        <f t="shared" si="373"/>
        <v>NO</v>
      </c>
      <c r="AG1152" t="str">
        <f t="shared" si="374"/>
        <v>NO</v>
      </c>
      <c r="AH1152" t="str">
        <f t="shared" si="375"/>
        <v>NO</v>
      </c>
      <c r="AI1152" t="str">
        <f t="shared" si="376"/>
        <v/>
      </c>
      <c r="AJ1152">
        <f t="shared" si="377"/>
        <v>6</v>
      </c>
    </row>
    <row r="1153" spans="1:36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57"/>
        <v>0</v>
      </c>
      <c r="P1153" s="6" t="e">
        <f t="shared" si="358"/>
        <v>#DIV/0!</v>
      </c>
      <c r="Q1153" t="str">
        <f t="shared" si="359"/>
        <v>food</v>
      </c>
      <c r="R1153" t="str">
        <f t="shared" si="360"/>
        <v>food trucks</v>
      </c>
      <c r="S1153" s="8">
        <f t="shared" si="361"/>
        <v>42224</v>
      </c>
      <c r="T1153" s="8">
        <f t="shared" si="362"/>
        <v>42254.102581018524</v>
      </c>
      <c r="U1153">
        <f t="shared" si="363"/>
        <v>2015</v>
      </c>
      <c r="V1153" t="str">
        <f>VLOOKUP(MONTH(S1153),REF!$C$4:$D$15,2,FALSE)</f>
        <v>AUG</v>
      </c>
      <c r="W1153" t="str">
        <f t="shared" si="364"/>
        <v>NO</v>
      </c>
      <c r="X1153" t="str">
        <f t="shared" si="365"/>
        <v>NO</v>
      </c>
      <c r="Y1153" t="str">
        <f t="shared" si="366"/>
        <v>NO</v>
      </c>
      <c r="Z1153" t="str">
        <f t="shared" si="367"/>
        <v>NO</v>
      </c>
      <c r="AA1153" t="str">
        <f t="shared" si="368"/>
        <v>NO</v>
      </c>
      <c r="AB1153" t="str">
        <f t="shared" si="369"/>
        <v>NO</v>
      </c>
      <c r="AC1153" t="str">
        <f t="shared" si="370"/>
        <v>YES</v>
      </c>
      <c r="AD1153" t="str">
        <f t="shared" si="371"/>
        <v>NO</v>
      </c>
      <c r="AE1153" t="str">
        <f t="shared" si="372"/>
        <v>NO</v>
      </c>
      <c r="AF1153" t="str">
        <f t="shared" si="373"/>
        <v>NO</v>
      </c>
      <c r="AG1153" t="str">
        <f t="shared" si="374"/>
        <v>NO</v>
      </c>
      <c r="AH1153" t="str">
        <f t="shared" si="375"/>
        <v>NO</v>
      </c>
      <c r="AI1153" t="str">
        <f t="shared" si="376"/>
        <v/>
      </c>
      <c r="AJ1153">
        <f t="shared" si="377"/>
        <v>0</v>
      </c>
    </row>
    <row r="1154" spans="1:36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57"/>
        <v>5.6937500000000002E-2</v>
      </c>
      <c r="P1154" s="6">
        <f t="shared" si="358"/>
        <v>60.733333333333334</v>
      </c>
      <c r="Q1154" t="str">
        <f t="shared" si="359"/>
        <v>food</v>
      </c>
      <c r="R1154" t="str">
        <f t="shared" si="360"/>
        <v>food trucks</v>
      </c>
      <c r="S1154" s="8">
        <f t="shared" si="361"/>
        <v>42110</v>
      </c>
      <c r="T1154" s="8">
        <f t="shared" si="362"/>
        <v>42139.709629629629</v>
      </c>
      <c r="U1154">
        <f t="shared" si="363"/>
        <v>2015</v>
      </c>
      <c r="V1154" t="str">
        <f>VLOOKUP(MONTH(S1154),REF!$C$4:$D$15,2,FALSE)</f>
        <v>APR</v>
      </c>
      <c r="W1154" t="str">
        <f t="shared" si="364"/>
        <v>NO</v>
      </c>
      <c r="X1154" t="str">
        <f t="shared" si="365"/>
        <v>NO</v>
      </c>
      <c r="Y1154" t="str">
        <f t="shared" si="366"/>
        <v>NO</v>
      </c>
      <c r="Z1154" t="str">
        <f t="shared" si="367"/>
        <v>NO</v>
      </c>
      <c r="AA1154" t="str">
        <f t="shared" si="368"/>
        <v>YES</v>
      </c>
      <c r="AB1154" t="str">
        <f t="shared" si="369"/>
        <v>NO</v>
      </c>
      <c r="AC1154" t="str">
        <f t="shared" si="370"/>
        <v>NO</v>
      </c>
      <c r="AD1154" t="str">
        <f t="shared" si="371"/>
        <v>NO</v>
      </c>
      <c r="AE1154" t="str">
        <f t="shared" si="372"/>
        <v>NO</v>
      </c>
      <c r="AF1154" t="str">
        <f t="shared" si="373"/>
        <v>NO</v>
      </c>
      <c r="AG1154" t="str">
        <f t="shared" si="374"/>
        <v>NO</v>
      </c>
      <c r="AH1154" t="str">
        <f t="shared" si="375"/>
        <v>NO</v>
      </c>
      <c r="AI1154" t="str">
        <f t="shared" si="376"/>
        <v/>
      </c>
      <c r="AJ1154">
        <f t="shared" si="377"/>
        <v>15</v>
      </c>
    </row>
    <row r="1155" spans="1:36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78">E1155/D1155</f>
        <v>6.2500000000000003E-3</v>
      </c>
      <c r="P1155" s="6">
        <f t="shared" ref="P1155:P1218" si="379">E1155/L1155</f>
        <v>50</v>
      </c>
      <c r="Q1155" t="str">
        <f t="shared" ref="Q1155:Q1218" si="380">LEFT(N1155,FIND("/",N1155)-1)</f>
        <v>food</v>
      </c>
      <c r="R1155" t="str">
        <f t="shared" ref="R1155:R1218" si="381">RIGHT(N1155,LEN(N1155)-FIND("/",N1155))</f>
        <v>food trucks</v>
      </c>
      <c r="S1155" s="8">
        <f t="shared" ref="S1155:S1218" si="382">ROUND((J1155/86400)+DATE(1970,1,1),0)</f>
        <v>42144</v>
      </c>
      <c r="T1155" s="8">
        <f t="shared" ref="T1155:T1218" si="383">(I1155/86400)+DATE(1970,1,1)</f>
        <v>42173.714178240742</v>
      </c>
      <c r="U1155">
        <f t="shared" ref="U1155:U1218" si="384">YEAR(S1155)</f>
        <v>2015</v>
      </c>
      <c r="V1155" t="str">
        <f>VLOOKUP(MONTH(S1155),REF!$C$4:$D$15,2,FALSE)</f>
        <v>MAY</v>
      </c>
      <c r="W1155" t="str">
        <f t="shared" ref="W1155:W1218" si="385">IF(D1155&lt;1000,"YES","NO")</f>
        <v>NO</v>
      </c>
      <c r="X1155" t="str">
        <f t="shared" ref="X1155:X1218" si="386">IF(AND($D1155&gt;=1000,$D1155&lt;=4999),"YES","NO")</f>
        <v>NO</v>
      </c>
      <c r="Y1155" t="str">
        <f t="shared" ref="Y1155:Y1218" si="387">IF(AND($D1155&gt;=5000,$D1155&lt;=9999),"YES","NO")</f>
        <v>YES</v>
      </c>
      <c r="Z1155" t="str">
        <f t="shared" ref="Z1155:Z1218" si="388">IF(AND($D1155&gt;=10000,$D1155&lt;=14999),"YES","NO")</f>
        <v>NO</v>
      </c>
      <c r="AA1155" t="str">
        <f t="shared" ref="AA1155:AA1218" si="389">IF(AND($D1155&gt;=15000,$D1155&lt;=19999),"YES","NO")</f>
        <v>NO</v>
      </c>
      <c r="AB1155" t="str">
        <f t="shared" ref="AB1155:AB1218" si="390">IF(AND($D1155&gt;=20000,$D1155&lt;=24999),"YES","NO")</f>
        <v>NO</v>
      </c>
      <c r="AC1155" t="str">
        <f t="shared" ref="AC1155:AC1218" si="391">IF(AND($D1155&gt;=25000,$D1155&lt;=29999),"YES","NO")</f>
        <v>NO</v>
      </c>
      <c r="AD1155" t="str">
        <f t="shared" ref="AD1155:AD1218" si="392">IF(AND($D1155&gt;=30000,$D1155&lt;=34999),"YES","NO")</f>
        <v>NO</v>
      </c>
      <c r="AE1155" t="str">
        <f t="shared" ref="AE1155:AE1218" si="393">IF(AND($D1155&gt;=35000,$D1155&lt;=39999),"YES","NO")</f>
        <v>NO</v>
      </c>
      <c r="AF1155" t="str">
        <f t="shared" ref="AF1155:AF1218" si="394">IF(AND($D1155&gt;=40000,$D1155&lt;=44999),"YES","NO")</f>
        <v>NO</v>
      </c>
      <c r="AG1155" t="str">
        <f t="shared" ref="AG1155:AG1218" si="395">IF(AND($D1155&gt;=45000,$D1155&lt;=49999),"YES","NO")</f>
        <v>NO</v>
      </c>
      <c r="AH1155" t="str">
        <f t="shared" ref="AH1155:AH1218" si="396">IF($D1155&gt;=50000,"YES","NO")</f>
        <v>NO</v>
      </c>
      <c r="AI1155" t="str">
        <f t="shared" ref="AI1155:AI1218" si="397">IF(F1155="successful",L1155,"")</f>
        <v/>
      </c>
      <c r="AJ1155">
        <f t="shared" ref="AJ1155:AJ1218" si="398">IF(F1155="failed",L1155,"")</f>
        <v>1</v>
      </c>
    </row>
    <row r="1156" spans="1:36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78"/>
        <v>6.5000000000000002E-2</v>
      </c>
      <c r="P1156" s="6">
        <f t="shared" si="379"/>
        <v>108.33333333333333</v>
      </c>
      <c r="Q1156" t="str">
        <f t="shared" si="380"/>
        <v>food</v>
      </c>
      <c r="R1156" t="str">
        <f t="shared" si="381"/>
        <v>food trucks</v>
      </c>
      <c r="S1156" s="8">
        <f t="shared" si="382"/>
        <v>42223</v>
      </c>
      <c r="T1156" s="8">
        <f t="shared" si="383"/>
        <v>42253.108865740738</v>
      </c>
      <c r="U1156">
        <f t="shared" si="384"/>
        <v>2015</v>
      </c>
      <c r="V1156" t="str">
        <f>VLOOKUP(MONTH(S1156),REF!$C$4:$D$15,2,FALSE)</f>
        <v>AUG</v>
      </c>
      <c r="W1156" t="str">
        <f t="shared" si="385"/>
        <v>NO</v>
      </c>
      <c r="X1156" t="str">
        <f t="shared" si="386"/>
        <v>NO</v>
      </c>
      <c r="Y1156" t="str">
        <f t="shared" si="387"/>
        <v>YES</v>
      </c>
      <c r="Z1156" t="str">
        <f t="shared" si="388"/>
        <v>NO</v>
      </c>
      <c r="AA1156" t="str">
        <f t="shared" si="389"/>
        <v>NO</v>
      </c>
      <c r="AB1156" t="str">
        <f t="shared" si="390"/>
        <v>NO</v>
      </c>
      <c r="AC1156" t="str">
        <f t="shared" si="391"/>
        <v>NO</v>
      </c>
      <c r="AD1156" t="str">
        <f t="shared" si="392"/>
        <v>NO</v>
      </c>
      <c r="AE1156" t="str">
        <f t="shared" si="393"/>
        <v>NO</v>
      </c>
      <c r="AF1156" t="str">
        <f t="shared" si="394"/>
        <v>NO</v>
      </c>
      <c r="AG1156" t="str">
        <f t="shared" si="395"/>
        <v>NO</v>
      </c>
      <c r="AH1156" t="str">
        <f t="shared" si="396"/>
        <v>NO</v>
      </c>
      <c r="AI1156" t="str">
        <f t="shared" si="397"/>
        <v/>
      </c>
      <c r="AJ1156">
        <f t="shared" si="398"/>
        <v>3</v>
      </c>
    </row>
    <row r="1157" spans="1:36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78"/>
        <v>7.5199999999999998E-3</v>
      </c>
      <c r="P1157" s="6">
        <f t="shared" si="379"/>
        <v>23.5</v>
      </c>
      <c r="Q1157" t="str">
        <f t="shared" si="380"/>
        <v>food</v>
      </c>
      <c r="R1157" t="str">
        <f t="shared" si="381"/>
        <v>food trucks</v>
      </c>
      <c r="S1157" s="8">
        <f t="shared" si="382"/>
        <v>41836</v>
      </c>
      <c r="T1157" s="8">
        <f t="shared" si="383"/>
        <v>41865.763981481483</v>
      </c>
      <c r="U1157">
        <f t="shared" si="384"/>
        <v>2014</v>
      </c>
      <c r="V1157" t="str">
        <f>VLOOKUP(MONTH(S1157),REF!$C$4:$D$15,2,FALSE)</f>
        <v>JUL</v>
      </c>
      <c r="W1157" t="str">
        <f t="shared" si="385"/>
        <v>NO</v>
      </c>
      <c r="X1157" t="str">
        <f t="shared" si="386"/>
        <v>NO</v>
      </c>
      <c r="Y1157" t="str">
        <f t="shared" si="387"/>
        <v>NO</v>
      </c>
      <c r="Z1157" t="str">
        <f t="shared" si="388"/>
        <v>NO</v>
      </c>
      <c r="AA1157" t="str">
        <f t="shared" si="389"/>
        <v>NO</v>
      </c>
      <c r="AB1157" t="str">
        <f t="shared" si="390"/>
        <v>NO</v>
      </c>
      <c r="AC1157" t="str">
        <f t="shared" si="391"/>
        <v>YES</v>
      </c>
      <c r="AD1157" t="str">
        <f t="shared" si="392"/>
        <v>NO</v>
      </c>
      <c r="AE1157" t="str">
        <f t="shared" si="393"/>
        <v>NO</v>
      </c>
      <c r="AF1157" t="str">
        <f t="shared" si="394"/>
        <v>NO</v>
      </c>
      <c r="AG1157" t="str">
        <f t="shared" si="395"/>
        <v>NO</v>
      </c>
      <c r="AH1157" t="str">
        <f t="shared" si="396"/>
        <v>NO</v>
      </c>
      <c r="AI1157" t="str">
        <f t="shared" si="397"/>
        <v/>
      </c>
      <c r="AJ1157">
        <f t="shared" si="398"/>
        <v>8</v>
      </c>
    </row>
    <row r="1158" spans="1:36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78"/>
        <v>0</v>
      </c>
      <c r="P1158" s="6" t="e">
        <f t="shared" si="379"/>
        <v>#DIV/0!</v>
      </c>
      <c r="Q1158" t="str">
        <f t="shared" si="380"/>
        <v>food</v>
      </c>
      <c r="R1158" t="str">
        <f t="shared" si="381"/>
        <v>food trucks</v>
      </c>
      <c r="S1158" s="8">
        <f t="shared" si="382"/>
        <v>42029</v>
      </c>
      <c r="T1158" s="8">
        <f t="shared" si="383"/>
        <v>42059.07131944444</v>
      </c>
      <c r="U1158">
        <f t="shared" si="384"/>
        <v>2015</v>
      </c>
      <c r="V1158" t="str">
        <f>VLOOKUP(MONTH(S1158),REF!$C$4:$D$15,2,FALSE)</f>
        <v>JAN</v>
      </c>
      <c r="W1158" t="str">
        <f t="shared" si="385"/>
        <v>NO</v>
      </c>
      <c r="X1158" t="str">
        <f t="shared" si="386"/>
        <v>NO</v>
      </c>
      <c r="Y1158" t="str">
        <f t="shared" si="387"/>
        <v>YES</v>
      </c>
      <c r="Z1158" t="str">
        <f t="shared" si="388"/>
        <v>NO</v>
      </c>
      <c r="AA1158" t="str">
        <f t="shared" si="389"/>
        <v>NO</v>
      </c>
      <c r="AB1158" t="str">
        <f t="shared" si="390"/>
        <v>NO</v>
      </c>
      <c r="AC1158" t="str">
        <f t="shared" si="391"/>
        <v>NO</v>
      </c>
      <c r="AD1158" t="str">
        <f t="shared" si="392"/>
        <v>NO</v>
      </c>
      <c r="AE1158" t="str">
        <f t="shared" si="393"/>
        <v>NO</v>
      </c>
      <c r="AF1158" t="str">
        <f t="shared" si="394"/>
        <v>NO</v>
      </c>
      <c r="AG1158" t="str">
        <f t="shared" si="395"/>
        <v>NO</v>
      </c>
      <c r="AH1158" t="str">
        <f t="shared" si="396"/>
        <v>NO</v>
      </c>
      <c r="AI1158" t="str">
        <f t="shared" si="397"/>
        <v/>
      </c>
      <c r="AJ1158">
        <f t="shared" si="398"/>
        <v>0</v>
      </c>
    </row>
    <row r="1159" spans="1:36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78"/>
        <v>1.5100000000000001E-2</v>
      </c>
      <c r="P1159" s="6">
        <f t="shared" si="379"/>
        <v>50.333333333333336</v>
      </c>
      <c r="Q1159" t="str">
        <f t="shared" si="380"/>
        <v>food</v>
      </c>
      <c r="R1159" t="str">
        <f t="shared" si="381"/>
        <v>food trucks</v>
      </c>
      <c r="S1159" s="8">
        <f t="shared" si="382"/>
        <v>41919</v>
      </c>
      <c r="T1159" s="8">
        <f t="shared" si="383"/>
        <v>41978.669907407406</v>
      </c>
      <c r="U1159">
        <f t="shared" si="384"/>
        <v>2014</v>
      </c>
      <c r="V1159" t="str">
        <f>VLOOKUP(MONTH(S1159),REF!$C$4:$D$15,2,FALSE)</f>
        <v>OCT</v>
      </c>
      <c r="W1159" t="str">
        <f t="shared" si="385"/>
        <v>NO</v>
      </c>
      <c r="X1159" t="str">
        <f t="shared" si="386"/>
        <v>NO</v>
      </c>
      <c r="Y1159" t="str">
        <f t="shared" si="387"/>
        <v>NO</v>
      </c>
      <c r="Z1159" t="str">
        <f t="shared" si="388"/>
        <v>YES</v>
      </c>
      <c r="AA1159" t="str">
        <f t="shared" si="389"/>
        <v>NO</v>
      </c>
      <c r="AB1159" t="str">
        <f t="shared" si="390"/>
        <v>NO</v>
      </c>
      <c r="AC1159" t="str">
        <f t="shared" si="391"/>
        <v>NO</v>
      </c>
      <c r="AD1159" t="str">
        <f t="shared" si="392"/>
        <v>NO</v>
      </c>
      <c r="AE1159" t="str">
        <f t="shared" si="393"/>
        <v>NO</v>
      </c>
      <c r="AF1159" t="str">
        <f t="shared" si="394"/>
        <v>NO</v>
      </c>
      <c r="AG1159" t="str">
        <f t="shared" si="395"/>
        <v>NO</v>
      </c>
      <c r="AH1159" t="str">
        <f t="shared" si="396"/>
        <v>NO</v>
      </c>
      <c r="AI1159" t="str">
        <f t="shared" si="397"/>
        <v/>
      </c>
      <c r="AJ1159">
        <f t="shared" si="398"/>
        <v>3</v>
      </c>
    </row>
    <row r="1160" spans="1:36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78"/>
        <v>4.6666666666666671E-3</v>
      </c>
      <c r="P1160" s="6">
        <f t="shared" si="379"/>
        <v>11.666666666666666</v>
      </c>
      <c r="Q1160" t="str">
        <f t="shared" si="380"/>
        <v>food</v>
      </c>
      <c r="R1160" t="str">
        <f t="shared" si="381"/>
        <v>food trucks</v>
      </c>
      <c r="S1160" s="8">
        <f t="shared" si="382"/>
        <v>41952</v>
      </c>
      <c r="T1160" s="8">
        <f t="shared" si="383"/>
        <v>41982.09175925926</v>
      </c>
      <c r="U1160">
        <f t="shared" si="384"/>
        <v>2014</v>
      </c>
      <c r="V1160" t="str">
        <f>VLOOKUP(MONTH(S1160),REF!$C$4:$D$15,2,FALSE)</f>
        <v>NOV</v>
      </c>
      <c r="W1160" t="str">
        <f t="shared" si="385"/>
        <v>NO</v>
      </c>
      <c r="X1160" t="str">
        <f t="shared" si="386"/>
        <v>NO</v>
      </c>
      <c r="Y1160" t="str">
        <f t="shared" si="387"/>
        <v>YES</v>
      </c>
      <c r="Z1160" t="str">
        <f t="shared" si="388"/>
        <v>NO</v>
      </c>
      <c r="AA1160" t="str">
        <f t="shared" si="389"/>
        <v>NO</v>
      </c>
      <c r="AB1160" t="str">
        <f t="shared" si="390"/>
        <v>NO</v>
      </c>
      <c r="AC1160" t="str">
        <f t="shared" si="391"/>
        <v>NO</v>
      </c>
      <c r="AD1160" t="str">
        <f t="shared" si="392"/>
        <v>NO</v>
      </c>
      <c r="AE1160" t="str">
        <f t="shared" si="393"/>
        <v>NO</v>
      </c>
      <c r="AF1160" t="str">
        <f t="shared" si="394"/>
        <v>NO</v>
      </c>
      <c r="AG1160" t="str">
        <f t="shared" si="395"/>
        <v>NO</v>
      </c>
      <c r="AH1160" t="str">
        <f t="shared" si="396"/>
        <v>NO</v>
      </c>
      <c r="AI1160" t="str">
        <f t="shared" si="397"/>
        <v/>
      </c>
      <c r="AJ1160">
        <f t="shared" si="398"/>
        <v>3</v>
      </c>
    </row>
    <row r="1161" spans="1:36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78"/>
        <v>0</v>
      </c>
      <c r="P1161" s="6" t="e">
        <f t="shared" si="379"/>
        <v>#DIV/0!</v>
      </c>
      <c r="Q1161" t="str">
        <f t="shared" si="380"/>
        <v>food</v>
      </c>
      <c r="R1161" t="str">
        <f t="shared" si="381"/>
        <v>food trucks</v>
      </c>
      <c r="S1161" s="8">
        <f t="shared" si="382"/>
        <v>42155</v>
      </c>
      <c r="T1161" s="8">
        <f t="shared" si="383"/>
        <v>42185.65625</v>
      </c>
      <c r="U1161">
        <f t="shared" si="384"/>
        <v>2015</v>
      </c>
      <c r="V1161" t="str">
        <f>VLOOKUP(MONTH(S1161),REF!$C$4:$D$15,2,FALSE)</f>
        <v>MAY</v>
      </c>
      <c r="W1161" t="str">
        <f t="shared" si="385"/>
        <v>NO</v>
      </c>
      <c r="X1161" t="str">
        <f t="shared" si="386"/>
        <v>NO</v>
      </c>
      <c r="Y1161" t="str">
        <f t="shared" si="387"/>
        <v>YES</v>
      </c>
      <c r="Z1161" t="str">
        <f t="shared" si="388"/>
        <v>NO</v>
      </c>
      <c r="AA1161" t="str">
        <f t="shared" si="389"/>
        <v>NO</v>
      </c>
      <c r="AB1161" t="str">
        <f t="shared" si="390"/>
        <v>NO</v>
      </c>
      <c r="AC1161" t="str">
        <f t="shared" si="391"/>
        <v>NO</v>
      </c>
      <c r="AD1161" t="str">
        <f t="shared" si="392"/>
        <v>NO</v>
      </c>
      <c r="AE1161" t="str">
        <f t="shared" si="393"/>
        <v>NO</v>
      </c>
      <c r="AF1161" t="str">
        <f t="shared" si="394"/>
        <v>NO</v>
      </c>
      <c r="AG1161" t="str">
        <f t="shared" si="395"/>
        <v>NO</v>
      </c>
      <c r="AH1161" t="str">
        <f t="shared" si="396"/>
        <v>NO</v>
      </c>
      <c r="AI1161" t="str">
        <f t="shared" si="397"/>
        <v/>
      </c>
      <c r="AJ1161">
        <f t="shared" si="398"/>
        <v>0</v>
      </c>
    </row>
    <row r="1162" spans="1:36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78"/>
        <v>3.85E-2</v>
      </c>
      <c r="P1162" s="6">
        <f t="shared" si="379"/>
        <v>60.789473684210527</v>
      </c>
      <c r="Q1162" t="str">
        <f t="shared" si="380"/>
        <v>food</v>
      </c>
      <c r="R1162" t="str">
        <f t="shared" si="381"/>
        <v>food trucks</v>
      </c>
      <c r="S1162" s="8">
        <f t="shared" si="382"/>
        <v>42061</v>
      </c>
      <c r="T1162" s="8">
        <f t="shared" si="383"/>
        <v>42091.113263888888</v>
      </c>
      <c r="U1162">
        <f t="shared" si="384"/>
        <v>2015</v>
      </c>
      <c r="V1162" t="str">
        <f>VLOOKUP(MONTH(S1162),REF!$C$4:$D$15,2,FALSE)</f>
        <v>FEB</v>
      </c>
      <c r="W1162" t="str">
        <f t="shared" si="385"/>
        <v>NO</v>
      </c>
      <c r="X1162" t="str">
        <f t="shared" si="386"/>
        <v>NO</v>
      </c>
      <c r="Y1162" t="str">
        <f t="shared" si="387"/>
        <v>NO</v>
      </c>
      <c r="Z1162" t="str">
        <f t="shared" si="388"/>
        <v>NO</v>
      </c>
      <c r="AA1162" t="str">
        <f t="shared" si="389"/>
        <v>NO</v>
      </c>
      <c r="AB1162" t="str">
        <f t="shared" si="390"/>
        <v>NO</v>
      </c>
      <c r="AC1162" t="str">
        <f t="shared" si="391"/>
        <v>NO</v>
      </c>
      <c r="AD1162" t="str">
        <f t="shared" si="392"/>
        <v>YES</v>
      </c>
      <c r="AE1162" t="str">
        <f t="shared" si="393"/>
        <v>NO</v>
      </c>
      <c r="AF1162" t="str">
        <f t="shared" si="394"/>
        <v>NO</v>
      </c>
      <c r="AG1162" t="str">
        <f t="shared" si="395"/>
        <v>NO</v>
      </c>
      <c r="AH1162" t="str">
        <f t="shared" si="396"/>
        <v>NO</v>
      </c>
      <c r="AI1162" t="str">
        <f t="shared" si="397"/>
        <v/>
      </c>
      <c r="AJ1162">
        <f t="shared" si="398"/>
        <v>19</v>
      </c>
    </row>
    <row r="1163" spans="1:36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78"/>
        <v>0</v>
      </c>
      <c r="P1163" s="6" t="e">
        <f t="shared" si="379"/>
        <v>#DIV/0!</v>
      </c>
      <c r="Q1163" t="str">
        <f t="shared" si="380"/>
        <v>food</v>
      </c>
      <c r="R1163" t="str">
        <f t="shared" si="381"/>
        <v>food trucks</v>
      </c>
      <c r="S1163" s="8">
        <f t="shared" si="382"/>
        <v>42123</v>
      </c>
      <c r="T1163" s="8">
        <f t="shared" si="383"/>
        <v>42143.629502314812</v>
      </c>
      <c r="U1163">
        <f t="shared" si="384"/>
        <v>2015</v>
      </c>
      <c r="V1163" t="str">
        <f>VLOOKUP(MONTH(S1163),REF!$C$4:$D$15,2,FALSE)</f>
        <v>APR</v>
      </c>
      <c r="W1163" t="str">
        <f t="shared" si="385"/>
        <v>NO</v>
      </c>
      <c r="X1163" t="str">
        <f t="shared" si="386"/>
        <v>NO</v>
      </c>
      <c r="Y1163" t="str">
        <f t="shared" si="387"/>
        <v>NO</v>
      </c>
      <c r="Z1163" t="str">
        <f t="shared" si="388"/>
        <v>NO</v>
      </c>
      <c r="AA1163" t="str">
        <f t="shared" si="389"/>
        <v>YES</v>
      </c>
      <c r="AB1163" t="str">
        <f t="shared" si="390"/>
        <v>NO</v>
      </c>
      <c r="AC1163" t="str">
        <f t="shared" si="391"/>
        <v>NO</v>
      </c>
      <c r="AD1163" t="str">
        <f t="shared" si="392"/>
        <v>NO</v>
      </c>
      <c r="AE1163" t="str">
        <f t="shared" si="393"/>
        <v>NO</v>
      </c>
      <c r="AF1163" t="str">
        <f t="shared" si="394"/>
        <v>NO</v>
      </c>
      <c r="AG1163" t="str">
        <f t="shared" si="395"/>
        <v>NO</v>
      </c>
      <c r="AH1163" t="str">
        <f t="shared" si="396"/>
        <v>NO</v>
      </c>
      <c r="AI1163" t="str">
        <f t="shared" si="397"/>
        <v/>
      </c>
      <c r="AJ1163">
        <f t="shared" si="398"/>
        <v>0</v>
      </c>
    </row>
    <row r="1164" spans="1:36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78"/>
        <v>5.8333333333333338E-4</v>
      </c>
      <c r="P1164" s="6">
        <f t="shared" si="379"/>
        <v>17.5</v>
      </c>
      <c r="Q1164" t="str">
        <f t="shared" si="380"/>
        <v>food</v>
      </c>
      <c r="R1164" t="str">
        <f t="shared" si="381"/>
        <v>food trucks</v>
      </c>
      <c r="S1164" s="8">
        <f t="shared" si="382"/>
        <v>41877</v>
      </c>
      <c r="T1164" s="8">
        <f t="shared" si="383"/>
        <v>41907.683611111112</v>
      </c>
      <c r="U1164">
        <f t="shared" si="384"/>
        <v>2014</v>
      </c>
      <c r="V1164" t="str">
        <f>VLOOKUP(MONTH(S1164),REF!$C$4:$D$15,2,FALSE)</f>
        <v>AUG</v>
      </c>
      <c r="W1164" t="str">
        <f t="shared" si="385"/>
        <v>NO</v>
      </c>
      <c r="X1164" t="str">
        <f t="shared" si="386"/>
        <v>NO</v>
      </c>
      <c r="Y1164" t="str">
        <f t="shared" si="387"/>
        <v>NO</v>
      </c>
      <c r="Z1164" t="str">
        <f t="shared" si="388"/>
        <v>NO</v>
      </c>
      <c r="AA1164" t="str">
        <f t="shared" si="389"/>
        <v>NO</v>
      </c>
      <c r="AB1164" t="str">
        <f t="shared" si="390"/>
        <v>NO</v>
      </c>
      <c r="AC1164" t="str">
        <f t="shared" si="391"/>
        <v>NO</v>
      </c>
      <c r="AD1164" t="str">
        <f t="shared" si="392"/>
        <v>NO</v>
      </c>
      <c r="AE1164" t="str">
        <f t="shared" si="393"/>
        <v>NO</v>
      </c>
      <c r="AF1164" t="str">
        <f t="shared" si="394"/>
        <v>NO</v>
      </c>
      <c r="AG1164" t="str">
        <f t="shared" si="395"/>
        <v>NO</v>
      </c>
      <c r="AH1164" t="str">
        <f t="shared" si="396"/>
        <v>YES</v>
      </c>
      <c r="AI1164" t="str">
        <f t="shared" si="397"/>
        <v/>
      </c>
      <c r="AJ1164">
        <f t="shared" si="398"/>
        <v>2</v>
      </c>
    </row>
    <row r="1165" spans="1:36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78"/>
        <v>0</v>
      </c>
      <c r="P1165" s="6" t="e">
        <f t="shared" si="379"/>
        <v>#DIV/0!</v>
      </c>
      <c r="Q1165" t="str">
        <f t="shared" si="380"/>
        <v>food</v>
      </c>
      <c r="R1165" t="str">
        <f t="shared" si="381"/>
        <v>food trucks</v>
      </c>
      <c r="S1165" s="8">
        <f t="shared" si="382"/>
        <v>41831</v>
      </c>
      <c r="T1165" s="8">
        <f t="shared" si="383"/>
        <v>41860.723611111112</v>
      </c>
      <c r="U1165">
        <f t="shared" si="384"/>
        <v>2014</v>
      </c>
      <c r="V1165" t="str">
        <f>VLOOKUP(MONTH(S1165),REF!$C$4:$D$15,2,FALSE)</f>
        <v>JUL</v>
      </c>
      <c r="W1165" t="str">
        <f t="shared" si="385"/>
        <v>NO</v>
      </c>
      <c r="X1165" t="str">
        <f t="shared" si="386"/>
        <v>NO</v>
      </c>
      <c r="Y1165" t="str">
        <f t="shared" si="387"/>
        <v>YES</v>
      </c>
      <c r="Z1165" t="str">
        <f t="shared" si="388"/>
        <v>NO</v>
      </c>
      <c r="AA1165" t="str">
        <f t="shared" si="389"/>
        <v>NO</v>
      </c>
      <c r="AB1165" t="str">
        <f t="shared" si="390"/>
        <v>NO</v>
      </c>
      <c r="AC1165" t="str">
        <f t="shared" si="391"/>
        <v>NO</v>
      </c>
      <c r="AD1165" t="str">
        <f t="shared" si="392"/>
        <v>NO</v>
      </c>
      <c r="AE1165" t="str">
        <f t="shared" si="393"/>
        <v>NO</v>
      </c>
      <c r="AF1165" t="str">
        <f t="shared" si="394"/>
        <v>NO</v>
      </c>
      <c r="AG1165" t="str">
        <f t="shared" si="395"/>
        <v>NO</v>
      </c>
      <c r="AH1165" t="str">
        <f t="shared" si="396"/>
        <v>NO</v>
      </c>
      <c r="AI1165" t="str">
        <f t="shared" si="397"/>
        <v/>
      </c>
      <c r="AJ1165">
        <f t="shared" si="398"/>
        <v>0</v>
      </c>
    </row>
    <row r="1166" spans="1:36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78"/>
        <v>0</v>
      </c>
      <c r="P1166" s="6" t="e">
        <f t="shared" si="379"/>
        <v>#DIV/0!</v>
      </c>
      <c r="Q1166" t="str">
        <f t="shared" si="380"/>
        <v>food</v>
      </c>
      <c r="R1166" t="str">
        <f t="shared" si="381"/>
        <v>food trucks</v>
      </c>
      <c r="S1166" s="8">
        <f t="shared" si="382"/>
        <v>42510</v>
      </c>
      <c r="T1166" s="8">
        <f t="shared" si="383"/>
        <v>42539.724328703705</v>
      </c>
      <c r="U1166">
        <f t="shared" si="384"/>
        <v>2016</v>
      </c>
      <c r="V1166" t="str">
        <f>VLOOKUP(MONTH(S1166),REF!$C$4:$D$15,2,FALSE)</f>
        <v>MAY</v>
      </c>
      <c r="W1166" t="str">
        <f t="shared" si="385"/>
        <v>NO</v>
      </c>
      <c r="X1166" t="str">
        <f t="shared" si="386"/>
        <v>NO</v>
      </c>
      <c r="Y1166" t="str">
        <f t="shared" si="387"/>
        <v>NO</v>
      </c>
      <c r="Z1166" t="str">
        <f t="shared" si="388"/>
        <v>YES</v>
      </c>
      <c r="AA1166" t="str">
        <f t="shared" si="389"/>
        <v>NO</v>
      </c>
      <c r="AB1166" t="str">
        <f t="shared" si="390"/>
        <v>NO</v>
      </c>
      <c r="AC1166" t="str">
        <f t="shared" si="391"/>
        <v>NO</v>
      </c>
      <c r="AD1166" t="str">
        <f t="shared" si="392"/>
        <v>NO</v>
      </c>
      <c r="AE1166" t="str">
        <f t="shared" si="393"/>
        <v>NO</v>
      </c>
      <c r="AF1166" t="str">
        <f t="shared" si="394"/>
        <v>NO</v>
      </c>
      <c r="AG1166" t="str">
        <f t="shared" si="395"/>
        <v>NO</v>
      </c>
      <c r="AH1166" t="str">
        <f t="shared" si="396"/>
        <v>NO</v>
      </c>
      <c r="AI1166" t="str">
        <f t="shared" si="397"/>
        <v/>
      </c>
      <c r="AJ1166">
        <f t="shared" si="398"/>
        <v>0</v>
      </c>
    </row>
    <row r="1167" spans="1:36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78"/>
        <v>0.20705000000000001</v>
      </c>
      <c r="P1167" s="6">
        <f t="shared" si="379"/>
        <v>82.82</v>
      </c>
      <c r="Q1167" t="str">
        <f t="shared" si="380"/>
        <v>food</v>
      </c>
      <c r="R1167" t="str">
        <f t="shared" si="381"/>
        <v>food trucks</v>
      </c>
      <c r="S1167" s="8">
        <f t="shared" si="382"/>
        <v>41792</v>
      </c>
      <c r="T1167" s="8">
        <f t="shared" si="383"/>
        <v>41826.214467592596</v>
      </c>
      <c r="U1167">
        <f t="shared" si="384"/>
        <v>2014</v>
      </c>
      <c r="V1167" t="str">
        <f>VLOOKUP(MONTH(S1167),REF!$C$4:$D$15,2,FALSE)</f>
        <v>JUN</v>
      </c>
      <c r="W1167" t="str">
        <f t="shared" si="385"/>
        <v>NO</v>
      </c>
      <c r="X1167" t="str">
        <f t="shared" si="386"/>
        <v>NO</v>
      </c>
      <c r="Y1167" t="str">
        <f t="shared" si="387"/>
        <v>NO</v>
      </c>
      <c r="Z1167" t="str">
        <f t="shared" si="388"/>
        <v>YES</v>
      </c>
      <c r="AA1167" t="str">
        <f t="shared" si="389"/>
        <v>NO</v>
      </c>
      <c r="AB1167" t="str">
        <f t="shared" si="390"/>
        <v>NO</v>
      </c>
      <c r="AC1167" t="str">
        <f t="shared" si="391"/>
        <v>NO</v>
      </c>
      <c r="AD1167" t="str">
        <f t="shared" si="392"/>
        <v>NO</v>
      </c>
      <c r="AE1167" t="str">
        <f t="shared" si="393"/>
        <v>NO</v>
      </c>
      <c r="AF1167" t="str">
        <f t="shared" si="394"/>
        <v>NO</v>
      </c>
      <c r="AG1167" t="str">
        <f t="shared" si="395"/>
        <v>NO</v>
      </c>
      <c r="AH1167" t="str">
        <f t="shared" si="396"/>
        <v>NO</v>
      </c>
      <c r="AI1167" t="str">
        <f t="shared" si="397"/>
        <v/>
      </c>
      <c r="AJ1167">
        <f t="shared" si="398"/>
        <v>25</v>
      </c>
    </row>
    <row r="1168" spans="1:36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78"/>
        <v>0.19139999999999999</v>
      </c>
      <c r="P1168" s="6">
        <f t="shared" si="379"/>
        <v>358.875</v>
      </c>
      <c r="Q1168" t="str">
        <f t="shared" si="380"/>
        <v>food</v>
      </c>
      <c r="R1168" t="str">
        <f t="shared" si="381"/>
        <v>food trucks</v>
      </c>
      <c r="S1168" s="8">
        <f t="shared" si="382"/>
        <v>42150</v>
      </c>
      <c r="T1168" s="8">
        <f t="shared" si="383"/>
        <v>42181.166666666672</v>
      </c>
      <c r="U1168">
        <f t="shared" si="384"/>
        <v>2015</v>
      </c>
      <c r="V1168" t="str">
        <f>VLOOKUP(MONTH(S1168),REF!$C$4:$D$15,2,FALSE)</f>
        <v>MAY</v>
      </c>
      <c r="W1168" t="str">
        <f t="shared" si="385"/>
        <v>NO</v>
      </c>
      <c r="X1168" t="str">
        <f t="shared" si="386"/>
        <v>NO</v>
      </c>
      <c r="Y1168" t="str">
        <f t="shared" si="387"/>
        <v>NO</v>
      </c>
      <c r="Z1168" t="str">
        <f t="shared" si="388"/>
        <v>NO</v>
      </c>
      <c r="AA1168" t="str">
        <f t="shared" si="389"/>
        <v>YES</v>
      </c>
      <c r="AB1168" t="str">
        <f t="shared" si="390"/>
        <v>NO</v>
      </c>
      <c r="AC1168" t="str">
        <f t="shared" si="391"/>
        <v>NO</v>
      </c>
      <c r="AD1168" t="str">
        <f t="shared" si="392"/>
        <v>NO</v>
      </c>
      <c r="AE1168" t="str">
        <f t="shared" si="393"/>
        <v>NO</v>
      </c>
      <c r="AF1168" t="str">
        <f t="shared" si="394"/>
        <v>NO</v>
      </c>
      <c r="AG1168" t="str">
        <f t="shared" si="395"/>
        <v>NO</v>
      </c>
      <c r="AH1168" t="str">
        <f t="shared" si="396"/>
        <v>NO</v>
      </c>
      <c r="AI1168" t="str">
        <f t="shared" si="397"/>
        <v/>
      </c>
      <c r="AJ1168">
        <f t="shared" si="398"/>
        <v>8</v>
      </c>
    </row>
    <row r="1169" spans="1:36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78"/>
        <v>1.6316666666666667E-2</v>
      </c>
      <c r="P1169" s="6">
        <f t="shared" si="379"/>
        <v>61.1875</v>
      </c>
      <c r="Q1169" t="str">
        <f t="shared" si="380"/>
        <v>food</v>
      </c>
      <c r="R1169" t="str">
        <f t="shared" si="381"/>
        <v>food trucks</v>
      </c>
      <c r="S1169" s="8">
        <f t="shared" si="382"/>
        <v>41864</v>
      </c>
      <c r="T1169" s="8">
        <f t="shared" si="383"/>
        <v>41894.734895833331</v>
      </c>
      <c r="U1169">
        <f t="shared" si="384"/>
        <v>2014</v>
      </c>
      <c r="V1169" t="str">
        <f>VLOOKUP(MONTH(S1169),REF!$C$4:$D$15,2,FALSE)</f>
        <v>AUG</v>
      </c>
      <c r="W1169" t="str">
        <f t="shared" si="385"/>
        <v>NO</v>
      </c>
      <c r="X1169" t="str">
        <f t="shared" si="386"/>
        <v>NO</v>
      </c>
      <c r="Y1169" t="str">
        <f t="shared" si="387"/>
        <v>NO</v>
      </c>
      <c r="Z1169" t="str">
        <f t="shared" si="388"/>
        <v>NO</v>
      </c>
      <c r="AA1169" t="str">
        <f t="shared" si="389"/>
        <v>NO</v>
      </c>
      <c r="AB1169" t="str">
        <f t="shared" si="390"/>
        <v>NO</v>
      </c>
      <c r="AC1169" t="str">
        <f t="shared" si="391"/>
        <v>NO</v>
      </c>
      <c r="AD1169" t="str">
        <f t="shared" si="392"/>
        <v>NO</v>
      </c>
      <c r="AE1169" t="str">
        <f t="shared" si="393"/>
        <v>NO</v>
      </c>
      <c r="AF1169" t="str">
        <f t="shared" si="394"/>
        <v>NO</v>
      </c>
      <c r="AG1169" t="str">
        <f t="shared" si="395"/>
        <v>NO</v>
      </c>
      <c r="AH1169" t="str">
        <f t="shared" si="396"/>
        <v>YES</v>
      </c>
      <c r="AI1169" t="str">
        <f t="shared" si="397"/>
        <v/>
      </c>
      <c r="AJ1169">
        <f t="shared" si="398"/>
        <v>16</v>
      </c>
    </row>
    <row r="1170" spans="1:36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78"/>
        <v>5.6666666666666664E-2</v>
      </c>
      <c r="P1170" s="6">
        <f t="shared" si="379"/>
        <v>340</v>
      </c>
      <c r="Q1170" t="str">
        <f t="shared" si="380"/>
        <v>food</v>
      </c>
      <c r="R1170" t="str">
        <f t="shared" si="381"/>
        <v>food trucks</v>
      </c>
      <c r="S1170" s="8">
        <f t="shared" si="382"/>
        <v>42605</v>
      </c>
      <c r="T1170" s="8">
        <f t="shared" si="383"/>
        <v>42635.053993055553</v>
      </c>
      <c r="U1170">
        <f t="shared" si="384"/>
        <v>2016</v>
      </c>
      <c r="V1170" t="str">
        <f>VLOOKUP(MONTH(S1170),REF!$C$4:$D$15,2,FALSE)</f>
        <v>AUG</v>
      </c>
      <c r="W1170" t="str">
        <f t="shared" si="385"/>
        <v>NO</v>
      </c>
      <c r="X1170" t="str">
        <f t="shared" si="386"/>
        <v>NO</v>
      </c>
      <c r="Y1170" t="str">
        <f t="shared" si="387"/>
        <v>NO</v>
      </c>
      <c r="Z1170" t="str">
        <f t="shared" si="388"/>
        <v>NO</v>
      </c>
      <c r="AA1170" t="str">
        <f t="shared" si="389"/>
        <v>YES</v>
      </c>
      <c r="AB1170" t="str">
        <f t="shared" si="390"/>
        <v>NO</v>
      </c>
      <c r="AC1170" t="str">
        <f t="shared" si="391"/>
        <v>NO</v>
      </c>
      <c r="AD1170" t="str">
        <f t="shared" si="392"/>
        <v>NO</v>
      </c>
      <c r="AE1170" t="str">
        <f t="shared" si="393"/>
        <v>NO</v>
      </c>
      <c r="AF1170" t="str">
        <f t="shared" si="394"/>
        <v>NO</v>
      </c>
      <c r="AG1170" t="str">
        <f t="shared" si="395"/>
        <v>NO</v>
      </c>
      <c r="AH1170" t="str">
        <f t="shared" si="396"/>
        <v>NO</v>
      </c>
      <c r="AI1170" t="str">
        <f t="shared" si="397"/>
        <v/>
      </c>
      <c r="AJ1170">
        <f t="shared" si="398"/>
        <v>3</v>
      </c>
    </row>
    <row r="1171" spans="1:36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78"/>
        <v>1.6999999999999999E-3</v>
      </c>
      <c r="P1171" s="6">
        <f t="shared" si="379"/>
        <v>5.666666666666667</v>
      </c>
      <c r="Q1171" t="str">
        <f t="shared" si="380"/>
        <v>food</v>
      </c>
      <c r="R1171" t="str">
        <f t="shared" si="381"/>
        <v>food trucks</v>
      </c>
      <c r="S1171" s="8">
        <f t="shared" si="382"/>
        <v>42027</v>
      </c>
      <c r="T1171" s="8">
        <f t="shared" si="383"/>
        <v>42057.353738425925</v>
      </c>
      <c r="U1171">
        <f t="shared" si="384"/>
        <v>2015</v>
      </c>
      <c r="V1171" t="str">
        <f>VLOOKUP(MONTH(S1171),REF!$C$4:$D$15,2,FALSE)</f>
        <v>JAN</v>
      </c>
      <c r="W1171" t="str">
        <f t="shared" si="385"/>
        <v>NO</v>
      </c>
      <c r="X1171" t="str">
        <f t="shared" si="386"/>
        <v>NO</v>
      </c>
      <c r="Y1171" t="str">
        <f t="shared" si="387"/>
        <v>NO</v>
      </c>
      <c r="Z1171" t="str">
        <f t="shared" si="388"/>
        <v>YES</v>
      </c>
      <c r="AA1171" t="str">
        <f t="shared" si="389"/>
        <v>NO</v>
      </c>
      <c r="AB1171" t="str">
        <f t="shared" si="390"/>
        <v>NO</v>
      </c>
      <c r="AC1171" t="str">
        <f t="shared" si="391"/>
        <v>NO</v>
      </c>
      <c r="AD1171" t="str">
        <f t="shared" si="392"/>
        <v>NO</v>
      </c>
      <c r="AE1171" t="str">
        <f t="shared" si="393"/>
        <v>NO</v>
      </c>
      <c r="AF1171" t="str">
        <f t="shared" si="394"/>
        <v>NO</v>
      </c>
      <c r="AG1171" t="str">
        <f t="shared" si="395"/>
        <v>NO</v>
      </c>
      <c r="AH1171" t="str">
        <f t="shared" si="396"/>
        <v>NO</v>
      </c>
      <c r="AI1171" t="str">
        <f t="shared" si="397"/>
        <v/>
      </c>
      <c r="AJ1171">
        <f t="shared" si="398"/>
        <v>3</v>
      </c>
    </row>
    <row r="1172" spans="1:36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78"/>
        <v>4.0000000000000001E-3</v>
      </c>
      <c r="P1172" s="6">
        <f t="shared" si="379"/>
        <v>50</v>
      </c>
      <c r="Q1172" t="str">
        <f t="shared" si="380"/>
        <v>food</v>
      </c>
      <c r="R1172" t="str">
        <f t="shared" si="381"/>
        <v>food trucks</v>
      </c>
      <c r="S1172" s="8">
        <f t="shared" si="382"/>
        <v>42125</v>
      </c>
      <c r="T1172" s="8">
        <f t="shared" si="383"/>
        <v>42154.893182870372</v>
      </c>
      <c r="U1172">
        <f t="shared" si="384"/>
        <v>2015</v>
      </c>
      <c r="V1172" t="str">
        <f>VLOOKUP(MONTH(S1172),REF!$C$4:$D$15,2,FALSE)</f>
        <v>MAY</v>
      </c>
      <c r="W1172" t="str">
        <f t="shared" si="385"/>
        <v>NO</v>
      </c>
      <c r="X1172" t="str">
        <f t="shared" si="386"/>
        <v>NO</v>
      </c>
      <c r="Y1172" t="str">
        <f t="shared" si="387"/>
        <v>NO</v>
      </c>
      <c r="Z1172" t="str">
        <f t="shared" si="388"/>
        <v>NO</v>
      </c>
      <c r="AA1172" t="str">
        <f t="shared" si="389"/>
        <v>NO</v>
      </c>
      <c r="AB1172" t="str">
        <f t="shared" si="390"/>
        <v>NO</v>
      </c>
      <c r="AC1172" t="str">
        <f t="shared" si="391"/>
        <v>YES</v>
      </c>
      <c r="AD1172" t="str">
        <f t="shared" si="392"/>
        <v>NO</v>
      </c>
      <c r="AE1172" t="str">
        <f t="shared" si="393"/>
        <v>NO</v>
      </c>
      <c r="AF1172" t="str">
        <f t="shared" si="394"/>
        <v>NO</v>
      </c>
      <c r="AG1172" t="str">
        <f t="shared" si="395"/>
        <v>NO</v>
      </c>
      <c r="AH1172" t="str">
        <f t="shared" si="396"/>
        <v>NO</v>
      </c>
      <c r="AI1172" t="str">
        <f t="shared" si="397"/>
        <v/>
      </c>
      <c r="AJ1172">
        <f t="shared" si="398"/>
        <v>2</v>
      </c>
    </row>
    <row r="1173" spans="1:36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78"/>
        <v>1E-3</v>
      </c>
      <c r="P1173" s="6">
        <f t="shared" si="379"/>
        <v>25</v>
      </c>
      <c r="Q1173" t="str">
        <f t="shared" si="380"/>
        <v>food</v>
      </c>
      <c r="R1173" t="str">
        <f t="shared" si="381"/>
        <v>food trucks</v>
      </c>
      <c r="S1173" s="8">
        <f t="shared" si="382"/>
        <v>41939</v>
      </c>
      <c r="T1173" s="8">
        <f t="shared" si="383"/>
        <v>41956.846377314811</v>
      </c>
      <c r="U1173">
        <f t="shared" si="384"/>
        <v>2014</v>
      </c>
      <c r="V1173" t="str">
        <f>VLOOKUP(MONTH(S1173),REF!$C$4:$D$15,2,FALSE)</f>
        <v>OCT</v>
      </c>
      <c r="W1173" t="str">
        <f t="shared" si="385"/>
        <v>NO</v>
      </c>
      <c r="X1173" t="str">
        <f t="shared" si="386"/>
        <v>NO</v>
      </c>
      <c r="Y1173" t="str">
        <f t="shared" si="387"/>
        <v>NO</v>
      </c>
      <c r="Z1173" t="str">
        <f t="shared" si="388"/>
        <v>NO</v>
      </c>
      <c r="AA1173" t="str">
        <f t="shared" si="389"/>
        <v>NO</v>
      </c>
      <c r="AB1173" t="str">
        <f t="shared" si="390"/>
        <v>NO</v>
      </c>
      <c r="AC1173" t="str">
        <f t="shared" si="391"/>
        <v>YES</v>
      </c>
      <c r="AD1173" t="str">
        <f t="shared" si="392"/>
        <v>NO</v>
      </c>
      <c r="AE1173" t="str">
        <f t="shared" si="393"/>
        <v>NO</v>
      </c>
      <c r="AF1173" t="str">
        <f t="shared" si="394"/>
        <v>NO</v>
      </c>
      <c r="AG1173" t="str">
        <f t="shared" si="395"/>
        <v>NO</v>
      </c>
      <c r="AH1173" t="str">
        <f t="shared" si="396"/>
        <v>NO</v>
      </c>
      <c r="AI1173" t="str">
        <f t="shared" si="397"/>
        <v/>
      </c>
      <c r="AJ1173">
        <f t="shared" si="398"/>
        <v>1</v>
      </c>
    </row>
    <row r="1174" spans="1:36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78"/>
        <v>0</v>
      </c>
      <c r="P1174" s="6" t="e">
        <f t="shared" si="379"/>
        <v>#DIV/0!</v>
      </c>
      <c r="Q1174" t="str">
        <f t="shared" si="380"/>
        <v>food</v>
      </c>
      <c r="R1174" t="str">
        <f t="shared" si="381"/>
        <v>food trucks</v>
      </c>
      <c r="S1174" s="8">
        <f t="shared" si="382"/>
        <v>41842</v>
      </c>
      <c r="T1174" s="8">
        <f t="shared" si="383"/>
        <v>41871.682314814811</v>
      </c>
      <c r="U1174">
        <f t="shared" si="384"/>
        <v>2014</v>
      </c>
      <c r="V1174" t="str">
        <f>VLOOKUP(MONTH(S1174),REF!$C$4:$D$15,2,FALSE)</f>
        <v>JUL</v>
      </c>
      <c r="W1174" t="str">
        <f t="shared" si="385"/>
        <v>NO</v>
      </c>
      <c r="X1174" t="str">
        <f t="shared" si="386"/>
        <v>NO</v>
      </c>
      <c r="Y1174" t="str">
        <f t="shared" si="387"/>
        <v>YES</v>
      </c>
      <c r="Z1174" t="str">
        <f t="shared" si="388"/>
        <v>NO</v>
      </c>
      <c r="AA1174" t="str">
        <f t="shared" si="389"/>
        <v>NO</v>
      </c>
      <c r="AB1174" t="str">
        <f t="shared" si="390"/>
        <v>NO</v>
      </c>
      <c r="AC1174" t="str">
        <f t="shared" si="391"/>
        <v>NO</v>
      </c>
      <c r="AD1174" t="str">
        <f t="shared" si="392"/>
        <v>NO</v>
      </c>
      <c r="AE1174" t="str">
        <f t="shared" si="393"/>
        <v>NO</v>
      </c>
      <c r="AF1174" t="str">
        <f t="shared" si="394"/>
        <v>NO</v>
      </c>
      <c r="AG1174" t="str">
        <f t="shared" si="395"/>
        <v>NO</v>
      </c>
      <c r="AH1174" t="str">
        <f t="shared" si="396"/>
        <v>NO</v>
      </c>
      <c r="AI1174" t="str">
        <f t="shared" si="397"/>
        <v/>
      </c>
      <c r="AJ1174">
        <f t="shared" si="398"/>
        <v>0</v>
      </c>
    </row>
    <row r="1175" spans="1:36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78"/>
        <v>2.4000000000000001E-4</v>
      </c>
      <c r="P1175" s="6">
        <f t="shared" si="379"/>
        <v>30</v>
      </c>
      <c r="Q1175" t="str">
        <f t="shared" si="380"/>
        <v>food</v>
      </c>
      <c r="R1175" t="str">
        <f t="shared" si="381"/>
        <v>food trucks</v>
      </c>
      <c r="S1175" s="8">
        <f t="shared" si="382"/>
        <v>42184</v>
      </c>
      <c r="T1175" s="8">
        <f t="shared" si="383"/>
        <v>42219.185844907406</v>
      </c>
      <c r="U1175">
        <f t="shared" si="384"/>
        <v>2015</v>
      </c>
      <c r="V1175" t="str">
        <f>VLOOKUP(MONTH(S1175),REF!$C$4:$D$15,2,FALSE)</f>
        <v>JUN</v>
      </c>
      <c r="W1175" t="str">
        <f t="shared" si="385"/>
        <v>NO</v>
      </c>
      <c r="X1175" t="str">
        <f t="shared" si="386"/>
        <v>NO</v>
      </c>
      <c r="Y1175" t="str">
        <f t="shared" si="387"/>
        <v>NO</v>
      </c>
      <c r="Z1175" t="str">
        <f t="shared" si="388"/>
        <v>NO</v>
      </c>
      <c r="AA1175" t="str">
        <f t="shared" si="389"/>
        <v>NO</v>
      </c>
      <c r="AB1175" t="str">
        <f t="shared" si="390"/>
        <v>NO</v>
      </c>
      <c r="AC1175" t="str">
        <f t="shared" si="391"/>
        <v>NO</v>
      </c>
      <c r="AD1175" t="str">
        <f t="shared" si="392"/>
        <v>NO</v>
      </c>
      <c r="AE1175" t="str">
        <f t="shared" si="393"/>
        <v>NO</v>
      </c>
      <c r="AF1175" t="str">
        <f t="shared" si="394"/>
        <v>NO</v>
      </c>
      <c r="AG1175" t="str">
        <f t="shared" si="395"/>
        <v>NO</v>
      </c>
      <c r="AH1175" t="str">
        <f t="shared" si="396"/>
        <v>YES</v>
      </c>
      <c r="AI1175" t="str">
        <f t="shared" si="397"/>
        <v/>
      </c>
      <c r="AJ1175">
        <f t="shared" si="398"/>
        <v>1</v>
      </c>
    </row>
    <row r="1176" spans="1:36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78"/>
        <v>5.906666666666667E-2</v>
      </c>
      <c r="P1176" s="6">
        <f t="shared" si="379"/>
        <v>46.631578947368418</v>
      </c>
      <c r="Q1176" t="str">
        <f t="shared" si="380"/>
        <v>food</v>
      </c>
      <c r="R1176" t="str">
        <f t="shared" si="381"/>
        <v>food trucks</v>
      </c>
      <c r="S1176" s="8">
        <f t="shared" si="382"/>
        <v>42469</v>
      </c>
      <c r="T1176" s="8">
        <f t="shared" si="383"/>
        <v>42498.84174768519</v>
      </c>
      <c r="U1176">
        <f t="shared" si="384"/>
        <v>2016</v>
      </c>
      <c r="V1176" t="str">
        <f>VLOOKUP(MONTH(S1176),REF!$C$4:$D$15,2,FALSE)</f>
        <v>APR</v>
      </c>
      <c r="W1176" t="str">
        <f t="shared" si="385"/>
        <v>NO</v>
      </c>
      <c r="X1176" t="str">
        <f t="shared" si="386"/>
        <v>NO</v>
      </c>
      <c r="Y1176" t="str">
        <f t="shared" si="387"/>
        <v>NO</v>
      </c>
      <c r="Z1176" t="str">
        <f t="shared" si="388"/>
        <v>NO</v>
      </c>
      <c r="AA1176" t="str">
        <f t="shared" si="389"/>
        <v>YES</v>
      </c>
      <c r="AB1176" t="str">
        <f t="shared" si="390"/>
        <v>NO</v>
      </c>
      <c r="AC1176" t="str">
        <f t="shared" si="391"/>
        <v>NO</v>
      </c>
      <c r="AD1176" t="str">
        <f t="shared" si="392"/>
        <v>NO</v>
      </c>
      <c r="AE1176" t="str">
        <f t="shared" si="393"/>
        <v>NO</v>
      </c>
      <c r="AF1176" t="str">
        <f t="shared" si="394"/>
        <v>NO</v>
      </c>
      <c r="AG1176" t="str">
        <f t="shared" si="395"/>
        <v>NO</v>
      </c>
      <c r="AH1176" t="str">
        <f t="shared" si="396"/>
        <v>NO</v>
      </c>
      <c r="AI1176" t="str">
        <f t="shared" si="397"/>
        <v/>
      </c>
      <c r="AJ1176">
        <f t="shared" si="398"/>
        <v>19</v>
      </c>
    </row>
    <row r="1177" spans="1:36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78"/>
        <v>2.9250000000000002E-2</v>
      </c>
      <c r="P1177" s="6">
        <f t="shared" si="379"/>
        <v>65</v>
      </c>
      <c r="Q1177" t="str">
        <f t="shared" si="380"/>
        <v>food</v>
      </c>
      <c r="R1177" t="str">
        <f t="shared" si="381"/>
        <v>food trucks</v>
      </c>
      <c r="S1177" s="8">
        <f t="shared" si="382"/>
        <v>42171</v>
      </c>
      <c r="T1177" s="8">
        <f t="shared" si="383"/>
        <v>42200.728460648148</v>
      </c>
      <c r="U1177">
        <f t="shared" si="384"/>
        <v>2015</v>
      </c>
      <c r="V1177" t="str">
        <f>VLOOKUP(MONTH(S1177),REF!$C$4:$D$15,2,FALSE)</f>
        <v>JUN</v>
      </c>
      <c r="W1177" t="str">
        <f t="shared" si="385"/>
        <v>NO</v>
      </c>
      <c r="X1177" t="str">
        <f t="shared" si="386"/>
        <v>NO</v>
      </c>
      <c r="Y1177" t="str">
        <f t="shared" si="387"/>
        <v>NO</v>
      </c>
      <c r="Z1177" t="str">
        <f t="shared" si="388"/>
        <v>NO</v>
      </c>
      <c r="AA1177" t="str">
        <f t="shared" si="389"/>
        <v>NO</v>
      </c>
      <c r="AB1177" t="str">
        <f t="shared" si="390"/>
        <v>YES</v>
      </c>
      <c r="AC1177" t="str">
        <f t="shared" si="391"/>
        <v>NO</v>
      </c>
      <c r="AD1177" t="str">
        <f t="shared" si="392"/>
        <v>NO</v>
      </c>
      <c r="AE1177" t="str">
        <f t="shared" si="393"/>
        <v>NO</v>
      </c>
      <c r="AF1177" t="str">
        <f t="shared" si="394"/>
        <v>NO</v>
      </c>
      <c r="AG1177" t="str">
        <f t="shared" si="395"/>
        <v>NO</v>
      </c>
      <c r="AH1177" t="str">
        <f t="shared" si="396"/>
        <v>NO</v>
      </c>
      <c r="AI1177" t="str">
        <f t="shared" si="397"/>
        <v/>
      </c>
      <c r="AJ1177">
        <f t="shared" si="398"/>
        <v>9</v>
      </c>
    </row>
    <row r="1178" spans="1:36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78"/>
        <v>5.7142857142857142E-5</v>
      </c>
      <c r="P1178" s="6">
        <f t="shared" si="379"/>
        <v>10</v>
      </c>
      <c r="Q1178" t="str">
        <f t="shared" si="380"/>
        <v>food</v>
      </c>
      <c r="R1178" t="str">
        <f t="shared" si="381"/>
        <v>food trucks</v>
      </c>
      <c r="S1178" s="8">
        <f t="shared" si="382"/>
        <v>42746</v>
      </c>
      <c r="T1178" s="8">
        <f t="shared" si="383"/>
        <v>42800.541666666672</v>
      </c>
      <c r="U1178">
        <f t="shared" si="384"/>
        <v>2017</v>
      </c>
      <c r="V1178" t="str">
        <f>VLOOKUP(MONTH(S1178),REF!$C$4:$D$15,2,FALSE)</f>
        <v>JAN</v>
      </c>
      <c r="W1178" t="str">
        <f t="shared" si="385"/>
        <v>NO</v>
      </c>
      <c r="X1178" t="str">
        <f t="shared" si="386"/>
        <v>NO</v>
      </c>
      <c r="Y1178" t="str">
        <f t="shared" si="387"/>
        <v>NO</v>
      </c>
      <c r="Z1178" t="str">
        <f t="shared" si="388"/>
        <v>NO</v>
      </c>
      <c r="AA1178" t="str">
        <f t="shared" si="389"/>
        <v>NO</v>
      </c>
      <c r="AB1178" t="str">
        <f t="shared" si="390"/>
        <v>NO</v>
      </c>
      <c r="AC1178" t="str">
        <f t="shared" si="391"/>
        <v>NO</v>
      </c>
      <c r="AD1178" t="str">
        <f t="shared" si="392"/>
        <v>NO</v>
      </c>
      <c r="AE1178" t="str">
        <f t="shared" si="393"/>
        <v>NO</v>
      </c>
      <c r="AF1178" t="str">
        <f t="shared" si="394"/>
        <v>NO</v>
      </c>
      <c r="AG1178" t="str">
        <f t="shared" si="395"/>
        <v>NO</v>
      </c>
      <c r="AH1178" t="str">
        <f t="shared" si="396"/>
        <v>YES</v>
      </c>
      <c r="AI1178" t="str">
        <f t="shared" si="397"/>
        <v/>
      </c>
      <c r="AJ1178">
        <f t="shared" si="398"/>
        <v>1</v>
      </c>
    </row>
    <row r="1179" spans="1:36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78"/>
        <v>0</v>
      </c>
      <c r="P1179" s="6" t="e">
        <f t="shared" si="379"/>
        <v>#DIV/0!</v>
      </c>
      <c r="Q1179" t="str">
        <f t="shared" si="380"/>
        <v>food</v>
      </c>
      <c r="R1179" t="str">
        <f t="shared" si="381"/>
        <v>food trucks</v>
      </c>
      <c r="S1179" s="8">
        <f t="shared" si="382"/>
        <v>41898</v>
      </c>
      <c r="T1179" s="8">
        <f t="shared" si="383"/>
        <v>41927.660833333335</v>
      </c>
      <c r="U1179">
        <f t="shared" si="384"/>
        <v>2014</v>
      </c>
      <c r="V1179" t="str">
        <f>VLOOKUP(MONTH(S1179),REF!$C$4:$D$15,2,FALSE)</f>
        <v>SEP</v>
      </c>
      <c r="W1179" t="str">
        <f t="shared" si="385"/>
        <v>NO</v>
      </c>
      <c r="X1179" t="str">
        <f t="shared" si="386"/>
        <v>NO</v>
      </c>
      <c r="Y1179" t="str">
        <f t="shared" si="387"/>
        <v>YES</v>
      </c>
      <c r="Z1179" t="str">
        <f t="shared" si="388"/>
        <v>NO</v>
      </c>
      <c r="AA1179" t="str">
        <f t="shared" si="389"/>
        <v>NO</v>
      </c>
      <c r="AB1179" t="str">
        <f t="shared" si="390"/>
        <v>NO</v>
      </c>
      <c r="AC1179" t="str">
        <f t="shared" si="391"/>
        <v>NO</v>
      </c>
      <c r="AD1179" t="str">
        <f t="shared" si="392"/>
        <v>NO</v>
      </c>
      <c r="AE1179" t="str">
        <f t="shared" si="393"/>
        <v>NO</v>
      </c>
      <c r="AF1179" t="str">
        <f t="shared" si="394"/>
        <v>NO</v>
      </c>
      <c r="AG1179" t="str">
        <f t="shared" si="395"/>
        <v>NO</v>
      </c>
      <c r="AH1179" t="str">
        <f t="shared" si="396"/>
        <v>NO</v>
      </c>
      <c r="AI1179" t="str">
        <f t="shared" si="397"/>
        <v/>
      </c>
      <c r="AJ1179">
        <f t="shared" si="398"/>
        <v>0</v>
      </c>
    </row>
    <row r="1180" spans="1:36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78"/>
        <v>6.666666666666667E-5</v>
      </c>
      <c r="P1180" s="6">
        <f t="shared" si="379"/>
        <v>5</v>
      </c>
      <c r="Q1180" t="str">
        <f t="shared" si="380"/>
        <v>food</v>
      </c>
      <c r="R1180" t="str">
        <f t="shared" si="381"/>
        <v>food trucks</v>
      </c>
      <c r="S1180" s="8">
        <f t="shared" si="382"/>
        <v>41838</v>
      </c>
      <c r="T1180" s="8">
        <f t="shared" si="383"/>
        <v>41867.905694444446</v>
      </c>
      <c r="U1180">
        <f t="shared" si="384"/>
        <v>2014</v>
      </c>
      <c r="V1180" t="str">
        <f>VLOOKUP(MONTH(S1180),REF!$C$4:$D$15,2,FALSE)</f>
        <v>JUL</v>
      </c>
      <c r="W1180" t="str">
        <f t="shared" si="385"/>
        <v>NO</v>
      </c>
      <c r="X1180" t="str">
        <f t="shared" si="386"/>
        <v>NO</v>
      </c>
      <c r="Y1180" t="str">
        <f t="shared" si="387"/>
        <v>NO</v>
      </c>
      <c r="Z1180" t="str">
        <f t="shared" si="388"/>
        <v>NO</v>
      </c>
      <c r="AA1180" t="str">
        <f t="shared" si="389"/>
        <v>NO</v>
      </c>
      <c r="AB1180" t="str">
        <f t="shared" si="390"/>
        <v>NO</v>
      </c>
      <c r="AC1180" t="str">
        <f t="shared" si="391"/>
        <v>NO</v>
      </c>
      <c r="AD1180" t="str">
        <f t="shared" si="392"/>
        <v>NO</v>
      </c>
      <c r="AE1180" t="str">
        <f t="shared" si="393"/>
        <v>NO</v>
      </c>
      <c r="AF1180" t="str">
        <f t="shared" si="394"/>
        <v>NO</v>
      </c>
      <c r="AG1180" t="str">
        <f t="shared" si="395"/>
        <v>NO</v>
      </c>
      <c r="AH1180" t="str">
        <f t="shared" si="396"/>
        <v>YES</v>
      </c>
      <c r="AI1180" t="str">
        <f t="shared" si="397"/>
        <v/>
      </c>
      <c r="AJ1180">
        <f t="shared" si="398"/>
        <v>1</v>
      </c>
    </row>
    <row r="1181" spans="1:36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78"/>
        <v>5.3333333333333337E-2</v>
      </c>
      <c r="P1181" s="6">
        <f t="shared" si="379"/>
        <v>640</v>
      </c>
      <c r="Q1181" t="str">
        <f t="shared" si="380"/>
        <v>food</v>
      </c>
      <c r="R1181" t="str">
        <f t="shared" si="381"/>
        <v>food trucks</v>
      </c>
      <c r="S1181" s="8">
        <f t="shared" si="382"/>
        <v>42276</v>
      </c>
      <c r="T1181" s="8">
        <f t="shared" si="383"/>
        <v>42305.720219907409</v>
      </c>
      <c r="U1181">
        <f t="shared" si="384"/>
        <v>2015</v>
      </c>
      <c r="V1181" t="str">
        <f>VLOOKUP(MONTH(S1181),REF!$C$4:$D$15,2,FALSE)</f>
        <v>SEP</v>
      </c>
      <c r="W1181" t="str">
        <f t="shared" si="385"/>
        <v>NO</v>
      </c>
      <c r="X1181" t="str">
        <f t="shared" si="386"/>
        <v>NO</v>
      </c>
      <c r="Y1181" t="str">
        <f t="shared" si="387"/>
        <v>NO</v>
      </c>
      <c r="Z1181" t="str">
        <f t="shared" si="388"/>
        <v>NO</v>
      </c>
      <c r="AA1181" t="str">
        <f t="shared" si="389"/>
        <v>NO</v>
      </c>
      <c r="AB1181" t="str">
        <f t="shared" si="390"/>
        <v>NO</v>
      </c>
      <c r="AC1181" t="str">
        <f t="shared" si="391"/>
        <v>NO</v>
      </c>
      <c r="AD1181" t="str">
        <f t="shared" si="392"/>
        <v>NO</v>
      </c>
      <c r="AE1181" t="str">
        <f t="shared" si="393"/>
        <v>NO</v>
      </c>
      <c r="AF1181" t="str">
        <f t="shared" si="394"/>
        <v>NO</v>
      </c>
      <c r="AG1181" t="str">
        <f t="shared" si="395"/>
        <v>NO</v>
      </c>
      <c r="AH1181" t="str">
        <f t="shared" si="396"/>
        <v>YES</v>
      </c>
      <c r="AI1181" t="str">
        <f t="shared" si="397"/>
        <v/>
      </c>
      <c r="AJ1181">
        <f t="shared" si="398"/>
        <v>5</v>
      </c>
    </row>
    <row r="1182" spans="1:36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78"/>
        <v>0.11749999999999999</v>
      </c>
      <c r="P1182" s="6">
        <f t="shared" si="379"/>
        <v>69.117647058823536</v>
      </c>
      <c r="Q1182" t="str">
        <f t="shared" si="380"/>
        <v>food</v>
      </c>
      <c r="R1182" t="str">
        <f t="shared" si="381"/>
        <v>food trucks</v>
      </c>
      <c r="S1182" s="8">
        <f t="shared" si="382"/>
        <v>41782</v>
      </c>
      <c r="T1182" s="8">
        <f t="shared" si="383"/>
        <v>41818.806875000002</v>
      </c>
      <c r="U1182">
        <f t="shared" si="384"/>
        <v>2014</v>
      </c>
      <c r="V1182" t="str">
        <f>VLOOKUP(MONTH(S1182),REF!$C$4:$D$15,2,FALSE)</f>
        <v>MAY</v>
      </c>
      <c r="W1182" t="str">
        <f t="shared" si="385"/>
        <v>NO</v>
      </c>
      <c r="X1182" t="str">
        <f t="shared" si="386"/>
        <v>NO</v>
      </c>
      <c r="Y1182" t="str">
        <f t="shared" si="387"/>
        <v>NO</v>
      </c>
      <c r="Z1182" t="str">
        <f t="shared" si="388"/>
        <v>NO</v>
      </c>
      <c r="AA1182" t="str">
        <f t="shared" si="389"/>
        <v>NO</v>
      </c>
      <c r="AB1182" t="str">
        <f t="shared" si="390"/>
        <v>NO</v>
      </c>
      <c r="AC1182" t="str">
        <f t="shared" si="391"/>
        <v>NO</v>
      </c>
      <c r="AD1182" t="str">
        <f t="shared" si="392"/>
        <v>NO</v>
      </c>
      <c r="AE1182" t="str">
        <f t="shared" si="393"/>
        <v>NO</v>
      </c>
      <c r="AF1182" t="str">
        <f t="shared" si="394"/>
        <v>NO</v>
      </c>
      <c r="AG1182" t="str">
        <f t="shared" si="395"/>
        <v>NO</v>
      </c>
      <c r="AH1182" t="str">
        <f t="shared" si="396"/>
        <v>YES</v>
      </c>
      <c r="AI1182" t="str">
        <f t="shared" si="397"/>
        <v/>
      </c>
      <c r="AJ1182">
        <f t="shared" si="398"/>
        <v>85</v>
      </c>
    </row>
    <row r="1183" spans="1:36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78"/>
        <v>8.0000000000000007E-5</v>
      </c>
      <c r="P1183" s="6">
        <f t="shared" si="379"/>
        <v>1.3333333333333333</v>
      </c>
      <c r="Q1183" t="str">
        <f t="shared" si="380"/>
        <v>food</v>
      </c>
      <c r="R1183" t="str">
        <f t="shared" si="381"/>
        <v>food trucks</v>
      </c>
      <c r="S1183" s="8">
        <f t="shared" si="382"/>
        <v>42034</v>
      </c>
      <c r="T1183" s="8">
        <f t="shared" si="383"/>
        <v>42064.339363425926</v>
      </c>
      <c r="U1183">
        <f t="shared" si="384"/>
        <v>2015</v>
      </c>
      <c r="V1183" t="str">
        <f>VLOOKUP(MONTH(S1183),REF!$C$4:$D$15,2,FALSE)</f>
        <v>JAN</v>
      </c>
      <c r="W1183" t="str">
        <f t="shared" si="385"/>
        <v>NO</v>
      </c>
      <c r="X1183" t="str">
        <f t="shared" si="386"/>
        <v>NO</v>
      </c>
      <c r="Y1183" t="str">
        <f t="shared" si="387"/>
        <v>NO</v>
      </c>
      <c r="Z1183" t="str">
        <f t="shared" si="388"/>
        <v>NO</v>
      </c>
      <c r="AA1183" t="str">
        <f t="shared" si="389"/>
        <v>NO</v>
      </c>
      <c r="AB1183" t="str">
        <f t="shared" si="390"/>
        <v>NO</v>
      </c>
      <c r="AC1183" t="str">
        <f t="shared" si="391"/>
        <v>NO</v>
      </c>
      <c r="AD1183" t="str">
        <f t="shared" si="392"/>
        <v>NO</v>
      </c>
      <c r="AE1183" t="str">
        <f t="shared" si="393"/>
        <v>NO</v>
      </c>
      <c r="AF1183" t="str">
        <f t="shared" si="394"/>
        <v>NO</v>
      </c>
      <c r="AG1183" t="str">
        <f t="shared" si="395"/>
        <v>NO</v>
      </c>
      <c r="AH1183" t="str">
        <f t="shared" si="396"/>
        <v>YES</v>
      </c>
      <c r="AI1183" t="str">
        <f t="shared" si="397"/>
        <v/>
      </c>
      <c r="AJ1183">
        <f t="shared" si="398"/>
        <v>3</v>
      </c>
    </row>
    <row r="1184" spans="1:36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78"/>
        <v>4.2000000000000003E-2</v>
      </c>
      <c r="P1184" s="6">
        <f t="shared" si="379"/>
        <v>10.5</v>
      </c>
      <c r="Q1184" t="str">
        <f t="shared" si="380"/>
        <v>food</v>
      </c>
      <c r="R1184" t="str">
        <f t="shared" si="381"/>
        <v>food trucks</v>
      </c>
      <c r="S1184" s="8">
        <f t="shared" si="382"/>
        <v>42729</v>
      </c>
      <c r="T1184" s="8">
        <f t="shared" si="383"/>
        <v>42747.695833333331</v>
      </c>
      <c r="U1184">
        <f t="shared" si="384"/>
        <v>2016</v>
      </c>
      <c r="V1184" t="str">
        <f>VLOOKUP(MONTH(S1184),REF!$C$4:$D$15,2,FALSE)</f>
        <v>DEC</v>
      </c>
      <c r="W1184" t="str">
        <f t="shared" si="385"/>
        <v>NO</v>
      </c>
      <c r="X1184" t="str">
        <f t="shared" si="386"/>
        <v>YES</v>
      </c>
      <c r="Y1184" t="str">
        <f t="shared" si="387"/>
        <v>NO</v>
      </c>
      <c r="Z1184" t="str">
        <f t="shared" si="388"/>
        <v>NO</v>
      </c>
      <c r="AA1184" t="str">
        <f t="shared" si="389"/>
        <v>NO</v>
      </c>
      <c r="AB1184" t="str">
        <f t="shared" si="390"/>
        <v>NO</v>
      </c>
      <c r="AC1184" t="str">
        <f t="shared" si="391"/>
        <v>NO</v>
      </c>
      <c r="AD1184" t="str">
        <f t="shared" si="392"/>
        <v>NO</v>
      </c>
      <c r="AE1184" t="str">
        <f t="shared" si="393"/>
        <v>NO</v>
      </c>
      <c r="AF1184" t="str">
        <f t="shared" si="394"/>
        <v>NO</v>
      </c>
      <c r="AG1184" t="str">
        <f t="shared" si="395"/>
        <v>NO</v>
      </c>
      <c r="AH1184" t="str">
        <f t="shared" si="396"/>
        <v>NO</v>
      </c>
      <c r="AI1184" t="str">
        <f t="shared" si="397"/>
        <v/>
      </c>
      <c r="AJ1184">
        <f t="shared" si="398"/>
        <v>4</v>
      </c>
    </row>
    <row r="1185" spans="1:36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78"/>
        <v>0.04</v>
      </c>
      <c r="P1185" s="6">
        <f t="shared" si="379"/>
        <v>33.333333333333336</v>
      </c>
      <c r="Q1185" t="str">
        <f t="shared" si="380"/>
        <v>food</v>
      </c>
      <c r="R1185" t="str">
        <f t="shared" si="381"/>
        <v>food trucks</v>
      </c>
      <c r="S1185" s="8">
        <f t="shared" si="382"/>
        <v>42657</v>
      </c>
      <c r="T1185" s="8">
        <f t="shared" si="383"/>
        <v>42676.165972222225</v>
      </c>
      <c r="U1185">
        <f t="shared" si="384"/>
        <v>2016</v>
      </c>
      <c r="V1185" t="str">
        <f>VLOOKUP(MONTH(S1185),REF!$C$4:$D$15,2,FALSE)</f>
        <v>OCT</v>
      </c>
      <c r="W1185" t="str">
        <f t="shared" si="385"/>
        <v>NO</v>
      </c>
      <c r="X1185" t="str">
        <f t="shared" si="386"/>
        <v>YES</v>
      </c>
      <c r="Y1185" t="str">
        <f t="shared" si="387"/>
        <v>NO</v>
      </c>
      <c r="Z1185" t="str">
        <f t="shared" si="388"/>
        <v>NO</v>
      </c>
      <c r="AA1185" t="str">
        <f t="shared" si="389"/>
        <v>NO</v>
      </c>
      <c r="AB1185" t="str">
        <f t="shared" si="390"/>
        <v>NO</v>
      </c>
      <c r="AC1185" t="str">
        <f t="shared" si="391"/>
        <v>NO</v>
      </c>
      <c r="AD1185" t="str">
        <f t="shared" si="392"/>
        <v>NO</v>
      </c>
      <c r="AE1185" t="str">
        <f t="shared" si="393"/>
        <v>NO</v>
      </c>
      <c r="AF1185" t="str">
        <f t="shared" si="394"/>
        <v>NO</v>
      </c>
      <c r="AG1185" t="str">
        <f t="shared" si="395"/>
        <v>NO</v>
      </c>
      <c r="AH1185" t="str">
        <f t="shared" si="396"/>
        <v>NO</v>
      </c>
      <c r="AI1185" t="str">
        <f t="shared" si="397"/>
        <v/>
      </c>
      <c r="AJ1185">
        <f t="shared" si="398"/>
        <v>3</v>
      </c>
    </row>
    <row r="1186" spans="1:36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78"/>
        <v>1.0493636363636363</v>
      </c>
      <c r="P1186" s="6">
        <f t="shared" si="379"/>
        <v>61.562666666666665</v>
      </c>
      <c r="Q1186" t="str">
        <f t="shared" si="380"/>
        <v>photography</v>
      </c>
      <c r="R1186" t="str">
        <f t="shared" si="381"/>
        <v>photobooks</v>
      </c>
      <c r="S1186" s="8">
        <f t="shared" si="382"/>
        <v>42742</v>
      </c>
      <c r="T1186" s="8">
        <f t="shared" si="383"/>
        <v>42772.599664351852</v>
      </c>
      <c r="U1186">
        <f t="shared" si="384"/>
        <v>2017</v>
      </c>
      <c r="V1186" t="str">
        <f>VLOOKUP(MONTH(S1186),REF!$C$4:$D$15,2,FALSE)</f>
        <v>JAN</v>
      </c>
      <c r="W1186" t="str">
        <f t="shared" si="385"/>
        <v>NO</v>
      </c>
      <c r="X1186" t="str">
        <f t="shared" si="386"/>
        <v>NO</v>
      </c>
      <c r="Y1186" t="str">
        <f t="shared" si="387"/>
        <v>NO</v>
      </c>
      <c r="Z1186" t="str">
        <f t="shared" si="388"/>
        <v>NO</v>
      </c>
      <c r="AA1186" t="str">
        <f t="shared" si="389"/>
        <v>NO</v>
      </c>
      <c r="AB1186" t="str">
        <f t="shared" si="390"/>
        <v>YES</v>
      </c>
      <c r="AC1186" t="str">
        <f t="shared" si="391"/>
        <v>NO</v>
      </c>
      <c r="AD1186" t="str">
        <f t="shared" si="392"/>
        <v>NO</v>
      </c>
      <c r="AE1186" t="str">
        <f t="shared" si="393"/>
        <v>NO</v>
      </c>
      <c r="AF1186" t="str">
        <f t="shared" si="394"/>
        <v>NO</v>
      </c>
      <c r="AG1186" t="str">
        <f t="shared" si="395"/>
        <v>NO</v>
      </c>
      <c r="AH1186" t="str">
        <f t="shared" si="396"/>
        <v>NO</v>
      </c>
      <c r="AI1186">
        <f t="shared" si="397"/>
        <v>375</v>
      </c>
      <c r="AJ1186" t="str">
        <f t="shared" si="398"/>
        <v/>
      </c>
    </row>
    <row r="1187" spans="1:36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78"/>
        <v>1.0544</v>
      </c>
      <c r="P1187" s="6">
        <f t="shared" si="379"/>
        <v>118.73873873873873</v>
      </c>
      <c r="Q1187" t="str">
        <f t="shared" si="380"/>
        <v>photography</v>
      </c>
      <c r="R1187" t="str">
        <f t="shared" si="381"/>
        <v>photobooks</v>
      </c>
      <c r="S1187" s="8">
        <f t="shared" si="382"/>
        <v>42131</v>
      </c>
      <c r="T1187" s="8">
        <f t="shared" si="383"/>
        <v>42163.166666666672</v>
      </c>
      <c r="U1187">
        <f t="shared" si="384"/>
        <v>2015</v>
      </c>
      <c r="V1187" t="str">
        <f>VLOOKUP(MONTH(S1187),REF!$C$4:$D$15,2,FALSE)</f>
        <v>MAY</v>
      </c>
      <c r="W1187" t="str">
        <f t="shared" si="385"/>
        <v>NO</v>
      </c>
      <c r="X1187" t="str">
        <f t="shared" si="386"/>
        <v>NO</v>
      </c>
      <c r="Y1187" t="str">
        <f t="shared" si="387"/>
        <v>NO</v>
      </c>
      <c r="Z1187" t="str">
        <f t="shared" si="388"/>
        <v>YES</v>
      </c>
      <c r="AA1187" t="str">
        <f t="shared" si="389"/>
        <v>NO</v>
      </c>
      <c r="AB1187" t="str">
        <f t="shared" si="390"/>
        <v>NO</v>
      </c>
      <c r="AC1187" t="str">
        <f t="shared" si="391"/>
        <v>NO</v>
      </c>
      <c r="AD1187" t="str">
        <f t="shared" si="392"/>
        <v>NO</v>
      </c>
      <c r="AE1187" t="str">
        <f t="shared" si="393"/>
        <v>NO</v>
      </c>
      <c r="AF1187" t="str">
        <f t="shared" si="394"/>
        <v>NO</v>
      </c>
      <c r="AG1187" t="str">
        <f t="shared" si="395"/>
        <v>NO</v>
      </c>
      <c r="AH1187" t="str">
        <f t="shared" si="396"/>
        <v>NO</v>
      </c>
      <c r="AI1187">
        <f t="shared" si="397"/>
        <v>111</v>
      </c>
      <c r="AJ1187" t="str">
        <f t="shared" si="398"/>
        <v/>
      </c>
    </row>
    <row r="1188" spans="1:36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78"/>
        <v>1.0673333333333332</v>
      </c>
      <c r="P1188" s="6">
        <f t="shared" si="379"/>
        <v>65.081300813008127</v>
      </c>
      <c r="Q1188" t="str">
        <f t="shared" si="380"/>
        <v>photography</v>
      </c>
      <c r="R1188" t="str">
        <f t="shared" si="381"/>
        <v>photobooks</v>
      </c>
      <c r="S1188" s="8">
        <f t="shared" si="382"/>
        <v>42124</v>
      </c>
      <c r="T1188" s="8">
        <f t="shared" si="383"/>
        <v>42156.945833333331</v>
      </c>
      <c r="U1188">
        <f t="shared" si="384"/>
        <v>2015</v>
      </c>
      <c r="V1188" t="str">
        <f>VLOOKUP(MONTH(S1188),REF!$C$4:$D$15,2,FALSE)</f>
        <v>APR</v>
      </c>
      <c r="W1188" t="str">
        <f t="shared" si="385"/>
        <v>NO</v>
      </c>
      <c r="X1188" t="str">
        <f t="shared" si="386"/>
        <v>NO</v>
      </c>
      <c r="Y1188" t="str">
        <f t="shared" si="387"/>
        <v>YES</v>
      </c>
      <c r="Z1188" t="str">
        <f t="shared" si="388"/>
        <v>NO</v>
      </c>
      <c r="AA1188" t="str">
        <f t="shared" si="389"/>
        <v>NO</v>
      </c>
      <c r="AB1188" t="str">
        <f t="shared" si="390"/>
        <v>NO</v>
      </c>
      <c r="AC1188" t="str">
        <f t="shared" si="391"/>
        <v>NO</v>
      </c>
      <c r="AD1188" t="str">
        <f t="shared" si="392"/>
        <v>NO</v>
      </c>
      <c r="AE1188" t="str">
        <f t="shared" si="393"/>
        <v>NO</v>
      </c>
      <c r="AF1188" t="str">
        <f t="shared" si="394"/>
        <v>NO</v>
      </c>
      <c r="AG1188" t="str">
        <f t="shared" si="395"/>
        <v>NO</v>
      </c>
      <c r="AH1188" t="str">
        <f t="shared" si="396"/>
        <v>NO</v>
      </c>
      <c r="AI1188">
        <f t="shared" si="397"/>
        <v>123</v>
      </c>
      <c r="AJ1188" t="str">
        <f t="shared" si="398"/>
        <v/>
      </c>
    </row>
    <row r="1189" spans="1:36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78"/>
        <v>1.0412571428571429</v>
      </c>
      <c r="P1189" s="6">
        <f t="shared" si="379"/>
        <v>130.15714285714284</v>
      </c>
      <c r="Q1189" t="str">
        <f t="shared" si="380"/>
        <v>photography</v>
      </c>
      <c r="R1189" t="str">
        <f t="shared" si="381"/>
        <v>photobooks</v>
      </c>
      <c r="S1189" s="8">
        <f t="shared" si="382"/>
        <v>42110</v>
      </c>
      <c r="T1189" s="8">
        <f t="shared" si="383"/>
        <v>42141.75</v>
      </c>
      <c r="U1189">
        <f t="shared" si="384"/>
        <v>2015</v>
      </c>
      <c r="V1189" t="str">
        <f>VLOOKUP(MONTH(S1189),REF!$C$4:$D$15,2,FALSE)</f>
        <v>APR</v>
      </c>
      <c r="W1189" t="str">
        <f t="shared" si="385"/>
        <v>NO</v>
      </c>
      <c r="X1189" t="str">
        <f t="shared" si="386"/>
        <v>NO</v>
      </c>
      <c r="Y1189" t="str">
        <f t="shared" si="387"/>
        <v>YES</v>
      </c>
      <c r="Z1189" t="str">
        <f t="shared" si="388"/>
        <v>NO</v>
      </c>
      <c r="AA1189" t="str">
        <f t="shared" si="389"/>
        <v>NO</v>
      </c>
      <c r="AB1189" t="str">
        <f t="shared" si="390"/>
        <v>NO</v>
      </c>
      <c r="AC1189" t="str">
        <f t="shared" si="391"/>
        <v>NO</v>
      </c>
      <c r="AD1189" t="str">
        <f t="shared" si="392"/>
        <v>NO</v>
      </c>
      <c r="AE1189" t="str">
        <f t="shared" si="393"/>
        <v>NO</v>
      </c>
      <c r="AF1189" t="str">
        <f t="shared" si="394"/>
        <v>NO</v>
      </c>
      <c r="AG1189" t="str">
        <f t="shared" si="395"/>
        <v>NO</v>
      </c>
      <c r="AH1189" t="str">
        <f t="shared" si="396"/>
        <v>NO</v>
      </c>
      <c r="AI1189">
        <f t="shared" si="397"/>
        <v>70</v>
      </c>
      <c r="AJ1189" t="str">
        <f t="shared" si="398"/>
        <v/>
      </c>
    </row>
    <row r="1190" spans="1:36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78"/>
        <v>1.6054999999999999</v>
      </c>
      <c r="P1190" s="6">
        <f t="shared" si="379"/>
        <v>37.776470588235291</v>
      </c>
      <c r="Q1190" t="str">
        <f t="shared" si="380"/>
        <v>photography</v>
      </c>
      <c r="R1190" t="str">
        <f t="shared" si="381"/>
        <v>photobooks</v>
      </c>
      <c r="S1190" s="8">
        <f t="shared" si="382"/>
        <v>42712</v>
      </c>
      <c r="T1190" s="8">
        <f t="shared" si="383"/>
        <v>42732.700694444444</v>
      </c>
      <c r="U1190">
        <f t="shared" si="384"/>
        <v>2016</v>
      </c>
      <c r="V1190" t="str">
        <f>VLOOKUP(MONTH(S1190),REF!$C$4:$D$15,2,FALSE)</f>
        <v>DEC</v>
      </c>
      <c r="W1190" t="str">
        <f t="shared" si="385"/>
        <v>NO</v>
      </c>
      <c r="X1190" t="str">
        <f t="shared" si="386"/>
        <v>YES</v>
      </c>
      <c r="Y1190" t="str">
        <f t="shared" si="387"/>
        <v>NO</v>
      </c>
      <c r="Z1190" t="str">
        <f t="shared" si="388"/>
        <v>NO</v>
      </c>
      <c r="AA1190" t="str">
        <f t="shared" si="389"/>
        <v>NO</v>
      </c>
      <c r="AB1190" t="str">
        <f t="shared" si="390"/>
        <v>NO</v>
      </c>
      <c r="AC1190" t="str">
        <f t="shared" si="391"/>
        <v>NO</v>
      </c>
      <c r="AD1190" t="str">
        <f t="shared" si="392"/>
        <v>NO</v>
      </c>
      <c r="AE1190" t="str">
        <f t="shared" si="393"/>
        <v>NO</v>
      </c>
      <c r="AF1190" t="str">
        <f t="shared" si="394"/>
        <v>NO</v>
      </c>
      <c r="AG1190" t="str">
        <f t="shared" si="395"/>
        <v>NO</v>
      </c>
      <c r="AH1190" t="str">
        <f t="shared" si="396"/>
        <v>NO</v>
      </c>
      <c r="AI1190">
        <f t="shared" si="397"/>
        <v>85</v>
      </c>
      <c r="AJ1190" t="str">
        <f t="shared" si="398"/>
        <v/>
      </c>
    </row>
    <row r="1191" spans="1:36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78"/>
        <v>1.0777777777777777</v>
      </c>
      <c r="P1191" s="6">
        <f t="shared" si="379"/>
        <v>112.79069767441861</v>
      </c>
      <c r="Q1191" t="str">
        <f t="shared" si="380"/>
        <v>photography</v>
      </c>
      <c r="R1191" t="str">
        <f t="shared" si="381"/>
        <v>photobooks</v>
      </c>
      <c r="S1191" s="8">
        <f t="shared" si="382"/>
        <v>42530</v>
      </c>
      <c r="T1191" s="8">
        <f t="shared" si="383"/>
        <v>42550.979108796295</v>
      </c>
      <c r="U1191">
        <f t="shared" si="384"/>
        <v>2016</v>
      </c>
      <c r="V1191" t="str">
        <f>VLOOKUP(MONTH(S1191),REF!$C$4:$D$15,2,FALSE)</f>
        <v>JUN</v>
      </c>
      <c r="W1191" t="str">
        <f t="shared" si="385"/>
        <v>NO</v>
      </c>
      <c r="X1191" t="str">
        <f t="shared" si="386"/>
        <v>NO</v>
      </c>
      <c r="Y1191" t="str">
        <f t="shared" si="387"/>
        <v>YES</v>
      </c>
      <c r="Z1191" t="str">
        <f t="shared" si="388"/>
        <v>NO</v>
      </c>
      <c r="AA1191" t="str">
        <f t="shared" si="389"/>
        <v>NO</v>
      </c>
      <c r="AB1191" t="str">
        <f t="shared" si="390"/>
        <v>NO</v>
      </c>
      <c r="AC1191" t="str">
        <f t="shared" si="391"/>
        <v>NO</v>
      </c>
      <c r="AD1191" t="str">
        <f t="shared" si="392"/>
        <v>NO</v>
      </c>
      <c r="AE1191" t="str">
        <f t="shared" si="393"/>
        <v>NO</v>
      </c>
      <c r="AF1191" t="str">
        <f t="shared" si="394"/>
        <v>NO</v>
      </c>
      <c r="AG1191" t="str">
        <f t="shared" si="395"/>
        <v>NO</v>
      </c>
      <c r="AH1191" t="str">
        <f t="shared" si="396"/>
        <v>NO</v>
      </c>
      <c r="AI1191">
        <f t="shared" si="397"/>
        <v>86</v>
      </c>
      <c r="AJ1191" t="str">
        <f t="shared" si="398"/>
        <v/>
      </c>
    </row>
    <row r="1192" spans="1:36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78"/>
        <v>1.35</v>
      </c>
      <c r="P1192" s="6">
        <f t="shared" si="379"/>
        <v>51.92307692307692</v>
      </c>
      <c r="Q1192" t="str">
        <f t="shared" si="380"/>
        <v>photography</v>
      </c>
      <c r="R1192" t="str">
        <f t="shared" si="381"/>
        <v>photobooks</v>
      </c>
      <c r="S1192" s="8">
        <f t="shared" si="382"/>
        <v>41853</v>
      </c>
      <c r="T1192" s="8">
        <f t="shared" si="383"/>
        <v>41882.665798611109</v>
      </c>
      <c r="U1192">
        <f t="shared" si="384"/>
        <v>2014</v>
      </c>
      <c r="V1192" t="str">
        <f>VLOOKUP(MONTH(S1192),REF!$C$4:$D$15,2,FALSE)</f>
        <v>AUG</v>
      </c>
      <c r="W1192" t="str">
        <f t="shared" si="385"/>
        <v>YES</v>
      </c>
      <c r="X1192" t="str">
        <f t="shared" si="386"/>
        <v>NO</v>
      </c>
      <c r="Y1192" t="str">
        <f t="shared" si="387"/>
        <v>NO</v>
      </c>
      <c r="Z1192" t="str">
        <f t="shared" si="388"/>
        <v>NO</v>
      </c>
      <c r="AA1192" t="str">
        <f t="shared" si="389"/>
        <v>NO</v>
      </c>
      <c r="AB1192" t="str">
        <f t="shared" si="390"/>
        <v>NO</v>
      </c>
      <c r="AC1192" t="str">
        <f t="shared" si="391"/>
        <v>NO</v>
      </c>
      <c r="AD1192" t="str">
        <f t="shared" si="392"/>
        <v>NO</v>
      </c>
      <c r="AE1192" t="str">
        <f t="shared" si="393"/>
        <v>NO</v>
      </c>
      <c r="AF1192" t="str">
        <f t="shared" si="394"/>
        <v>NO</v>
      </c>
      <c r="AG1192" t="str">
        <f t="shared" si="395"/>
        <v>NO</v>
      </c>
      <c r="AH1192" t="str">
        <f t="shared" si="396"/>
        <v>NO</v>
      </c>
      <c r="AI1192">
        <f t="shared" si="397"/>
        <v>13</v>
      </c>
      <c r="AJ1192" t="str">
        <f t="shared" si="398"/>
        <v/>
      </c>
    </row>
    <row r="1193" spans="1:36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78"/>
        <v>1.0907407407407408</v>
      </c>
      <c r="P1193" s="6">
        <f t="shared" si="379"/>
        <v>89.242424242424249</v>
      </c>
      <c r="Q1193" t="str">
        <f t="shared" si="380"/>
        <v>photography</v>
      </c>
      <c r="R1193" t="str">
        <f t="shared" si="381"/>
        <v>photobooks</v>
      </c>
      <c r="S1193" s="8">
        <f t="shared" si="382"/>
        <v>42420</v>
      </c>
      <c r="T1193" s="8">
        <f t="shared" si="383"/>
        <v>42449.562037037038</v>
      </c>
      <c r="U1193">
        <f t="shared" si="384"/>
        <v>2016</v>
      </c>
      <c r="V1193" t="str">
        <f>VLOOKUP(MONTH(S1193),REF!$C$4:$D$15,2,FALSE)</f>
        <v>FEB</v>
      </c>
      <c r="W1193" t="str">
        <f t="shared" si="385"/>
        <v>NO</v>
      </c>
      <c r="X1193" t="str">
        <f t="shared" si="386"/>
        <v>YES</v>
      </c>
      <c r="Y1193" t="str">
        <f t="shared" si="387"/>
        <v>NO</v>
      </c>
      <c r="Z1193" t="str">
        <f t="shared" si="388"/>
        <v>NO</v>
      </c>
      <c r="AA1193" t="str">
        <f t="shared" si="389"/>
        <v>NO</v>
      </c>
      <c r="AB1193" t="str">
        <f t="shared" si="390"/>
        <v>NO</v>
      </c>
      <c r="AC1193" t="str">
        <f t="shared" si="391"/>
        <v>NO</v>
      </c>
      <c r="AD1193" t="str">
        <f t="shared" si="392"/>
        <v>NO</v>
      </c>
      <c r="AE1193" t="str">
        <f t="shared" si="393"/>
        <v>NO</v>
      </c>
      <c r="AF1193" t="str">
        <f t="shared" si="394"/>
        <v>NO</v>
      </c>
      <c r="AG1193" t="str">
        <f t="shared" si="395"/>
        <v>NO</v>
      </c>
      <c r="AH1193" t="str">
        <f t="shared" si="396"/>
        <v>NO</v>
      </c>
      <c r="AI1193">
        <f t="shared" si="397"/>
        <v>33</v>
      </c>
      <c r="AJ1193" t="str">
        <f t="shared" si="398"/>
        <v/>
      </c>
    </row>
    <row r="1194" spans="1:36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78"/>
        <v>2.9</v>
      </c>
      <c r="P1194" s="6">
        <f t="shared" si="379"/>
        <v>19.333333333333332</v>
      </c>
      <c r="Q1194" t="str">
        <f t="shared" si="380"/>
        <v>photography</v>
      </c>
      <c r="R1194" t="str">
        <f t="shared" si="381"/>
        <v>photobooks</v>
      </c>
      <c r="S1194" s="8">
        <f t="shared" si="382"/>
        <v>42748</v>
      </c>
      <c r="T1194" s="8">
        <f t="shared" si="383"/>
        <v>42777.506689814814</v>
      </c>
      <c r="U1194">
        <f t="shared" si="384"/>
        <v>2017</v>
      </c>
      <c r="V1194" t="str">
        <f>VLOOKUP(MONTH(S1194),REF!$C$4:$D$15,2,FALSE)</f>
        <v>JAN</v>
      </c>
      <c r="W1194" t="str">
        <f t="shared" si="385"/>
        <v>YES</v>
      </c>
      <c r="X1194" t="str">
        <f t="shared" si="386"/>
        <v>NO</v>
      </c>
      <c r="Y1194" t="str">
        <f t="shared" si="387"/>
        <v>NO</v>
      </c>
      <c r="Z1194" t="str">
        <f t="shared" si="388"/>
        <v>NO</v>
      </c>
      <c r="AA1194" t="str">
        <f t="shared" si="389"/>
        <v>NO</v>
      </c>
      <c r="AB1194" t="str">
        <f t="shared" si="390"/>
        <v>NO</v>
      </c>
      <c r="AC1194" t="str">
        <f t="shared" si="391"/>
        <v>NO</v>
      </c>
      <c r="AD1194" t="str">
        <f t="shared" si="392"/>
        <v>NO</v>
      </c>
      <c r="AE1194" t="str">
        <f t="shared" si="393"/>
        <v>NO</v>
      </c>
      <c r="AF1194" t="str">
        <f t="shared" si="394"/>
        <v>NO</v>
      </c>
      <c r="AG1194" t="str">
        <f t="shared" si="395"/>
        <v>NO</v>
      </c>
      <c r="AH1194" t="str">
        <f t="shared" si="396"/>
        <v>NO</v>
      </c>
      <c r="AI1194">
        <f t="shared" si="397"/>
        <v>15</v>
      </c>
      <c r="AJ1194" t="str">
        <f t="shared" si="398"/>
        <v/>
      </c>
    </row>
    <row r="1195" spans="1:36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78"/>
        <v>1.0395714285714286</v>
      </c>
      <c r="P1195" s="6">
        <f t="shared" si="379"/>
        <v>79.967032967032964</v>
      </c>
      <c r="Q1195" t="str">
        <f t="shared" si="380"/>
        <v>photography</v>
      </c>
      <c r="R1195" t="str">
        <f t="shared" si="381"/>
        <v>photobooks</v>
      </c>
      <c r="S1195" s="8">
        <f t="shared" si="382"/>
        <v>42410</v>
      </c>
      <c r="T1195" s="8">
        <f t="shared" si="383"/>
        <v>42469.734409722223</v>
      </c>
      <c r="U1195">
        <f t="shared" si="384"/>
        <v>2016</v>
      </c>
      <c r="V1195" t="str">
        <f>VLOOKUP(MONTH(S1195),REF!$C$4:$D$15,2,FALSE)</f>
        <v>FEB</v>
      </c>
      <c r="W1195" t="str">
        <f t="shared" si="385"/>
        <v>NO</v>
      </c>
      <c r="X1195" t="str">
        <f t="shared" si="386"/>
        <v>NO</v>
      </c>
      <c r="Y1195" t="str">
        <f t="shared" si="387"/>
        <v>NO</v>
      </c>
      <c r="Z1195" t="str">
        <f t="shared" si="388"/>
        <v>NO</v>
      </c>
      <c r="AA1195" t="str">
        <f t="shared" si="389"/>
        <v>NO</v>
      </c>
      <c r="AB1195" t="str">
        <f t="shared" si="390"/>
        <v>YES</v>
      </c>
      <c r="AC1195" t="str">
        <f t="shared" si="391"/>
        <v>NO</v>
      </c>
      <c r="AD1195" t="str">
        <f t="shared" si="392"/>
        <v>NO</v>
      </c>
      <c r="AE1195" t="str">
        <f t="shared" si="393"/>
        <v>NO</v>
      </c>
      <c r="AF1195" t="str">
        <f t="shared" si="394"/>
        <v>NO</v>
      </c>
      <c r="AG1195" t="str">
        <f t="shared" si="395"/>
        <v>NO</v>
      </c>
      <c r="AH1195" t="str">
        <f t="shared" si="396"/>
        <v>NO</v>
      </c>
      <c r="AI1195">
        <f t="shared" si="397"/>
        <v>273</v>
      </c>
      <c r="AJ1195" t="str">
        <f t="shared" si="398"/>
        <v/>
      </c>
    </row>
    <row r="1196" spans="1:36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78"/>
        <v>3.2223999999999999</v>
      </c>
      <c r="P1196" s="6">
        <f t="shared" si="379"/>
        <v>56.414565826330531</v>
      </c>
      <c r="Q1196" t="str">
        <f t="shared" si="380"/>
        <v>photography</v>
      </c>
      <c r="R1196" t="str">
        <f t="shared" si="381"/>
        <v>photobooks</v>
      </c>
      <c r="S1196" s="8">
        <f t="shared" si="382"/>
        <v>42072</v>
      </c>
      <c r="T1196" s="8">
        <f t="shared" si="383"/>
        <v>42102.488182870366</v>
      </c>
      <c r="U1196">
        <f t="shared" si="384"/>
        <v>2015</v>
      </c>
      <c r="V1196" t="str">
        <f>VLOOKUP(MONTH(S1196),REF!$C$4:$D$15,2,FALSE)</f>
        <v>MAR</v>
      </c>
      <c r="W1196" t="str">
        <f t="shared" si="385"/>
        <v>NO</v>
      </c>
      <c r="X1196" t="str">
        <f t="shared" si="386"/>
        <v>NO</v>
      </c>
      <c r="Y1196" t="str">
        <f t="shared" si="387"/>
        <v>NO</v>
      </c>
      <c r="Z1196" t="str">
        <f t="shared" si="388"/>
        <v>YES</v>
      </c>
      <c r="AA1196" t="str">
        <f t="shared" si="389"/>
        <v>NO</v>
      </c>
      <c r="AB1196" t="str">
        <f t="shared" si="390"/>
        <v>NO</v>
      </c>
      <c r="AC1196" t="str">
        <f t="shared" si="391"/>
        <v>NO</v>
      </c>
      <c r="AD1196" t="str">
        <f t="shared" si="392"/>
        <v>NO</v>
      </c>
      <c r="AE1196" t="str">
        <f t="shared" si="393"/>
        <v>NO</v>
      </c>
      <c r="AF1196" t="str">
        <f t="shared" si="394"/>
        <v>NO</v>
      </c>
      <c r="AG1196" t="str">
        <f t="shared" si="395"/>
        <v>NO</v>
      </c>
      <c r="AH1196" t="str">
        <f t="shared" si="396"/>
        <v>NO</v>
      </c>
      <c r="AI1196">
        <f t="shared" si="397"/>
        <v>714</v>
      </c>
      <c r="AJ1196" t="str">
        <f t="shared" si="398"/>
        <v/>
      </c>
    </row>
    <row r="1197" spans="1:36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78"/>
        <v>1.35</v>
      </c>
      <c r="P1197" s="6">
        <f t="shared" si="379"/>
        <v>79.411764705882348</v>
      </c>
      <c r="Q1197" t="str">
        <f t="shared" si="380"/>
        <v>photography</v>
      </c>
      <c r="R1197" t="str">
        <f t="shared" si="381"/>
        <v>photobooks</v>
      </c>
      <c r="S1197" s="8">
        <f t="shared" si="382"/>
        <v>42298</v>
      </c>
      <c r="T1197" s="8">
        <f t="shared" si="383"/>
        <v>42358.375</v>
      </c>
      <c r="U1197">
        <f t="shared" si="384"/>
        <v>2015</v>
      </c>
      <c r="V1197" t="str">
        <f>VLOOKUP(MONTH(S1197),REF!$C$4:$D$15,2,FALSE)</f>
        <v>OCT</v>
      </c>
      <c r="W1197" t="str">
        <f t="shared" si="385"/>
        <v>NO</v>
      </c>
      <c r="X1197" t="str">
        <f t="shared" si="386"/>
        <v>NO</v>
      </c>
      <c r="Y1197" t="str">
        <f t="shared" si="387"/>
        <v>NO</v>
      </c>
      <c r="Z1197" t="str">
        <f t="shared" si="388"/>
        <v>YES</v>
      </c>
      <c r="AA1197" t="str">
        <f t="shared" si="389"/>
        <v>NO</v>
      </c>
      <c r="AB1197" t="str">
        <f t="shared" si="390"/>
        <v>NO</v>
      </c>
      <c r="AC1197" t="str">
        <f t="shared" si="391"/>
        <v>NO</v>
      </c>
      <c r="AD1197" t="str">
        <f t="shared" si="392"/>
        <v>NO</v>
      </c>
      <c r="AE1197" t="str">
        <f t="shared" si="393"/>
        <v>NO</v>
      </c>
      <c r="AF1197" t="str">
        <f t="shared" si="394"/>
        <v>NO</v>
      </c>
      <c r="AG1197" t="str">
        <f t="shared" si="395"/>
        <v>NO</v>
      </c>
      <c r="AH1197" t="str">
        <f t="shared" si="396"/>
        <v>NO</v>
      </c>
      <c r="AI1197">
        <f t="shared" si="397"/>
        <v>170</v>
      </c>
      <c r="AJ1197" t="str">
        <f t="shared" si="398"/>
        <v/>
      </c>
    </row>
    <row r="1198" spans="1:36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78"/>
        <v>2.6991034482758622</v>
      </c>
      <c r="P1198" s="6">
        <f t="shared" si="379"/>
        <v>76.439453125</v>
      </c>
      <c r="Q1198" t="str">
        <f t="shared" si="380"/>
        <v>photography</v>
      </c>
      <c r="R1198" t="str">
        <f t="shared" si="381"/>
        <v>photobooks</v>
      </c>
      <c r="S1198" s="8">
        <f t="shared" si="382"/>
        <v>42327</v>
      </c>
      <c r="T1198" s="8">
        <f t="shared" si="383"/>
        <v>42356.818738425922</v>
      </c>
      <c r="U1198">
        <f t="shared" si="384"/>
        <v>2015</v>
      </c>
      <c r="V1198" t="str">
        <f>VLOOKUP(MONTH(S1198),REF!$C$4:$D$15,2,FALSE)</f>
        <v>NOV</v>
      </c>
      <c r="W1198" t="str">
        <f t="shared" si="385"/>
        <v>NO</v>
      </c>
      <c r="X1198" t="str">
        <f t="shared" si="386"/>
        <v>NO</v>
      </c>
      <c r="Y1198" t="str">
        <f t="shared" si="387"/>
        <v>NO</v>
      </c>
      <c r="Z1198" t="str">
        <f t="shared" si="388"/>
        <v>YES</v>
      </c>
      <c r="AA1198" t="str">
        <f t="shared" si="389"/>
        <v>NO</v>
      </c>
      <c r="AB1198" t="str">
        <f t="shared" si="390"/>
        <v>NO</v>
      </c>
      <c r="AC1198" t="str">
        <f t="shared" si="391"/>
        <v>NO</v>
      </c>
      <c r="AD1198" t="str">
        <f t="shared" si="392"/>
        <v>NO</v>
      </c>
      <c r="AE1198" t="str">
        <f t="shared" si="393"/>
        <v>NO</v>
      </c>
      <c r="AF1198" t="str">
        <f t="shared" si="394"/>
        <v>NO</v>
      </c>
      <c r="AG1198" t="str">
        <f t="shared" si="395"/>
        <v>NO</v>
      </c>
      <c r="AH1198" t="str">
        <f t="shared" si="396"/>
        <v>NO</v>
      </c>
      <c r="AI1198">
        <f t="shared" si="397"/>
        <v>512</v>
      </c>
      <c r="AJ1198" t="str">
        <f t="shared" si="398"/>
        <v/>
      </c>
    </row>
    <row r="1199" spans="1:36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78"/>
        <v>2.5329333333333333</v>
      </c>
      <c r="P1199" s="6">
        <f t="shared" si="379"/>
        <v>121</v>
      </c>
      <c r="Q1199" t="str">
        <f t="shared" si="380"/>
        <v>photography</v>
      </c>
      <c r="R1199" t="str">
        <f t="shared" si="381"/>
        <v>photobooks</v>
      </c>
      <c r="S1199" s="8">
        <f t="shared" si="382"/>
        <v>42504</v>
      </c>
      <c r="T1199" s="8">
        <f t="shared" si="383"/>
        <v>42534.249305555553</v>
      </c>
      <c r="U1199">
        <f t="shared" si="384"/>
        <v>2016</v>
      </c>
      <c r="V1199" t="str">
        <f>VLOOKUP(MONTH(S1199),REF!$C$4:$D$15,2,FALSE)</f>
        <v>MAY</v>
      </c>
      <c r="W1199" t="str">
        <f t="shared" si="385"/>
        <v>NO</v>
      </c>
      <c r="X1199" t="str">
        <f t="shared" si="386"/>
        <v>NO</v>
      </c>
      <c r="Y1199" t="str">
        <f t="shared" si="387"/>
        <v>NO</v>
      </c>
      <c r="Z1199" t="str">
        <f t="shared" si="388"/>
        <v>NO</v>
      </c>
      <c r="AA1199" t="str">
        <f t="shared" si="389"/>
        <v>YES</v>
      </c>
      <c r="AB1199" t="str">
        <f t="shared" si="390"/>
        <v>NO</v>
      </c>
      <c r="AC1199" t="str">
        <f t="shared" si="391"/>
        <v>NO</v>
      </c>
      <c r="AD1199" t="str">
        <f t="shared" si="392"/>
        <v>NO</v>
      </c>
      <c r="AE1199" t="str">
        <f t="shared" si="393"/>
        <v>NO</v>
      </c>
      <c r="AF1199" t="str">
        <f t="shared" si="394"/>
        <v>NO</v>
      </c>
      <c r="AG1199" t="str">
        <f t="shared" si="395"/>
        <v>NO</v>
      </c>
      <c r="AH1199" t="str">
        <f t="shared" si="396"/>
        <v>NO</v>
      </c>
      <c r="AI1199">
        <f t="shared" si="397"/>
        <v>314</v>
      </c>
      <c r="AJ1199" t="str">
        <f t="shared" si="398"/>
        <v/>
      </c>
    </row>
    <row r="1200" spans="1:36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78"/>
        <v>2.6059999999999999</v>
      </c>
      <c r="P1200" s="6">
        <f t="shared" si="379"/>
        <v>54.616766467065865</v>
      </c>
      <c r="Q1200" t="str">
        <f t="shared" si="380"/>
        <v>photography</v>
      </c>
      <c r="R1200" t="str">
        <f t="shared" si="381"/>
        <v>photobooks</v>
      </c>
      <c r="S1200" s="8">
        <f t="shared" si="382"/>
        <v>42334</v>
      </c>
      <c r="T1200" s="8">
        <f t="shared" si="383"/>
        <v>42369.125</v>
      </c>
      <c r="U1200">
        <f t="shared" si="384"/>
        <v>2015</v>
      </c>
      <c r="V1200" t="str">
        <f>VLOOKUP(MONTH(S1200),REF!$C$4:$D$15,2,FALSE)</f>
        <v>NOV</v>
      </c>
      <c r="W1200" t="str">
        <f t="shared" si="385"/>
        <v>NO</v>
      </c>
      <c r="X1200" t="str">
        <f t="shared" si="386"/>
        <v>YES</v>
      </c>
      <c r="Y1200" t="str">
        <f t="shared" si="387"/>
        <v>NO</v>
      </c>
      <c r="Z1200" t="str">
        <f t="shared" si="388"/>
        <v>NO</v>
      </c>
      <c r="AA1200" t="str">
        <f t="shared" si="389"/>
        <v>NO</v>
      </c>
      <c r="AB1200" t="str">
        <f t="shared" si="390"/>
        <v>NO</v>
      </c>
      <c r="AC1200" t="str">
        <f t="shared" si="391"/>
        <v>NO</v>
      </c>
      <c r="AD1200" t="str">
        <f t="shared" si="392"/>
        <v>NO</v>
      </c>
      <c r="AE1200" t="str">
        <f t="shared" si="393"/>
        <v>NO</v>
      </c>
      <c r="AF1200" t="str">
        <f t="shared" si="394"/>
        <v>NO</v>
      </c>
      <c r="AG1200" t="str">
        <f t="shared" si="395"/>
        <v>NO</v>
      </c>
      <c r="AH1200" t="str">
        <f t="shared" si="396"/>
        <v>NO</v>
      </c>
      <c r="AI1200">
        <f t="shared" si="397"/>
        <v>167</v>
      </c>
      <c r="AJ1200" t="str">
        <f t="shared" si="398"/>
        <v/>
      </c>
    </row>
    <row r="1201" spans="1:36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78"/>
        <v>1.0131677953348381</v>
      </c>
      <c r="P1201" s="6">
        <f t="shared" si="379"/>
        <v>299.22222222222223</v>
      </c>
      <c r="Q1201" t="str">
        <f t="shared" si="380"/>
        <v>photography</v>
      </c>
      <c r="R1201" t="str">
        <f t="shared" si="381"/>
        <v>photobooks</v>
      </c>
      <c r="S1201" s="8">
        <f t="shared" si="382"/>
        <v>42162</v>
      </c>
      <c r="T1201" s="8">
        <f t="shared" si="383"/>
        <v>42193.770833333328</v>
      </c>
      <c r="U1201">
        <f t="shared" si="384"/>
        <v>2015</v>
      </c>
      <c r="V1201" t="str">
        <f>VLOOKUP(MONTH(S1201),REF!$C$4:$D$15,2,FALSE)</f>
        <v>JUN</v>
      </c>
      <c r="W1201" t="str">
        <f t="shared" si="385"/>
        <v>NO</v>
      </c>
      <c r="X1201" t="str">
        <f t="shared" si="386"/>
        <v>YES</v>
      </c>
      <c r="Y1201" t="str">
        <f t="shared" si="387"/>
        <v>NO</v>
      </c>
      <c r="Z1201" t="str">
        <f t="shared" si="388"/>
        <v>NO</v>
      </c>
      <c r="AA1201" t="str">
        <f t="shared" si="389"/>
        <v>NO</v>
      </c>
      <c r="AB1201" t="str">
        <f t="shared" si="390"/>
        <v>NO</v>
      </c>
      <c r="AC1201" t="str">
        <f t="shared" si="391"/>
        <v>NO</v>
      </c>
      <c r="AD1201" t="str">
        <f t="shared" si="392"/>
        <v>NO</v>
      </c>
      <c r="AE1201" t="str">
        <f t="shared" si="393"/>
        <v>NO</v>
      </c>
      <c r="AF1201" t="str">
        <f t="shared" si="394"/>
        <v>NO</v>
      </c>
      <c r="AG1201" t="str">
        <f t="shared" si="395"/>
        <v>NO</v>
      </c>
      <c r="AH1201" t="str">
        <f t="shared" si="396"/>
        <v>NO</v>
      </c>
      <c r="AI1201">
        <f t="shared" si="397"/>
        <v>9</v>
      </c>
      <c r="AJ1201" t="str">
        <f t="shared" si="398"/>
        <v/>
      </c>
    </row>
    <row r="1202" spans="1:36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78"/>
        <v>1.2560416666666667</v>
      </c>
      <c r="P1202" s="6">
        <f t="shared" si="379"/>
        <v>58.533980582524272</v>
      </c>
      <c r="Q1202" t="str">
        <f t="shared" si="380"/>
        <v>photography</v>
      </c>
      <c r="R1202" t="str">
        <f t="shared" si="381"/>
        <v>photobooks</v>
      </c>
      <c r="S1202" s="8">
        <f t="shared" si="382"/>
        <v>42089</v>
      </c>
      <c r="T1202" s="8">
        <f t="shared" si="383"/>
        <v>42110.477500000001</v>
      </c>
      <c r="U1202">
        <f t="shared" si="384"/>
        <v>2015</v>
      </c>
      <c r="V1202" t="str">
        <f>VLOOKUP(MONTH(S1202),REF!$C$4:$D$15,2,FALSE)</f>
        <v>MAR</v>
      </c>
      <c r="W1202" t="str">
        <f t="shared" si="385"/>
        <v>NO</v>
      </c>
      <c r="X1202" t="str">
        <f t="shared" si="386"/>
        <v>YES</v>
      </c>
      <c r="Y1202" t="str">
        <f t="shared" si="387"/>
        <v>NO</v>
      </c>
      <c r="Z1202" t="str">
        <f t="shared" si="388"/>
        <v>NO</v>
      </c>
      <c r="AA1202" t="str">
        <f t="shared" si="389"/>
        <v>NO</v>
      </c>
      <c r="AB1202" t="str">
        <f t="shared" si="390"/>
        <v>NO</v>
      </c>
      <c r="AC1202" t="str">
        <f t="shared" si="391"/>
        <v>NO</v>
      </c>
      <c r="AD1202" t="str">
        <f t="shared" si="392"/>
        <v>NO</v>
      </c>
      <c r="AE1202" t="str">
        <f t="shared" si="393"/>
        <v>NO</v>
      </c>
      <c r="AF1202" t="str">
        <f t="shared" si="394"/>
        <v>NO</v>
      </c>
      <c r="AG1202" t="str">
        <f t="shared" si="395"/>
        <v>NO</v>
      </c>
      <c r="AH1202" t="str">
        <f t="shared" si="396"/>
        <v>NO</v>
      </c>
      <c r="AI1202">
        <f t="shared" si="397"/>
        <v>103</v>
      </c>
      <c r="AJ1202" t="str">
        <f t="shared" si="398"/>
        <v/>
      </c>
    </row>
    <row r="1203" spans="1:36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78"/>
        <v>1.0243783333333334</v>
      </c>
      <c r="P1203" s="6">
        <f t="shared" si="379"/>
        <v>55.371801801801809</v>
      </c>
      <c r="Q1203" t="str">
        <f t="shared" si="380"/>
        <v>photography</v>
      </c>
      <c r="R1203" t="str">
        <f t="shared" si="381"/>
        <v>photobooks</v>
      </c>
      <c r="S1203" s="8">
        <f t="shared" si="382"/>
        <v>42537</v>
      </c>
      <c r="T1203" s="8">
        <f t="shared" si="383"/>
        <v>42566.60701388889</v>
      </c>
      <c r="U1203">
        <f t="shared" si="384"/>
        <v>2016</v>
      </c>
      <c r="V1203" t="str">
        <f>VLOOKUP(MONTH(S1203),REF!$C$4:$D$15,2,FALSE)</f>
        <v>JUN</v>
      </c>
      <c r="W1203" t="str">
        <f t="shared" si="385"/>
        <v>NO</v>
      </c>
      <c r="X1203" t="str">
        <f t="shared" si="386"/>
        <v>NO</v>
      </c>
      <c r="Y1203" t="str">
        <f t="shared" si="387"/>
        <v>YES</v>
      </c>
      <c r="Z1203" t="str">
        <f t="shared" si="388"/>
        <v>NO</v>
      </c>
      <c r="AA1203" t="str">
        <f t="shared" si="389"/>
        <v>NO</v>
      </c>
      <c r="AB1203" t="str">
        <f t="shared" si="390"/>
        <v>NO</v>
      </c>
      <c r="AC1203" t="str">
        <f t="shared" si="391"/>
        <v>NO</v>
      </c>
      <c r="AD1203" t="str">
        <f t="shared" si="392"/>
        <v>NO</v>
      </c>
      <c r="AE1203" t="str">
        <f t="shared" si="393"/>
        <v>NO</v>
      </c>
      <c r="AF1203" t="str">
        <f t="shared" si="394"/>
        <v>NO</v>
      </c>
      <c r="AG1203" t="str">
        <f t="shared" si="395"/>
        <v>NO</v>
      </c>
      <c r="AH1203" t="str">
        <f t="shared" si="396"/>
        <v>NO</v>
      </c>
      <c r="AI1203">
        <f t="shared" si="397"/>
        <v>111</v>
      </c>
      <c r="AJ1203" t="str">
        <f t="shared" si="398"/>
        <v/>
      </c>
    </row>
    <row r="1204" spans="1:36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78"/>
        <v>1.99244</v>
      </c>
      <c r="P1204" s="6">
        <f t="shared" si="379"/>
        <v>183.80442804428046</v>
      </c>
      <c r="Q1204" t="str">
        <f t="shared" si="380"/>
        <v>photography</v>
      </c>
      <c r="R1204" t="str">
        <f t="shared" si="381"/>
        <v>photobooks</v>
      </c>
      <c r="S1204" s="8">
        <f t="shared" si="382"/>
        <v>42152</v>
      </c>
      <c r="T1204" s="8">
        <f t="shared" si="383"/>
        <v>42182.288819444446</v>
      </c>
      <c r="U1204">
        <f t="shared" si="384"/>
        <v>2015</v>
      </c>
      <c r="V1204" t="str">
        <f>VLOOKUP(MONTH(S1204),REF!$C$4:$D$15,2,FALSE)</f>
        <v>MAY</v>
      </c>
      <c r="W1204" t="str">
        <f t="shared" si="385"/>
        <v>NO</v>
      </c>
      <c r="X1204" t="str">
        <f t="shared" si="386"/>
        <v>NO</v>
      </c>
      <c r="Y1204" t="str">
        <f t="shared" si="387"/>
        <v>NO</v>
      </c>
      <c r="Z1204" t="str">
        <f t="shared" si="388"/>
        <v>NO</v>
      </c>
      <c r="AA1204" t="str">
        <f t="shared" si="389"/>
        <v>NO</v>
      </c>
      <c r="AB1204" t="str">
        <f t="shared" si="390"/>
        <v>NO</v>
      </c>
      <c r="AC1204" t="str">
        <f t="shared" si="391"/>
        <v>YES</v>
      </c>
      <c r="AD1204" t="str">
        <f t="shared" si="392"/>
        <v>NO</v>
      </c>
      <c r="AE1204" t="str">
        <f t="shared" si="393"/>
        <v>NO</v>
      </c>
      <c r="AF1204" t="str">
        <f t="shared" si="394"/>
        <v>NO</v>
      </c>
      <c r="AG1204" t="str">
        <f t="shared" si="395"/>
        <v>NO</v>
      </c>
      <c r="AH1204" t="str">
        <f t="shared" si="396"/>
        <v>NO</v>
      </c>
      <c r="AI1204">
        <f t="shared" si="397"/>
        <v>271</v>
      </c>
      <c r="AJ1204" t="str">
        <f t="shared" si="398"/>
        <v/>
      </c>
    </row>
    <row r="1205" spans="1:36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78"/>
        <v>1.0245398773006136</v>
      </c>
      <c r="P1205" s="6">
        <f t="shared" si="379"/>
        <v>165.34653465346534</v>
      </c>
      <c r="Q1205" t="str">
        <f t="shared" si="380"/>
        <v>photography</v>
      </c>
      <c r="R1205" t="str">
        <f t="shared" si="381"/>
        <v>photobooks</v>
      </c>
      <c r="S1205" s="8">
        <f t="shared" si="382"/>
        <v>42126</v>
      </c>
      <c r="T1205" s="8">
        <f t="shared" si="383"/>
        <v>42155.614895833336</v>
      </c>
      <c r="U1205">
        <f t="shared" si="384"/>
        <v>2015</v>
      </c>
      <c r="V1205" t="str">
        <f>VLOOKUP(MONTH(S1205),REF!$C$4:$D$15,2,FALSE)</f>
        <v>MAY</v>
      </c>
      <c r="W1205" t="str">
        <f t="shared" si="385"/>
        <v>NO</v>
      </c>
      <c r="X1205" t="str">
        <f t="shared" si="386"/>
        <v>NO</v>
      </c>
      <c r="Y1205" t="str">
        <f t="shared" si="387"/>
        <v>NO</v>
      </c>
      <c r="Z1205" t="str">
        <f t="shared" si="388"/>
        <v>NO</v>
      </c>
      <c r="AA1205" t="str">
        <f t="shared" si="389"/>
        <v>YES</v>
      </c>
      <c r="AB1205" t="str">
        <f t="shared" si="390"/>
        <v>NO</v>
      </c>
      <c r="AC1205" t="str">
        <f t="shared" si="391"/>
        <v>NO</v>
      </c>
      <c r="AD1205" t="str">
        <f t="shared" si="392"/>
        <v>NO</v>
      </c>
      <c r="AE1205" t="str">
        <f t="shared" si="393"/>
        <v>NO</v>
      </c>
      <c r="AF1205" t="str">
        <f t="shared" si="394"/>
        <v>NO</v>
      </c>
      <c r="AG1205" t="str">
        <f t="shared" si="395"/>
        <v>NO</v>
      </c>
      <c r="AH1205" t="str">
        <f t="shared" si="396"/>
        <v>NO</v>
      </c>
      <c r="AI1205">
        <f t="shared" si="397"/>
        <v>101</v>
      </c>
      <c r="AJ1205" t="str">
        <f t="shared" si="398"/>
        <v/>
      </c>
    </row>
    <row r="1206" spans="1:36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78"/>
        <v>1.0294615384615384</v>
      </c>
      <c r="P1206" s="6">
        <f t="shared" si="379"/>
        <v>234.78947368421052</v>
      </c>
      <c r="Q1206" t="str">
        <f t="shared" si="380"/>
        <v>photography</v>
      </c>
      <c r="R1206" t="str">
        <f t="shared" si="381"/>
        <v>photobooks</v>
      </c>
      <c r="S1206" s="8">
        <f t="shared" si="382"/>
        <v>42298</v>
      </c>
      <c r="T1206" s="8">
        <f t="shared" si="383"/>
        <v>42342.208333333328</v>
      </c>
      <c r="U1206">
        <f t="shared" si="384"/>
        <v>2015</v>
      </c>
      <c r="V1206" t="str">
        <f>VLOOKUP(MONTH(S1206),REF!$C$4:$D$15,2,FALSE)</f>
        <v>OCT</v>
      </c>
      <c r="W1206" t="str">
        <f t="shared" si="385"/>
        <v>NO</v>
      </c>
      <c r="X1206" t="str">
        <f t="shared" si="386"/>
        <v>NO</v>
      </c>
      <c r="Y1206" t="str">
        <f t="shared" si="387"/>
        <v>NO</v>
      </c>
      <c r="Z1206" t="str">
        <f t="shared" si="388"/>
        <v>YES</v>
      </c>
      <c r="AA1206" t="str">
        <f t="shared" si="389"/>
        <v>NO</v>
      </c>
      <c r="AB1206" t="str">
        <f t="shared" si="390"/>
        <v>NO</v>
      </c>
      <c r="AC1206" t="str">
        <f t="shared" si="391"/>
        <v>NO</v>
      </c>
      <c r="AD1206" t="str">
        <f t="shared" si="392"/>
        <v>NO</v>
      </c>
      <c r="AE1206" t="str">
        <f t="shared" si="393"/>
        <v>NO</v>
      </c>
      <c r="AF1206" t="str">
        <f t="shared" si="394"/>
        <v>NO</v>
      </c>
      <c r="AG1206" t="str">
        <f t="shared" si="395"/>
        <v>NO</v>
      </c>
      <c r="AH1206" t="str">
        <f t="shared" si="396"/>
        <v>NO</v>
      </c>
      <c r="AI1206">
        <f t="shared" si="397"/>
        <v>57</v>
      </c>
      <c r="AJ1206" t="str">
        <f t="shared" si="398"/>
        <v/>
      </c>
    </row>
    <row r="1207" spans="1:36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78"/>
        <v>1.0086153846153847</v>
      </c>
      <c r="P1207" s="6">
        <f t="shared" si="379"/>
        <v>211.48387096774192</v>
      </c>
      <c r="Q1207" t="str">
        <f t="shared" si="380"/>
        <v>photography</v>
      </c>
      <c r="R1207" t="str">
        <f t="shared" si="381"/>
        <v>photobooks</v>
      </c>
      <c r="S1207" s="8">
        <f t="shared" si="382"/>
        <v>42139</v>
      </c>
      <c r="T1207" s="8">
        <f t="shared" si="383"/>
        <v>42168.506377314814</v>
      </c>
      <c r="U1207">
        <f t="shared" si="384"/>
        <v>2015</v>
      </c>
      <c r="V1207" t="str">
        <f>VLOOKUP(MONTH(S1207),REF!$C$4:$D$15,2,FALSE)</f>
        <v>MAY</v>
      </c>
      <c r="W1207" t="str">
        <f t="shared" si="385"/>
        <v>NO</v>
      </c>
      <c r="X1207" t="str">
        <f t="shared" si="386"/>
        <v>NO</v>
      </c>
      <c r="Y1207" t="str">
        <f t="shared" si="387"/>
        <v>NO</v>
      </c>
      <c r="Z1207" t="str">
        <f t="shared" si="388"/>
        <v>YES</v>
      </c>
      <c r="AA1207" t="str">
        <f t="shared" si="389"/>
        <v>NO</v>
      </c>
      <c r="AB1207" t="str">
        <f t="shared" si="390"/>
        <v>NO</v>
      </c>
      <c r="AC1207" t="str">
        <f t="shared" si="391"/>
        <v>NO</v>
      </c>
      <c r="AD1207" t="str">
        <f t="shared" si="392"/>
        <v>NO</v>
      </c>
      <c r="AE1207" t="str">
        <f t="shared" si="393"/>
        <v>NO</v>
      </c>
      <c r="AF1207" t="str">
        <f t="shared" si="394"/>
        <v>NO</v>
      </c>
      <c r="AG1207" t="str">
        <f t="shared" si="395"/>
        <v>NO</v>
      </c>
      <c r="AH1207" t="str">
        <f t="shared" si="396"/>
        <v>NO</v>
      </c>
      <c r="AI1207">
        <f t="shared" si="397"/>
        <v>62</v>
      </c>
      <c r="AJ1207" t="str">
        <f t="shared" si="398"/>
        <v/>
      </c>
    </row>
    <row r="1208" spans="1:36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78"/>
        <v>1.1499999999999999</v>
      </c>
      <c r="P1208" s="6">
        <f t="shared" si="379"/>
        <v>32.34375</v>
      </c>
      <c r="Q1208" t="str">
        <f t="shared" si="380"/>
        <v>photography</v>
      </c>
      <c r="R1208" t="str">
        <f t="shared" si="381"/>
        <v>photobooks</v>
      </c>
      <c r="S1208" s="8">
        <f t="shared" si="382"/>
        <v>42773</v>
      </c>
      <c r="T1208" s="8">
        <f t="shared" si="383"/>
        <v>42805.561805555553</v>
      </c>
      <c r="U1208">
        <f t="shared" si="384"/>
        <v>2017</v>
      </c>
      <c r="V1208" t="str">
        <f>VLOOKUP(MONTH(S1208),REF!$C$4:$D$15,2,FALSE)</f>
        <v>FEB</v>
      </c>
      <c r="W1208" t="str">
        <f t="shared" si="385"/>
        <v>YES</v>
      </c>
      <c r="X1208" t="str">
        <f t="shared" si="386"/>
        <v>NO</v>
      </c>
      <c r="Y1208" t="str">
        <f t="shared" si="387"/>
        <v>NO</v>
      </c>
      <c r="Z1208" t="str">
        <f t="shared" si="388"/>
        <v>NO</v>
      </c>
      <c r="AA1208" t="str">
        <f t="shared" si="389"/>
        <v>NO</v>
      </c>
      <c r="AB1208" t="str">
        <f t="shared" si="390"/>
        <v>NO</v>
      </c>
      <c r="AC1208" t="str">
        <f t="shared" si="391"/>
        <v>NO</v>
      </c>
      <c r="AD1208" t="str">
        <f t="shared" si="392"/>
        <v>NO</v>
      </c>
      <c r="AE1208" t="str">
        <f t="shared" si="393"/>
        <v>NO</v>
      </c>
      <c r="AF1208" t="str">
        <f t="shared" si="394"/>
        <v>NO</v>
      </c>
      <c r="AG1208" t="str">
        <f t="shared" si="395"/>
        <v>NO</v>
      </c>
      <c r="AH1208" t="str">
        <f t="shared" si="396"/>
        <v>NO</v>
      </c>
      <c r="AI1208">
        <f t="shared" si="397"/>
        <v>32</v>
      </c>
      <c r="AJ1208" t="str">
        <f t="shared" si="398"/>
        <v/>
      </c>
    </row>
    <row r="1209" spans="1:36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78"/>
        <v>1.0416766467065868</v>
      </c>
      <c r="P1209" s="6">
        <f t="shared" si="379"/>
        <v>123.37588652482269</v>
      </c>
      <c r="Q1209" t="str">
        <f t="shared" si="380"/>
        <v>photography</v>
      </c>
      <c r="R1209" t="str">
        <f t="shared" si="381"/>
        <v>photobooks</v>
      </c>
      <c r="S1209" s="8">
        <f t="shared" si="382"/>
        <v>42430</v>
      </c>
      <c r="T1209" s="8">
        <f t="shared" si="383"/>
        <v>42460.416666666672</v>
      </c>
      <c r="U1209">
        <f t="shared" si="384"/>
        <v>2016</v>
      </c>
      <c r="V1209" t="str">
        <f>VLOOKUP(MONTH(S1209),REF!$C$4:$D$15,2,FALSE)</f>
        <v>MAR</v>
      </c>
      <c r="W1209" t="str">
        <f t="shared" si="385"/>
        <v>NO</v>
      </c>
      <c r="X1209" t="str">
        <f t="shared" si="386"/>
        <v>NO</v>
      </c>
      <c r="Y1209" t="str">
        <f t="shared" si="387"/>
        <v>NO</v>
      </c>
      <c r="Z1209" t="str">
        <f t="shared" si="388"/>
        <v>NO</v>
      </c>
      <c r="AA1209" t="str">
        <f t="shared" si="389"/>
        <v>YES</v>
      </c>
      <c r="AB1209" t="str">
        <f t="shared" si="390"/>
        <v>NO</v>
      </c>
      <c r="AC1209" t="str">
        <f t="shared" si="391"/>
        <v>NO</v>
      </c>
      <c r="AD1209" t="str">
        <f t="shared" si="392"/>
        <v>NO</v>
      </c>
      <c r="AE1209" t="str">
        <f t="shared" si="393"/>
        <v>NO</v>
      </c>
      <c r="AF1209" t="str">
        <f t="shared" si="394"/>
        <v>NO</v>
      </c>
      <c r="AG1209" t="str">
        <f t="shared" si="395"/>
        <v>NO</v>
      </c>
      <c r="AH1209" t="str">
        <f t="shared" si="396"/>
        <v>NO</v>
      </c>
      <c r="AI1209">
        <f t="shared" si="397"/>
        <v>141</v>
      </c>
      <c r="AJ1209" t="str">
        <f t="shared" si="398"/>
        <v/>
      </c>
    </row>
    <row r="1210" spans="1:36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78"/>
        <v>1.5529999999999999</v>
      </c>
      <c r="P1210" s="6">
        <f t="shared" si="379"/>
        <v>207.06666666666666</v>
      </c>
      <c r="Q1210" t="str">
        <f t="shared" si="380"/>
        <v>photography</v>
      </c>
      <c r="R1210" t="str">
        <f t="shared" si="381"/>
        <v>photobooks</v>
      </c>
      <c r="S1210" s="8">
        <f t="shared" si="382"/>
        <v>42424</v>
      </c>
      <c r="T1210" s="8">
        <f t="shared" si="383"/>
        <v>42453.667407407411</v>
      </c>
      <c r="U1210">
        <f t="shared" si="384"/>
        <v>2016</v>
      </c>
      <c r="V1210" t="str">
        <f>VLOOKUP(MONTH(S1210),REF!$C$4:$D$15,2,FALSE)</f>
        <v>FEB</v>
      </c>
      <c r="W1210" t="str">
        <f t="shared" si="385"/>
        <v>NO</v>
      </c>
      <c r="X1210" t="str">
        <f t="shared" si="386"/>
        <v>NO</v>
      </c>
      <c r="Y1210" t="str">
        <f t="shared" si="387"/>
        <v>NO</v>
      </c>
      <c r="Z1210" t="str">
        <f t="shared" si="388"/>
        <v>YES</v>
      </c>
      <c r="AA1210" t="str">
        <f t="shared" si="389"/>
        <v>NO</v>
      </c>
      <c r="AB1210" t="str">
        <f t="shared" si="390"/>
        <v>NO</v>
      </c>
      <c r="AC1210" t="str">
        <f t="shared" si="391"/>
        <v>NO</v>
      </c>
      <c r="AD1210" t="str">
        <f t="shared" si="392"/>
        <v>NO</v>
      </c>
      <c r="AE1210" t="str">
        <f t="shared" si="393"/>
        <v>NO</v>
      </c>
      <c r="AF1210" t="str">
        <f t="shared" si="394"/>
        <v>NO</v>
      </c>
      <c r="AG1210" t="str">
        <f t="shared" si="395"/>
        <v>NO</v>
      </c>
      <c r="AH1210" t="str">
        <f t="shared" si="396"/>
        <v>NO</v>
      </c>
      <c r="AI1210">
        <f t="shared" si="397"/>
        <v>75</v>
      </c>
      <c r="AJ1210" t="str">
        <f t="shared" si="398"/>
        <v/>
      </c>
    </row>
    <row r="1211" spans="1:36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78"/>
        <v>1.06</v>
      </c>
      <c r="P1211" s="6">
        <f t="shared" si="379"/>
        <v>138.2608695652174</v>
      </c>
      <c r="Q1211" t="str">
        <f t="shared" si="380"/>
        <v>photography</v>
      </c>
      <c r="R1211" t="str">
        <f t="shared" si="381"/>
        <v>photobooks</v>
      </c>
      <c r="S1211" s="8">
        <f t="shared" si="382"/>
        <v>42762</v>
      </c>
      <c r="T1211" s="8">
        <f t="shared" si="383"/>
        <v>42791.846122685187</v>
      </c>
      <c r="U1211">
        <f t="shared" si="384"/>
        <v>2017</v>
      </c>
      <c r="V1211" t="str">
        <f>VLOOKUP(MONTH(S1211),REF!$C$4:$D$15,2,FALSE)</f>
        <v>JAN</v>
      </c>
      <c r="W1211" t="str">
        <f t="shared" si="385"/>
        <v>NO</v>
      </c>
      <c r="X1211" t="str">
        <f t="shared" si="386"/>
        <v>NO</v>
      </c>
      <c r="Y1211" t="str">
        <f t="shared" si="387"/>
        <v>YES</v>
      </c>
      <c r="Z1211" t="str">
        <f t="shared" si="388"/>
        <v>NO</v>
      </c>
      <c r="AA1211" t="str">
        <f t="shared" si="389"/>
        <v>NO</v>
      </c>
      <c r="AB1211" t="str">
        <f t="shared" si="390"/>
        <v>NO</v>
      </c>
      <c r="AC1211" t="str">
        <f t="shared" si="391"/>
        <v>NO</v>
      </c>
      <c r="AD1211" t="str">
        <f t="shared" si="392"/>
        <v>NO</v>
      </c>
      <c r="AE1211" t="str">
        <f t="shared" si="393"/>
        <v>NO</v>
      </c>
      <c r="AF1211" t="str">
        <f t="shared" si="394"/>
        <v>NO</v>
      </c>
      <c r="AG1211" t="str">
        <f t="shared" si="395"/>
        <v>NO</v>
      </c>
      <c r="AH1211" t="str">
        <f t="shared" si="396"/>
        <v>NO</v>
      </c>
      <c r="AI1211">
        <f t="shared" si="397"/>
        <v>46</v>
      </c>
      <c r="AJ1211" t="str">
        <f t="shared" si="398"/>
        <v/>
      </c>
    </row>
    <row r="1212" spans="1:36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78"/>
        <v>2.5431499999999998</v>
      </c>
      <c r="P1212" s="6">
        <f t="shared" si="379"/>
        <v>493.81553398058253</v>
      </c>
      <c r="Q1212" t="str">
        <f t="shared" si="380"/>
        <v>photography</v>
      </c>
      <c r="R1212" t="str">
        <f t="shared" si="381"/>
        <v>photobooks</v>
      </c>
      <c r="S1212" s="8">
        <f t="shared" si="382"/>
        <v>42133</v>
      </c>
      <c r="T1212" s="8">
        <f t="shared" si="383"/>
        <v>42155.875</v>
      </c>
      <c r="U1212">
        <f t="shared" si="384"/>
        <v>2015</v>
      </c>
      <c r="V1212" t="str">
        <f>VLOOKUP(MONTH(S1212),REF!$C$4:$D$15,2,FALSE)</f>
        <v>MAY</v>
      </c>
      <c r="W1212" t="str">
        <f t="shared" si="385"/>
        <v>NO</v>
      </c>
      <c r="X1212" t="str">
        <f t="shared" si="386"/>
        <v>NO</v>
      </c>
      <c r="Y1212" t="str">
        <f t="shared" si="387"/>
        <v>NO</v>
      </c>
      <c r="Z1212" t="str">
        <f t="shared" si="388"/>
        <v>NO</v>
      </c>
      <c r="AA1212" t="str">
        <f t="shared" si="389"/>
        <v>NO</v>
      </c>
      <c r="AB1212" t="str">
        <f t="shared" si="390"/>
        <v>YES</v>
      </c>
      <c r="AC1212" t="str">
        <f t="shared" si="391"/>
        <v>NO</v>
      </c>
      <c r="AD1212" t="str">
        <f t="shared" si="392"/>
        <v>NO</v>
      </c>
      <c r="AE1212" t="str">
        <f t="shared" si="393"/>
        <v>NO</v>
      </c>
      <c r="AF1212" t="str">
        <f t="shared" si="394"/>
        <v>NO</v>
      </c>
      <c r="AG1212" t="str">
        <f t="shared" si="395"/>
        <v>NO</v>
      </c>
      <c r="AH1212" t="str">
        <f t="shared" si="396"/>
        <v>NO</v>
      </c>
      <c r="AI1212">
        <f t="shared" si="397"/>
        <v>103</v>
      </c>
      <c r="AJ1212" t="str">
        <f t="shared" si="398"/>
        <v/>
      </c>
    </row>
    <row r="1213" spans="1:36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78"/>
        <v>1.0109999999999999</v>
      </c>
      <c r="P1213" s="6">
        <f t="shared" si="379"/>
        <v>168.5</v>
      </c>
      <c r="Q1213" t="str">
        <f t="shared" si="380"/>
        <v>photography</v>
      </c>
      <c r="R1213" t="str">
        <f t="shared" si="381"/>
        <v>photobooks</v>
      </c>
      <c r="S1213" s="8">
        <f t="shared" si="382"/>
        <v>42516</v>
      </c>
      <c r="T1213" s="8">
        <f t="shared" si="383"/>
        <v>42530.866446759261</v>
      </c>
      <c r="U1213">
        <f t="shared" si="384"/>
        <v>2016</v>
      </c>
      <c r="V1213" t="str">
        <f>VLOOKUP(MONTH(S1213),REF!$C$4:$D$15,2,FALSE)</f>
        <v>MAY</v>
      </c>
      <c r="W1213" t="str">
        <f t="shared" si="385"/>
        <v>NO</v>
      </c>
      <c r="X1213" t="str">
        <f t="shared" si="386"/>
        <v>YES</v>
      </c>
      <c r="Y1213" t="str">
        <f t="shared" si="387"/>
        <v>NO</v>
      </c>
      <c r="Z1213" t="str">
        <f t="shared" si="388"/>
        <v>NO</v>
      </c>
      <c r="AA1213" t="str">
        <f t="shared" si="389"/>
        <v>NO</v>
      </c>
      <c r="AB1213" t="str">
        <f t="shared" si="390"/>
        <v>NO</v>
      </c>
      <c r="AC1213" t="str">
        <f t="shared" si="391"/>
        <v>NO</v>
      </c>
      <c r="AD1213" t="str">
        <f t="shared" si="392"/>
        <v>NO</v>
      </c>
      <c r="AE1213" t="str">
        <f t="shared" si="393"/>
        <v>NO</v>
      </c>
      <c r="AF1213" t="str">
        <f t="shared" si="394"/>
        <v>NO</v>
      </c>
      <c r="AG1213" t="str">
        <f t="shared" si="395"/>
        <v>NO</v>
      </c>
      <c r="AH1213" t="str">
        <f t="shared" si="396"/>
        <v>NO</v>
      </c>
      <c r="AI1213">
        <f t="shared" si="397"/>
        <v>6</v>
      </c>
      <c r="AJ1213" t="str">
        <f t="shared" si="398"/>
        <v/>
      </c>
    </row>
    <row r="1214" spans="1:36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78"/>
        <v>1.2904</v>
      </c>
      <c r="P1214" s="6">
        <f t="shared" si="379"/>
        <v>38.867469879518069</v>
      </c>
      <c r="Q1214" t="str">
        <f t="shared" si="380"/>
        <v>photography</v>
      </c>
      <c r="R1214" t="str">
        <f t="shared" si="381"/>
        <v>photobooks</v>
      </c>
      <c r="S1214" s="8">
        <f t="shared" si="382"/>
        <v>42319</v>
      </c>
      <c r="T1214" s="8">
        <f t="shared" si="383"/>
        <v>42335.041666666672</v>
      </c>
      <c r="U1214">
        <f t="shared" si="384"/>
        <v>2015</v>
      </c>
      <c r="V1214" t="str">
        <f>VLOOKUP(MONTH(S1214),REF!$C$4:$D$15,2,FALSE)</f>
        <v>NOV</v>
      </c>
      <c r="W1214" t="str">
        <f t="shared" si="385"/>
        <v>NO</v>
      </c>
      <c r="X1214" t="str">
        <f t="shared" si="386"/>
        <v>YES</v>
      </c>
      <c r="Y1214" t="str">
        <f t="shared" si="387"/>
        <v>NO</v>
      </c>
      <c r="Z1214" t="str">
        <f t="shared" si="388"/>
        <v>NO</v>
      </c>
      <c r="AA1214" t="str">
        <f t="shared" si="389"/>
        <v>NO</v>
      </c>
      <c r="AB1214" t="str">
        <f t="shared" si="390"/>
        <v>NO</v>
      </c>
      <c r="AC1214" t="str">
        <f t="shared" si="391"/>
        <v>NO</v>
      </c>
      <c r="AD1214" t="str">
        <f t="shared" si="392"/>
        <v>NO</v>
      </c>
      <c r="AE1214" t="str">
        <f t="shared" si="393"/>
        <v>NO</v>
      </c>
      <c r="AF1214" t="str">
        <f t="shared" si="394"/>
        <v>NO</v>
      </c>
      <c r="AG1214" t="str">
        <f t="shared" si="395"/>
        <v>NO</v>
      </c>
      <c r="AH1214" t="str">
        <f t="shared" si="396"/>
        <v>NO</v>
      </c>
      <c r="AI1214">
        <f t="shared" si="397"/>
        <v>83</v>
      </c>
      <c r="AJ1214" t="str">
        <f t="shared" si="398"/>
        <v/>
      </c>
    </row>
    <row r="1215" spans="1:36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78"/>
        <v>1.0223076923076924</v>
      </c>
      <c r="P1215" s="6">
        <f t="shared" si="379"/>
        <v>61.527777777777779</v>
      </c>
      <c r="Q1215" t="str">
        <f t="shared" si="380"/>
        <v>photography</v>
      </c>
      <c r="R1215" t="str">
        <f t="shared" si="381"/>
        <v>photobooks</v>
      </c>
      <c r="S1215" s="8">
        <f t="shared" si="382"/>
        <v>42732</v>
      </c>
      <c r="T1215" s="8">
        <f t="shared" si="383"/>
        <v>42766.755787037036</v>
      </c>
      <c r="U1215">
        <f t="shared" si="384"/>
        <v>2016</v>
      </c>
      <c r="V1215" t="str">
        <f>VLOOKUP(MONTH(S1215),REF!$C$4:$D$15,2,FALSE)</f>
        <v>DEC</v>
      </c>
      <c r="W1215" t="str">
        <f t="shared" si="385"/>
        <v>NO</v>
      </c>
      <c r="X1215" t="str">
        <f t="shared" si="386"/>
        <v>NO</v>
      </c>
      <c r="Y1215" t="str">
        <f t="shared" si="387"/>
        <v>YES</v>
      </c>
      <c r="Z1215" t="str">
        <f t="shared" si="388"/>
        <v>NO</v>
      </c>
      <c r="AA1215" t="str">
        <f t="shared" si="389"/>
        <v>NO</v>
      </c>
      <c r="AB1215" t="str">
        <f t="shared" si="390"/>
        <v>NO</v>
      </c>
      <c r="AC1215" t="str">
        <f t="shared" si="391"/>
        <v>NO</v>
      </c>
      <c r="AD1215" t="str">
        <f t="shared" si="392"/>
        <v>NO</v>
      </c>
      <c r="AE1215" t="str">
        <f t="shared" si="393"/>
        <v>NO</v>
      </c>
      <c r="AF1215" t="str">
        <f t="shared" si="394"/>
        <v>NO</v>
      </c>
      <c r="AG1215" t="str">
        <f t="shared" si="395"/>
        <v>NO</v>
      </c>
      <c r="AH1215" t="str">
        <f t="shared" si="396"/>
        <v>NO</v>
      </c>
      <c r="AI1215">
        <f t="shared" si="397"/>
        <v>108</v>
      </c>
      <c r="AJ1215" t="str">
        <f t="shared" si="398"/>
        <v/>
      </c>
    </row>
    <row r="1216" spans="1:36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78"/>
        <v>1.3180000000000001</v>
      </c>
      <c r="P1216" s="6">
        <f t="shared" si="379"/>
        <v>105.44</v>
      </c>
      <c r="Q1216" t="str">
        <f t="shared" si="380"/>
        <v>photography</v>
      </c>
      <c r="R1216" t="str">
        <f t="shared" si="381"/>
        <v>photobooks</v>
      </c>
      <c r="S1216" s="8">
        <f t="shared" si="382"/>
        <v>42105</v>
      </c>
      <c r="T1216" s="8">
        <f t="shared" si="383"/>
        <v>42164.840335648143</v>
      </c>
      <c r="U1216">
        <f t="shared" si="384"/>
        <v>2015</v>
      </c>
      <c r="V1216" t="str">
        <f>VLOOKUP(MONTH(S1216),REF!$C$4:$D$15,2,FALSE)</f>
        <v>APR</v>
      </c>
      <c r="W1216" t="str">
        <f t="shared" si="385"/>
        <v>NO</v>
      </c>
      <c r="X1216" t="str">
        <f t="shared" si="386"/>
        <v>YES</v>
      </c>
      <c r="Y1216" t="str">
        <f t="shared" si="387"/>
        <v>NO</v>
      </c>
      <c r="Z1216" t="str">
        <f t="shared" si="388"/>
        <v>NO</v>
      </c>
      <c r="AA1216" t="str">
        <f t="shared" si="389"/>
        <v>NO</v>
      </c>
      <c r="AB1216" t="str">
        <f t="shared" si="390"/>
        <v>NO</v>
      </c>
      <c r="AC1216" t="str">
        <f t="shared" si="391"/>
        <v>NO</v>
      </c>
      <c r="AD1216" t="str">
        <f t="shared" si="392"/>
        <v>NO</v>
      </c>
      <c r="AE1216" t="str">
        <f t="shared" si="393"/>
        <v>NO</v>
      </c>
      <c r="AF1216" t="str">
        <f t="shared" si="394"/>
        <v>NO</v>
      </c>
      <c r="AG1216" t="str">
        <f t="shared" si="395"/>
        <v>NO</v>
      </c>
      <c r="AH1216" t="str">
        <f t="shared" si="396"/>
        <v>NO</v>
      </c>
      <c r="AI1216">
        <f t="shared" si="397"/>
        <v>25</v>
      </c>
      <c r="AJ1216" t="str">
        <f t="shared" si="398"/>
        <v/>
      </c>
    </row>
    <row r="1217" spans="1:36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78"/>
        <v>7.8608020000000005</v>
      </c>
      <c r="P1217" s="6">
        <f t="shared" si="379"/>
        <v>71.592003642987251</v>
      </c>
      <c r="Q1217" t="str">
        <f t="shared" si="380"/>
        <v>photography</v>
      </c>
      <c r="R1217" t="str">
        <f t="shared" si="381"/>
        <v>photobooks</v>
      </c>
      <c r="S1217" s="8">
        <f t="shared" si="382"/>
        <v>41760</v>
      </c>
      <c r="T1217" s="8">
        <f t="shared" si="383"/>
        <v>41789.923101851848</v>
      </c>
      <c r="U1217">
        <f t="shared" si="384"/>
        <v>2014</v>
      </c>
      <c r="V1217" t="str">
        <f>VLOOKUP(MONTH(S1217),REF!$C$4:$D$15,2,FALSE)</f>
        <v>MAY</v>
      </c>
      <c r="W1217" t="str">
        <f t="shared" si="385"/>
        <v>NO</v>
      </c>
      <c r="X1217" t="str">
        <f t="shared" si="386"/>
        <v>NO</v>
      </c>
      <c r="Y1217" t="str">
        <f t="shared" si="387"/>
        <v>YES</v>
      </c>
      <c r="Z1217" t="str">
        <f t="shared" si="388"/>
        <v>NO</v>
      </c>
      <c r="AA1217" t="str">
        <f t="shared" si="389"/>
        <v>NO</v>
      </c>
      <c r="AB1217" t="str">
        <f t="shared" si="390"/>
        <v>NO</v>
      </c>
      <c r="AC1217" t="str">
        <f t="shared" si="391"/>
        <v>NO</v>
      </c>
      <c r="AD1217" t="str">
        <f t="shared" si="392"/>
        <v>NO</v>
      </c>
      <c r="AE1217" t="str">
        <f t="shared" si="393"/>
        <v>NO</v>
      </c>
      <c r="AF1217" t="str">
        <f t="shared" si="394"/>
        <v>NO</v>
      </c>
      <c r="AG1217" t="str">
        <f t="shared" si="395"/>
        <v>NO</v>
      </c>
      <c r="AH1217" t="str">
        <f t="shared" si="396"/>
        <v>NO</v>
      </c>
      <c r="AI1217">
        <f t="shared" si="397"/>
        <v>549</v>
      </c>
      <c r="AJ1217" t="str">
        <f t="shared" si="398"/>
        <v/>
      </c>
    </row>
    <row r="1218" spans="1:36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78"/>
        <v>1.4570000000000001</v>
      </c>
      <c r="P1218" s="6">
        <f t="shared" si="379"/>
        <v>91.882882882882882</v>
      </c>
      <c r="Q1218" t="str">
        <f t="shared" si="380"/>
        <v>photography</v>
      </c>
      <c r="R1218" t="str">
        <f t="shared" si="381"/>
        <v>photobooks</v>
      </c>
      <c r="S1218" s="8">
        <f t="shared" si="382"/>
        <v>42248</v>
      </c>
      <c r="T1218" s="8">
        <f t="shared" si="383"/>
        <v>42279.960416666669</v>
      </c>
      <c r="U1218">
        <f t="shared" si="384"/>
        <v>2015</v>
      </c>
      <c r="V1218" t="str">
        <f>VLOOKUP(MONTH(S1218),REF!$C$4:$D$15,2,FALSE)</f>
        <v>SEP</v>
      </c>
      <c r="W1218" t="str">
        <f t="shared" si="385"/>
        <v>NO</v>
      </c>
      <c r="X1218" t="str">
        <f t="shared" si="386"/>
        <v>NO</v>
      </c>
      <c r="Y1218" t="str">
        <f t="shared" si="387"/>
        <v>NO</v>
      </c>
      <c r="Z1218" t="str">
        <f t="shared" si="388"/>
        <v>YES</v>
      </c>
      <c r="AA1218" t="str">
        <f t="shared" si="389"/>
        <v>NO</v>
      </c>
      <c r="AB1218" t="str">
        <f t="shared" si="390"/>
        <v>NO</v>
      </c>
      <c r="AC1218" t="str">
        <f t="shared" si="391"/>
        <v>NO</v>
      </c>
      <c r="AD1218" t="str">
        <f t="shared" si="392"/>
        <v>NO</v>
      </c>
      <c r="AE1218" t="str">
        <f t="shared" si="393"/>
        <v>NO</v>
      </c>
      <c r="AF1218" t="str">
        <f t="shared" si="394"/>
        <v>NO</v>
      </c>
      <c r="AG1218" t="str">
        <f t="shared" si="395"/>
        <v>NO</v>
      </c>
      <c r="AH1218" t="str">
        <f t="shared" si="396"/>
        <v>NO</v>
      </c>
      <c r="AI1218">
        <f t="shared" si="397"/>
        <v>222</v>
      </c>
      <c r="AJ1218" t="str">
        <f t="shared" si="398"/>
        <v/>
      </c>
    </row>
    <row r="1219" spans="1:36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99">E1219/D1219</f>
        <v>1.026</v>
      </c>
      <c r="P1219" s="6">
        <f t="shared" ref="P1219:P1282" si="400">E1219/L1219</f>
        <v>148.57377049180329</v>
      </c>
      <c r="Q1219" t="str">
        <f t="shared" ref="Q1219:Q1282" si="401">LEFT(N1219,FIND("/",N1219)-1)</f>
        <v>photography</v>
      </c>
      <c r="R1219" t="str">
        <f t="shared" ref="R1219:R1282" si="402">RIGHT(N1219,LEN(N1219)-FIND("/",N1219))</f>
        <v>photobooks</v>
      </c>
      <c r="S1219" s="8">
        <f t="shared" ref="S1219:S1282" si="403">ROUND((J1219/86400)+DATE(1970,1,1),0)</f>
        <v>42536</v>
      </c>
      <c r="T1219" s="8">
        <f t="shared" ref="T1219:T1282" si="404">(I1219/86400)+DATE(1970,1,1)</f>
        <v>42565.809490740736</v>
      </c>
      <c r="U1219">
        <f t="shared" ref="U1219:U1282" si="405">YEAR(S1219)</f>
        <v>2016</v>
      </c>
      <c r="V1219" t="str">
        <f>VLOOKUP(MONTH(S1219),REF!$C$4:$D$15,2,FALSE)</f>
        <v>JUN</v>
      </c>
      <c r="W1219" t="str">
        <f t="shared" ref="W1219:W1282" si="406">IF(D1219&lt;1000,"YES","NO")</f>
        <v>NO</v>
      </c>
      <c r="X1219" t="str">
        <f t="shared" ref="X1219:X1282" si="407">IF(AND($D1219&gt;=1000,$D1219&lt;=4999),"YES","NO")</f>
        <v>NO</v>
      </c>
      <c r="Y1219" t="str">
        <f t="shared" ref="Y1219:Y1282" si="408">IF(AND($D1219&gt;=5000,$D1219&lt;=9999),"YES","NO")</f>
        <v>NO</v>
      </c>
      <c r="Z1219" t="str">
        <f t="shared" ref="Z1219:Z1282" si="409">IF(AND($D1219&gt;=10000,$D1219&lt;=14999),"YES","NO")</f>
        <v>NO</v>
      </c>
      <c r="AA1219" t="str">
        <f t="shared" ref="AA1219:AA1282" si="410">IF(AND($D1219&gt;=15000,$D1219&lt;=19999),"YES","NO")</f>
        <v>NO</v>
      </c>
      <c r="AB1219" t="str">
        <f t="shared" ref="AB1219:AB1282" si="411">IF(AND($D1219&gt;=20000,$D1219&lt;=24999),"YES","NO")</f>
        <v>NO</v>
      </c>
      <c r="AC1219" t="str">
        <f t="shared" ref="AC1219:AC1282" si="412">IF(AND($D1219&gt;=25000,$D1219&lt;=29999),"YES","NO")</f>
        <v>YES</v>
      </c>
      <c r="AD1219" t="str">
        <f t="shared" ref="AD1219:AD1282" si="413">IF(AND($D1219&gt;=30000,$D1219&lt;=34999),"YES","NO")</f>
        <v>NO</v>
      </c>
      <c r="AE1219" t="str">
        <f t="shared" ref="AE1219:AE1282" si="414">IF(AND($D1219&gt;=35000,$D1219&lt;=39999),"YES","NO")</f>
        <v>NO</v>
      </c>
      <c r="AF1219" t="str">
        <f t="shared" ref="AF1219:AF1282" si="415">IF(AND($D1219&gt;=40000,$D1219&lt;=44999),"YES","NO")</f>
        <v>NO</v>
      </c>
      <c r="AG1219" t="str">
        <f t="shared" ref="AG1219:AG1282" si="416">IF(AND($D1219&gt;=45000,$D1219&lt;=49999),"YES","NO")</f>
        <v>NO</v>
      </c>
      <c r="AH1219" t="str">
        <f t="shared" ref="AH1219:AH1282" si="417">IF($D1219&gt;=50000,"YES","NO")</f>
        <v>NO</v>
      </c>
      <c r="AI1219">
        <f t="shared" ref="AI1219:AI1282" si="418">IF(F1219="successful",L1219,"")</f>
        <v>183</v>
      </c>
      <c r="AJ1219" t="str">
        <f t="shared" ref="AJ1219:AJ1282" si="419">IF(F1219="failed",L1219,"")</f>
        <v/>
      </c>
    </row>
    <row r="1220" spans="1:36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99"/>
        <v>1.7227777777777777</v>
      </c>
      <c r="P1220" s="6">
        <f t="shared" si="400"/>
        <v>174.2134831460674</v>
      </c>
      <c r="Q1220" t="str">
        <f t="shared" si="401"/>
        <v>photography</v>
      </c>
      <c r="R1220" t="str">
        <f t="shared" si="402"/>
        <v>photobooks</v>
      </c>
      <c r="S1220" s="8">
        <f t="shared" si="403"/>
        <v>42279</v>
      </c>
      <c r="T1220" s="8">
        <f t="shared" si="404"/>
        <v>42309.125</v>
      </c>
      <c r="U1220">
        <f t="shared" si="405"/>
        <v>2015</v>
      </c>
      <c r="V1220" t="str">
        <f>VLOOKUP(MONTH(S1220),REF!$C$4:$D$15,2,FALSE)</f>
        <v>OCT</v>
      </c>
      <c r="W1220" t="str">
        <f t="shared" si="406"/>
        <v>NO</v>
      </c>
      <c r="X1220" t="str">
        <f t="shared" si="407"/>
        <v>NO</v>
      </c>
      <c r="Y1220" t="str">
        <f t="shared" si="408"/>
        <v>YES</v>
      </c>
      <c r="Z1220" t="str">
        <f t="shared" si="409"/>
        <v>NO</v>
      </c>
      <c r="AA1220" t="str">
        <f t="shared" si="410"/>
        <v>NO</v>
      </c>
      <c r="AB1220" t="str">
        <f t="shared" si="411"/>
        <v>NO</v>
      </c>
      <c r="AC1220" t="str">
        <f t="shared" si="412"/>
        <v>NO</v>
      </c>
      <c r="AD1220" t="str">
        <f t="shared" si="413"/>
        <v>NO</v>
      </c>
      <c r="AE1220" t="str">
        <f t="shared" si="414"/>
        <v>NO</v>
      </c>
      <c r="AF1220" t="str">
        <f t="shared" si="415"/>
        <v>NO</v>
      </c>
      <c r="AG1220" t="str">
        <f t="shared" si="416"/>
        <v>NO</v>
      </c>
      <c r="AH1220" t="str">
        <f t="shared" si="417"/>
        <v>NO</v>
      </c>
      <c r="AI1220">
        <f t="shared" si="418"/>
        <v>89</v>
      </c>
      <c r="AJ1220" t="str">
        <f t="shared" si="419"/>
        <v/>
      </c>
    </row>
    <row r="1221" spans="1:36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99"/>
        <v>1.5916819571865444</v>
      </c>
      <c r="P1221" s="6">
        <f t="shared" si="400"/>
        <v>102.86166007905139</v>
      </c>
      <c r="Q1221" t="str">
        <f t="shared" si="401"/>
        <v>photography</v>
      </c>
      <c r="R1221" t="str">
        <f t="shared" si="402"/>
        <v>photobooks</v>
      </c>
      <c r="S1221" s="8">
        <f t="shared" si="403"/>
        <v>42633</v>
      </c>
      <c r="T1221" s="8">
        <f t="shared" si="404"/>
        <v>42663.461956018524</v>
      </c>
      <c r="U1221">
        <f t="shared" si="405"/>
        <v>2016</v>
      </c>
      <c r="V1221" t="str">
        <f>VLOOKUP(MONTH(S1221),REF!$C$4:$D$15,2,FALSE)</f>
        <v>SEP</v>
      </c>
      <c r="W1221" t="str">
        <f t="shared" si="406"/>
        <v>NO</v>
      </c>
      <c r="X1221" t="str">
        <f t="shared" si="407"/>
        <v>NO</v>
      </c>
      <c r="Y1221" t="str">
        <f t="shared" si="408"/>
        <v>NO</v>
      </c>
      <c r="Z1221" t="str">
        <f t="shared" si="409"/>
        <v>NO</v>
      </c>
      <c r="AA1221" t="str">
        <f t="shared" si="410"/>
        <v>YES</v>
      </c>
      <c r="AB1221" t="str">
        <f t="shared" si="411"/>
        <v>NO</v>
      </c>
      <c r="AC1221" t="str">
        <f t="shared" si="412"/>
        <v>NO</v>
      </c>
      <c r="AD1221" t="str">
        <f t="shared" si="413"/>
        <v>NO</v>
      </c>
      <c r="AE1221" t="str">
        <f t="shared" si="414"/>
        <v>NO</v>
      </c>
      <c r="AF1221" t="str">
        <f t="shared" si="415"/>
        <v>NO</v>
      </c>
      <c r="AG1221" t="str">
        <f t="shared" si="416"/>
        <v>NO</v>
      </c>
      <c r="AH1221" t="str">
        <f t="shared" si="417"/>
        <v>NO</v>
      </c>
      <c r="AI1221">
        <f t="shared" si="418"/>
        <v>253</v>
      </c>
      <c r="AJ1221" t="str">
        <f t="shared" si="419"/>
        <v/>
      </c>
    </row>
    <row r="1222" spans="1:36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99"/>
        <v>1.0376666666666667</v>
      </c>
      <c r="P1222" s="6">
        <f t="shared" si="400"/>
        <v>111.17857142857143</v>
      </c>
      <c r="Q1222" t="str">
        <f t="shared" si="401"/>
        <v>photography</v>
      </c>
      <c r="R1222" t="str">
        <f t="shared" si="402"/>
        <v>photobooks</v>
      </c>
      <c r="S1222" s="8">
        <f t="shared" si="403"/>
        <v>42212</v>
      </c>
      <c r="T1222" s="8">
        <f t="shared" si="404"/>
        <v>42241.628611111111</v>
      </c>
      <c r="U1222">
        <f t="shared" si="405"/>
        <v>2015</v>
      </c>
      <c r="V1222" t="str">
        <f>VLOOKUP(MONTH(S1222),REF!$C$4:$D$15,2,FALSE)</f>
        <v>JUL</v>
      </c>
      <c r="W1222" t="str">
        <f t="shared" si="406"/>
        <v>NO</v>
      </c>
      <c r="X1222" t="str">
        <f t="shared" si="407"/>
        <v>NO</v>
      </c>
      <c r="Y1222" t="str">
        <f t="shared" si="408"/>
        <v>NO</v>
      </c>
      <c r="Z1222" t="str">
        <f t="shared" si="409"/>
        <v>NO</v>
      </c>
      <c r="AA1222" t="str">
        <f t="shared" si="410"/>
        <v>YES</v>
      </c>
      <c r="AB1222" t="str">
        <f t="shared" si="411"/>
        <v>NO</v>
      </c>
      <c r="AC1222" t="str">
        <f t="shared" si="412"/>
        <v>NO</v>
      </c>
      <c r="AD1222" t="str">
        <f t="shared" si="413"/>
        <v>NO</v>
      </c>
      <c r="AE1222" t="str">
        <f t="shared" si="414"/>
        <v>NO</v>
      </c>
      <c r="AF1222" t="str">
        <f t="shared" si="415"/>
        <v>NO</v>
      </c>
      <c r="AG1222" t="str">
        <f t="shared" si="416"/>
        <v>NO</v>
      </c>
      <c r="AH1222" t="str">
        <f t="shared" si="417"/>
        <v>NO</v>
      </c>
      <c r="AI1222">
        <f t="shared" si="418"/>
        <v>140</v>
      </c>
      <c r="AJ1222" t="str">
        <f t="shared" si="419"/>
        <v/>
      </c>
    </row>
    <row r="1223" spans="1:36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99"/>
        <v>1.1140954545454547</v>
      </c>
      <c r="P1223" s="6">
        <f t="shared" si="400"/>
        <v>23.796213592233013</v>
      </c>
      <c r="Q1223" t="str">
        <f t="shared" si="401"/>
        <v>photography</v>
      </c>
      <c r="R1223" t="str">
        <f t="shared" si="402"/>
        <v>photobooks</v>
      </c>
      <c r="S1223" s="8">
        <f t="shared" si="403"/>
        <v>42680</v>
      </c>
      <c r="T1223" s="8">
        <f t="shared" si="404"/>
        <v>42708</v>
      </c>
      <c r="U1223">
        <f t="shared" si="405"/>
        <v>2016</v>
      </c>
      <c r="V1223" t="str">
        <f>VLOOKUP(MONTH(S1223),REF!$C$4:$D$15,2,FALSE)</f>
        <v>NOV</v>
      </c>
      <c r="W1223" t="str">
        <f t="shared" si="406"/>
        <v>NO</v>
      </c>
      <c r="X1223" t="str">
        <f t="shared" si="407"/>
        <v>YES</v>
      </c>
      <c r="Y1223" t="str">
        <f t="shared" si="408"/>
        <v>NO</v>
      </c>
      <c r="Z1223" t="str">
        <f t="shared" si="409"/>
        <v>NO</v>
      </c>
      <c r="AA1223" t="str">
        <f t="shared" si="410"/>
        <v>NO</v>
      </c>
      <c r="AB1223" t="str">
        <f t="shared" si="411"/>
        <v>NO</v>
      </c>
      <c r="AC1223" t="str">
        <f t="shared" si="412"/>
        <v>NO</v>
      </c>
      <c r="AD1223" t="str">
        <f t="shared" si="413"/>
        <v>NO</v>
      </c>
      <c r="AE1223" t="str">
        <f t="shared" si="414"/>
        <v>NO</v>
      </c>
      <c r="AF1223" t="str">
        <f t="shared" si="415"/>
        <v>NO</v>
      </c>
      <c r="AG1223" t="str">
        <f t="shared" si="416"/>
        <v>NO</v>
      </c>
      <c r="AH1223" t="str">
        <f t="shared" si="417"/>
        <v>NO</v>
      </c>
      <c r="AI1223">
        <f t="shared" si="418"/>
        <v>103</v>
      </c>
      <c r="AJ1223" t="str">
        <f t="shared" si="419"/>
        <v/>
      </c>
    </row>
    <row r="1224" spans="1:36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99"/>
        <v>2.80375</v>
      </c>
      <c r="P1224" s="6">
        <f t="shared" si="400"/>
        <v>81.268115942028984</v>
      </c>
      <c r="Q1224" t="str">
        <f t="shared" si="401"/>
        <v>photography</v>
      </c>
      <c r="R1224" t="str">
        <f t="shared" si="402"/>
        <v>photobooks</v>
      </c>
      <c r="S1224" s="8">
        <f t="shared" si="403"/>
        <v>42431</v>
      </c>
      <c r="T1224" s="8">
        <f t="shared" si="404"/>
        <v>42461.166666666672</v>
      </c>
      <c r="U1224">
        <f t="shared" si="405"/>
        <v>2016</v>
      </c>
      <c r="V1224" t="str">
        <f>VLOOKUP(MONTH(S1224),REF!$C$4:$D$15,2,FALSE)</f>
        <v>MAR</v>
      </c>
      <c r="W1224" t="str">
        <f t="shared" si="406"/>
        <v>NO</v>
      </c>
      <c r="X1224" t="str">
        <f t="shared" si="407"/>
        <v>YES</v>
      </c>
      <c r="Y1224" t="str">
        <f t="shared" si="408"/>
        <v>NO</v>
      </c>
      <c r="Z1224" t="str">
        <f t="shared" si="409"/>
        <v>NO</v>
      </c>
      <c r="AA1224" t="str">
        <f t="shared" si="410"/>
        <v>NO</v>
      </c>
      <c r="AB1224" t="str">
        <f t="shared" si="411"/>
        <v>NO</v>
      </c>
      <c r="AC1224" t="str">
        <f t="shared" si="412"/>
        <v>NO</v>
      </c>
      <c r="AD1224" t="str">
        <f t="shared" si="413"/>
        <v>NO</v>
      </c>
      <c r="AE1224" t="str">
        <f t="shared" si="414"/>
        <v>NO</v>
      </c>
      <c r="AF1224" t="str">
        <f t="shared" si="415"/>
        <v>NO</v>
      </c>
      <c r="AG1224" t="str">
        <f t="shared" si="416"/>
        <v>NO</v>
      </c>
      <c r="AH1224" t="str">
        <f t="shared" si="417"/>
        <v>NO</v>
      </c>
      <c r="AI1224">
        <f t="shared" si="418"/>
        <v>138</v>
      </c>
      <c r="AJ1224" t="str">
        <f t="shared" si="419"/>
        <v/>
      </c>
    </row>
    <row r="1225" spans="1:36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99"/>
        <v>1.1210606060606061</v>
      </c>
      <c r="P1225" s="6">
        <f t="shared" si="400"/>
        <v>116.21465968586388</v>
      </c>
      <c r="Q1225" t="str">
        <f t="shared" si="401"/>
        <v>photography</v>
      </c>
      <c r="R1225" t="str">
        <f t="shared" si="402"/>
        <v>photobooks</v>
      </c>
      <c r="S1225" s="8">
        <f t="shared" si="403"/>
        <v>42654</v>
      </c>
      <c r="T1225" s="8">
        <f t="shared" si="404"/>
        <v>42684.218854166669</v>
      </c>
      <c r="U1225">
        <f t="shared" si="405"/>
        <v>2016</v>
      </c>
      <c r="V1225" t="str">
        <f>VLOOKUP(MONTH(S1225),REF!$C$4:$D$15,2,FALSE)</f>
        <v>OCT</v>
      </c>
      <c r="W1225" t="str">
        <f t="shared" si="406"/>
        <v>NO</v>
      </c>
      <c r="X1225" t="str">
        <f t="shared" si="407"/>
        <v>NO</v>
      </c>
      <c r="Y1225" t="str">
        <f t="shared" si="408"/>
        <v>NO</v>
      </c>
      <c r="Z1225" t="str">
        <f t="shared" si="409"/>
        <v>NO</v>
      </c>
      <c r="AA1225" t="str">
        <f t="shared" si="410"/>
        <v>YES</v>
      </c>
      <c r="AB1225" t="str">
        <f t="shared" si="411"/>
        <v>NO</v>
      </c>
      <c r="AC1225" t="str">
        <f t="shared" si="412"/>
        <v>NO</v>
      </c>
      <c r="AD1225" t="str">
        <f t="shared" si="413"/>
        <v>NO</v>
      </c>
      <c r="AE1225" t="str">
        <f t="shared" si="414"/>
        <v>NO</v>
      </c>
      <c r="AF1225" t="str">
        <f t="shared" si="415"/>
        <v>NO</v>
      </c>
      <c r="AG1225" t="str">
        <f t="shared" si="416"/>
        <v>NO</v>
      </c>
      <c r="AH1225" t="str">
        <f t="shared" si="417"/>
        <v>NO</v>
      </c>
      <c r="AI1225">
        <f t="shared" si="418"/>
        <v>191</v>
      </c>
      <c r="AJ1225" t="str">
        <f t="shared" si="419"/>
        <v/>
      </c>
    </row>
    <row r="1226" spans="1:36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99"/>
        <v>7.0666666666666669E-2</v>
      </c>
      <c r="P1226" s="6">
        <f t="shared" si="400"/>
        <v>58.888888888888886</v>
      </c>
      <c r="Q1226" t="str">
        <f t="shared" si="401"/>
        <v>music</v>
      </c>
      <c r="R1226" t="str">
        <f t="shared" si="402"/>
        <v>world music</v>
      </c>
      <c r="S1226" s="8">
        <f t="shared" si="403"/>
        <v>41737</v>
      </c>
      <c r="T1226" s="8">
        <f t="shared" si="404"/>
        <v>41796.549791666665</v>
      </c>
      <c r="U1226">
        <f t="shared" si="405"/>
        <v>2014</v>
      </c>
      <c r="V1226" t="str">
        <f>VLOOKUP(MONTH(S1226),REF!$C$4:$D$15,2,FALSE)</f>
        <v>APR</v>
      </c>
      <c r="W1226" t="str">
        <f t="shared" si="406"/>
        <v>NO</v>
      </c>
      <c r="X1226" t="str">
        <f t="shared" si="407"/>
        <v>NO</v>
      </c>
      <c r="Y1226" t="str">
        <f t="shared" si="408"/>
        <v>NO</v>
      </c>
      <c r="Z1226" t="str">
        <f t="shared" si="409"/>
        <v>NO</v>
      </c>
      <c r="AA1226" t="str">
        <f t="shared" si="410"/>
        <v>YES</v>
      </c>
      <c r="AB1226" t="str">
        <f t="shared" si="411"/>
        <v>NO</v>
      </c>
      <c r="AC1226" t="str">
        <f t="shared" si="412"/>
        <v>NO</v>
      </c>
      <c r="AD1226" t="str">
        <f t="shared" si="413"/>
        <v>NO</v>
      </c>
      <c r="AE1226" t="str">
        <f t="shared" si="414"/>
        <v>NO</v>
      </c>
      <c r="AF1226" t="str">
        <f t="shared" si="415"/>
        <v>NO</v>
      </c>
      <c r="AG1226" t="str">
        <f t="shared" si="416"/>
        <v>NO</v>
      </c>
      <c r="AH1226" t="str">
        <f t="shared" si="417"/>
        <v>NO</v>
      </c>
      <c r="AI1226" t="str">
        <f t="shared" si="418"/>
        <v/>
      </c>
      <c r="AJ1226" t="str">
        <f t="shared" si="419"/>
        <v/>
      </c>
    </row>
    <row r="1227" spans="1:36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99"/>
        <v>4.3999999999999997E-2</v>
      </c>
      <c r="P1227" s="6">
        <f t="shared" si="400"/>
        <v>44</v>
      </c>
      <c r="Q1227" t="str">
        <f t="shared" si="401"/>
        <v>music</v>
      </c>
      <c r="R1227" t="str">
        <f t="shared" si="402"/>
        <v>world music</v>
      </c>
      <c r="S1227" s="8">
        <f t="shared" si="403"/>
        <v>41510</v>
      </c>
      <c r="T1227" s="8">
        <f t="shared" si="404"/>
        <v>41569.905995370369</v>
      </c>
      <c r="U1227">
        <f t="shared" si="405"/>
        <v>2013</v>
      </c>
      <c r="V1227" t="str">
        <f>VLOOKUP(MONTH(S1227),REF!$C$4:$D$15,2,FALSE)</f>
        <v>AUG</v>
      </c>
      <c r="W1227" t="str">
        <f t="shared" si="406"/>
        <v>NO</v>
      </c>
      <c r="X1227" t="str">
        <f t="shared" si="407"/>
        <v>YES</v>
      </c>
      <c r="Y1227" t="str">
        <f t="shared" si="408"/>
        <v>NO</v>
      </c>
      <c r="Z1227" t="str">
        <f t="shared" si="409"/>
        <v>NO</v>
      </c>
      <c r="AA1227" t="str">
        <f t="shared" si="410"/>
        <v>NO</v>
      </c>
      <c r="AB1227" t="str">
        <f t="shared" si="411"/>
        <v>NO</v>
      </c>
      <c r="AC1227" t="str">
        <f t="shared" si="412"/>
        <v>NO</v>
      </c>
      <c r="AD1227" t="str">
        <f t="shared" si="413"/>
        <v>NO</v>
      </c>
      <c r="AE1227" t="str">
        <f t="shared" si="414"/>
        <v>NO</v>
      </c>
      <c r="AF1227" t="str">
        <f t="shared" si="415"/>
        <v>NO</v>
      </c>
      <c r="AG1227" t="str">
        <f t="shared" si="416"/>
        <v>NO</v>
      </c>
      <c r="AH1227" t="str">
        <f t="shared" si="417"/>
        <v>NO</v>
      </c>
      <c r="AI1227" t="str">
        <f t="shared" si="418"/>
        <v/>
      </c>
      <c r="AJ1227" t="str">
        <f t="shared" si="419"/>
        <v/>
      </c>
    </row>
    <row r="1228" spans="1:36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99"/>
        <v>3.8739999999999997E-2</v>
      </c>
      <c r="P1228" s="6">
        <f t="shared" si="400"/>
        <v>48.424999999999997</v>
      </c>
      <c r="Q1228" t="str">
        <f t="shared" si="401"/>
        <v>music</v>
      </c>
      <c r="R1228" t="str">
        <f t="shared" si="402"/>
        <v>world music</v>
      </c>
      <c r="S1228" s="8">
        <f t="shared" si="403"/>
        <v>41716</v>
      </c>
      <c r="T1228" s="8">
        <f t="shared" si="404"/>
        <v>41750.041666666664</v>
      </c>
      <c r="U1228">
        <f t="shared" si="405"/>
        <v>2014</v>
      </c>
      <c r="V1228" t="str">
        <f>VLOOKUP(MONTH(S1228),REF!$C$4:$D$15,2,FALSE)</f>
        <v>MAR</v>
      </c>
      <c r="W1228" t="str">
        <f t="shared" si="406"/>
        <v>NO</v>
      </c>
      <c r="X1228" t="str">
        <f t="shared" si="407"/>
        <v>NO</v>
      </c>
      <c r="Y1228" t="str">
        <f t="shared" si="408"/>
        <v>NO</v>
      </c>
      <c r="Z1228" t="str">
        <f t="shared" si="409"/>
        <v>NO</v>
      </c>
      <c r="AA1228" t="str">
        <f t="shared" si="410"/>
        <v>NO</v>
      </c>
      <c r="AB1228" t="str">
        <f t="shared" si="411"/>
        <v>NO</v>
      </c>
      <c r="AC1228" t="str">
        <f t="shared" si="412"/>
        <v>NO</v>
      </c>
      <c r="AD1228" t="str">
        <f t="shared" si="413"/>
        <v>NO</v>
      </c>
      <c r="AE1228" t="str">
        <f t="shared" si="414"/>
        <v>NO</v>
      </c>
      <c r="AF1228" t="str">
        <f t="shared" si="415"/>
        <v>NO</v>
      </c>
      <c r="AG1228" t="str">
        <f t="shared" si="416"/>
        <v>NO</v>
      </c>
      <c r="AH1228" t="str">
        <f t="shared" si="417"/>
        <v>YES</v>
      </c>
      <c r="AI1228" t="str">
        <f t="shared" si="418"/>
        <v/>
      </c>
      <c r="AJ1228" t="str">
        <f t="shared" si="419"/>
        <v/>
      </c>
    </row>
    <row r="1229" spans="1:36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99"/>
        <v>0</v>
      </c>
      <c r="P1229" s="6" t="e">
        <f t="shared" si="400"/>
        <v>#DIV/0!</v>
      </c>
      <c r="Q1229" t="str">
        <f t="shared" si="401"/>
        <v>music</v>
      </c>
      <c r="R1229" t="str">
        <f t="shared" si="402"/>
        <v>world music</v>
      </c>
      <c r="S1229" s="8">
        <f t="shared" si="403"/>
        <v>41828</v>
      </c>
      <c r="T1229" s="8">
        <f t="shared" si="404"/>
        <v>41858.291666666664</v>
      </c>
      <c r="U1229">
        <f t="shared" si="405"/>
        <v>2014</v>
      </c>
      <c r="V1229" t="str">
        <f>VLOOKUP(MONTH(S1229),REF!$C$4:$D$15,2,FALSE)</f>
        <v>JUL</v>
      </c>
      <c r="W1229" t="str">
        <f t="shared" si="406"/>
        <v>NO</v>
      </c>
      <c r="X1229" t="str">
        <f t="shared" si="407"/>
        <v>YES</v>
      </c>
      <c r="Y1229" t="str">
        <f t="shared" si="408"/>
        <v>NO</v>
      </c>
      <c r="Z1229" t="str">
        <f t="shared" si="409"/>
        <v>NO</v>
      </c>
      <c r="AA1229" t="str">
        <f t="shared" si="410"/>
        <v>NO</v>
      </c>
      <c r="AB1229" t="str">
        <f t="shared" si="411"/>
        <v>NO</v>
      </c>
      <c r="AC1229" t="str">
        <f t="shared" si="412"/>
        <v>NO</v>
      </c>
      <c r="AD1229" t="str">
        <f t="shared" si="413"/>
        <v>NO</v>
      </c>
      <c r="AE1229" t="str">
        <f t="shared" si="414"/>
        <v>NO</v>
      </c>
      <c r="AF1229" t="str">
        <f t="shared" si="415"/>
        <v>NO</v>
      </c>
      <c r="AG1229" t="str">
        <f t="shared" si="416"/>
        <v>NO</v>
      </c>
      <c r="AH1229" t="str">
        <f t="shared" si="417"/>
        <v>NO</v>
      </c>
      <c r="AI1229" t="str">
        <f t="shared" si="418"/>
        <v/>
      </c>
      <c r="AJ1229" t="str">
        <f t="shared" si="419"/>
        <v/>
      </c>
    </row>
    <row r="1230" spans="1:36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99"/>
        <v>0.29299999999999998</v>
      </c>
      <c r="P1230" s="6">
        <f t="shared" si="400"/>
        <v>61.041666666666664</v>
      </c>
      <c r="Q1230" t="str">
        <f t="shared" si="401"/>
        <v>music</v>
      </c>
      <c r="R1230" t="str">
        <f t="shared" si="402"/>
        <v>world music</v>
      </c>
      <c r="S1230" s="8">
        <f t="shared" si="403"/>
        <v>40755</v>
      </c>
      <c r="T1230" s="8">
        <f t="shared" si="404"/>
        <v>40814.729259259257</v>
      </c>
      <c r="U1230">
        <f t="shared" si="405"/>
        <v>2011</v>
      </c>
      <c r="V1230" t="str">
        <f>VLOOKUP(MONTH(S1230),REF!$C$4:$D$15,2,FALSE)</f>
        <v>JUL</v>
      </c>
      <c r="W1230" t="str">
        <f t="shared" si="406"/>
        <v>NO</v>
      </c>
      <c r="X1230" t="str">
        <f t="shared" si="407"/>
        <v>NO</v>
      </c>
      <c r="Y1230" t="str">
        <f t="shared" si="408"/>
        <v>YES</v>
      </c>
      <c r="Z1230" t="str">
        <f t="shared" si="409"/>
        <v>NO</v>
      </c>
      <c r="AA1230" t="str">
        <f t="shared" si="410"/>
        <v>NO</v>
      </c>
      <c r="AB1230" t="str">
        <f t="shared" si="411"/>
        <v>NO</v>
      </c>
      <c r="AC1230" t="str">
        <f t="shared" si="412"/>
        <v>NO</v>
      </c>
      <c r="AD1230" t="str">
        <f t="shared" si="413"/>
        <v>NO</v>
      </c>
      <c r="AE1230" t="str">
        <f t="shared" si="414"/>
        <v>NO</v>
      </c>
      <c r="AF1230" t="str">
        <f t="shared" si="415"/>
        <v>NO</v>
      </c>
      <c r="AG1230" t="str">
        <f t="shared" si="416"/>
        <v>NO</v>
      </c>
      <c r="AH1230" t="str">
        <f t="shared" si="417"/>
        <v>NO</v>
      </c>
      <c r="AI1230" t="str">
        <f t="shared" si="418"/>
        <v/>
      </c>
      <c r="AJ1230" t="str">
        <f t="shared" si="419"/>
        <v/>
      </c>
    </row>
    <row r="1231" spans="1:36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99"/>
        <v>9.0909090909090905E-3</v>
      </c>
      <c r="P1231" s="6">
        <f t="shared" si="400"/>
        <v>25</v>
      </c>
      <c r="Q1231" t="str">
        <f t="shared" si="401"/>
        <v>music</v>
      </c>
      <c r="R1231" t="str">
        <f t="shared" si="402"/>
        <v>world music</v>
      </c>
      <c r="S1231" s="8">
        <f t="shared" si="403"/>
        <v>40985</v>
      </c>
      <c r="T1231" s="8">
        <f t="shared" si="404"/>
        <v>41015.666666666664</v>
      </c>
      <c r="U1231">
        <f t="shared" si="405"/>
        <v>2012</v>
      </c>
      <c r="V1231" t="str">
        <f>VLOOKUP(MONTH(S1231),REF!$C$4:$D$15,2,FALSE)</f>
        <v>MAR</v>
      </c>
      <c r="W1231" t="str">
        <f t="shared" si="406"/>
        <v>NO</v>
      </c>
      <c r="X1231" t="str">
        <f t="shared" si="407"/>
        <v>YES</v>
      </c>
      <c r="Y1231" t="str">
        <f t="shared" si="408"/>
        <v>NO</v>
      </c>
      <c r="Z1231" t="str">
        <f t="shared" si="409"/>
        <v>NO</v>
      </c>
      <c r="AA1231" t="str">
        <f t="shared" si="410"/>
        <v>NO</v>
      </c>
      <c r="AB1231" t="str">
        <f t="shared" si="411"/>
        <v>NO</v>
      </c>
      <c r="AC1231" t="str">
        <f t="shared" si="412"/>
        <v>NO</v>
      </c>
      <c r="AD1231" t="str">
        <f t="shared" si="413"/>
        <v>NO</v>
      </c>
      <c r="AE1231" t="str">
        <f t="shared" si="414"/>
        <v>NO</v>
      </c>
      <c r="AF1231" t="str">
        <f t="shared" si="415"/>
        <v>NO</v>
      </c>
      <c r="AG1231" t="str">
        <f t="shared" si="416"/>
        <v>NO</v>
      </c>
      <c r="AH1231" t="str">
        <f t="shared" si="417"/>
        <v>NO</v>
      </c>
      <c r="AI1231" t="str">
        <f t="shared" si="418"/>
        <v/>
      </c>
      <c r="AJ1231" t="str">
        <f t="shared" si="419"/>
        <v/>
      </c>
    </row>
    <row r="1232" spans="1:36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99"/>
        <v>0</v>
      </c>
      <c r="P1232" s="6" t="e">
        <f t="shared" si="400"/>
        <v>#DIV/0!</v>
      </c>
      <c r="Q1232" t="str">
        <f t="shared" si="401"/>
        <v>music</v>
      </c>
      <c r="R1232" t="str">
        <f t="shared" si="402"/>
        <v>world music</v>
      </c>
      <c r="S1232" s="8">
        <f t="shared" si="403"/>
        <v>40569</v>
      </c>
      <c r="T1232" s="8">
        <f t="shared" si="404"/>
        <v>40598.972569444442</v>
      </c>
      <c r="U1232">
        <f t="shared" si="405"/>
        <v>2011</v>
      </c>
      <c r="V1232" t="str">
        <f>VLOOKUP(MONTH(S1232),REF!$C$4:$D$15,2,FALSE)</f>
        <v>JAN</v>
      </c>
      <c r="W1232" t="str">
        <f t="shared" si="406"/>
        <v>NO</v>
      </c>
      <c r="X1232" t="str">
        <f t="shared" si="407"/>
        <v>NO</v>
      </c>
      <c r="Y1232" t="str">
        <f t="shared" si="408"/>
        <v>NO</v>
      </c>
      <c r="Z1232" t="str">
        <f t="shared" si="409"/>
        <v>NO</v>
      </c>
      <c r="AA1232" t="str">
        <f t="shared" si="410"/>
        <v>NO</v>
      </c>
      <c r="AB1232" t="str">
        <f t="shared" si="411"/>
        <v>NO</v>
      </c>
      <c r="AC1232" t="str">
        <f t="shared" si="412"/>
        <v>NO</v>
      </c>
      <c r="AD1232" t="str">
        <f t="shared" si="413"/>
        <v>NO</v>
      </c>
      <c r="AE1232" t="str">
        <f t="shared" si="414"/>
        <v>NO</v>
      </c>
      <c r="AF1232" t="str">
        <f t="shared" si="415"/>
        <v>NO</v>
      </c>
      <c r="AG1232" t="str">
        <f t="shared" si="416"/>
        <v>NO</v>
      </c>
      <c r="AH1232" t="str">
        <f t="shared" si="417"/>
        <v>YES</v>
      </c>
      <c r="AI1232" t="str">
        <f t="shared" si="418"/>
        <v/>
      </c>
      <c r="AJ1232" t="str">
        <f t="shared" si="419"/>
        <v/>
      </c>
    </row>
    <row r="1233" spans="1:36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99"/>
        <v>0</v>
      </c>
      <c r="P1233" s="6" t="e">
        <f t="shared" si="400"/>
        <v>#DIV/0!</v>
      </c>
      <c r="Q1233" t="str">
        <f t="shared" si="401"/>
        <v>music</v>
      </c>
      <c r="R1233" t="str">
        <f t="shared" si="402"/>
        <v>world music</v>
      </c>
      <c r="S1233" s="8">
        <f t="shared" si="403"/>
        <v>42194</v>
      </c>
      <c r="T1233" s="8">
        <f t="shared" si="404"/>
        <v>42244.041666666672</v>
      </c>
      <c r="U1233">
        <f t="shared" si="405"/>
        <v>2015</v>
      </c>
      <c r="V1233" t="str">
        <f>VLOOKUP(MONTH(S1233),REF!$C$4:$D$15,2,FALSE)</f>
        <v>JUL</v>
      </c>
      <c r="W1233" t="str">
        <f t="shared" si="406"/>
        <v>NO</v>
      </c>
      <c r="X1233" t="str">
        <f t="shared" si="407"/>
        <v>NO</v>
      </c>
      <c r="Y1233" t="str">
        <f t="shared" si="408"/>
        <v>YES</v>
      </c>
      <c r="Z1233" t="str">
        <f t="shared" si="409"/>
        <v>NO</v>
      </c>
      <c r="AA1233" t="str">
        <f t="shared" si="410"/>
        <v>NO</v>
      </c>
      <c r="AB1233" t="str">
        <f t="shared" si="411"/>
        <v>NO</v>
      </c>
      <c r="AC1233" t="str">
        <f t="shared" si="412"/>
        <v>NO</v>
      </c>
      <c r="AD1233" t="str">
        <f t="shared" si="413"/>
        <v>NO</v>
      </c>
      <c r="AE1233" t="str">
        <f t="shared" si="414"/>
        <v>NO</v>
      </c>
      <c r="AF1233" t="str">
        <f t="shared" si="415"/>
        <v>NO</v>
      </c>
      <c r="AG1233" t="str">
        <f t="shared" si="416"/>
        <v>NO</v>
      </c>
      <c r="AH1233" t="str">
        <f t="shared" si="417"/>
        <v>NO</v>
      </c>
      <c r="AI1233" t="str">
        <f t="shared" si="418"/>
        <v/>
      </c>
      <c r="AJ1233" t="str">
        <f t="shared" si="419"/>
        <v/>
      </c>
    </row>
    <row r="1234" spans="1:36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99"/>
        <v>8.0000000000000002E-3</v>
      </c>
      <c r="P1234" s="6">
        <f t="shared" si="400"/>
        <v>40</v>
      </c>
      <c r="Q1234" t="str">
        <f t="shared" si="401"/>
        <v>music</v>
      </c>
      <c r="R1234" t="str">
        <f t="shared" si="402"/>
        <v>world music</v>
      </c>
      <c r="S1234" s="8">
        <f t="shared" si="403"/>
        <v>41507</v>
      </c>
      <c r="T1234" s="8">
        <f t="shared" si="404"/>
        <v>41553.848032407404</v>
      </c>
      <c r="U1234">
        <f t="shared" si="405"/>
        <v>2013</v>
      </c>
      <c r="V1234" t="str">
        <f>VLOOKUP(MONTH(S1234),REF!$C$4:$D$15,2,FALSE)</f>
        <v>AUG</v>
      </c>
      <c r="W1234" t="str">
        <f t="shared" si="406"/>
        <v>NO</v>
      </c>
      <c r="X1234" t="str">
        <f t="shared" si="407"/>
        <v>NO</v>
      </c>
      <c r="Y1234" t="str">
        <f t="shared" si="408"/>
        <v>YES</v>
      </c>
      <c r="Z1234" t="str">
        <f t="shared" si="409"/>
        <v>NO</v>
      </c>
      <c r="AA1234" t="str">
        <f t="shared" si="410"/>
        <v>NO</v>
      </c>
      <c r="AB1234" t="str">
        <f t="shared" si="411"/>
        <v>NO</v>
      </c>
      <c r="AC1234" t="str">
        <f t="shared" si="412"/>
        <v>NO</v>
      </c>
      <c r="AD1234" t="str">
        <f t="shared" si="413"/>
        <v>NO</v>
      </c>
      <c r="AE1234" t="str">
        <f t="shared" si="414"/>
        <v>NO</v>
      </c>
      <c r="AF1234" t="str">
        <f t="shared" si="415"/>
        <v>NO</v>
      </c>
      <c r="AG1234" t="str">
        <f t="shared" si="416"/>
        <v>NO</v>
      </c>
      <c r="AH1234" t="str">
        <f t="shared" si="417"/>
        <v>NO</v>
      </c>
      <c r="AI1234" t="str">
        <f t="shared" si="418"/>
        <v/>
      </c>
      <c r="AJ1234" t="str">
        <f t="shared" si="419"/>
        <v/>
      </c>
    </row>
    <row r="1235" spans="1:36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99"/>
        <v>0.11600000000000001</v>
      </c>
      <c r="P1235" s="6">
        <f t="shared" si="400"/>
        <v>19.333333333333332</v>
      </c>
      <c r="Q1235" t="str">
        <f t="shared" si="401"/>
        <v>music</v>
      </c>
      <c r="R1235" t="str">
        <f t="shared" si="402"/>
        <v>world music</v>
      </c>
      <c r="S1235" s="8">
        <f t="shared" si="403"/>
        <v>40940</v>
      </c>
      <c r="T1235" s="8">
        <f t="shared" si="404"/>
        <v>40960.948773148149</v>
      </c>
      <c r="U1235">
        <f t="shared" si="405"/>
        <v>2012</v>
      </c>
      <c r="V1235" t="str">
        <f>VLOOKUP(MONTH(S1235),REF!$C$4:$D$15,2,FALSE)</f>
        <v>FEB</v>
      </c>
      <c r="W1235" t="str">
        <f t="shared" si="406"/>
        <v>NO</v>
      </c>
      <c r="X1235" t="str">
        <f t="shared" si="407"/>
        <v>YES</v>
      </c>
      <c r="Y1235" t="str">
        <f t="shared" si="408"/>
        <v>NO</v>
      </c>
      <c r="Z1235" t="str">
        <f t="shared" si="409"/>
        <v>NO</v>
      </c>
      <c r="AA1235" t="str">
        <f t="shared" si="410"/>
        <v>NO</v>
      </c>
      <c r="AB1235" t="str">
        <f t="shared" si="411"/>
        <v>NO</v>
      </c>
      <c r="AC1235" t="str">
        <f t="shared" si="412"/>
        <v>NO</v>
      </c>
      <c r="AD1235" t="str">
        <f t="shared" si="413"/>
        <v>NO</v>
      </c>
      <c r="AE1235" t="str">
        <f t="shared" si="414"/>
        <v>NO</v>
      </c>
      <c r="AF1235" t="str">
        <f t="shared" si="415"/>
        <v>NO</v>
      </c>
      <c r="AG1235" t="str">
        <f t="shared" si="416"/>
        <v>NO</v>
      </c>
      <c r="AH1235" t="str">
        <f t="shared" si="417"/>
        <v>NO</v>
      </c>
      <c r="AI1235" t="str">
        <f t="shared" si="418"/>
        <v/>
      </c>
      <c r="AJ1235" t="str">
        <f t="shared" si="419"/>
        <v/>
      </c>
    </row>
    <row r="1236" spans="1:36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99"/>
        <v>0</v>
      </c>
      <c r="P1236" s="6" t="e">
        <f t="shared" si="400"/>
        <v>#DIV/0!</v>
      </c>
      <c r="Q1236" t="str">
        <f t="shared" si="401"/>
        <v>music</v>
      </c>
      <c r="R1236" t="str">
        <f t="shared" si="402"/>
        <v>world music</v>
      </c>
      <c r="S1236" s="8">
        <f t="shared" si="403"/>
        <v>42008</v>
      </c>
      <c r="T1236" s="8">
        <f t="shared" si="404"/>
        <v>42037.788680555561</v>
      </c>
      <c r="U1236">
        <f t="shared" si="405"/>
        <v>2015</v>
      </c>
      <c r="V1236" t="str">
        <f>VLOOKUP(MONTH(S1236),REF!$C$4:$D$15,2,FALSE)</f>
        <v>JAN</v>
      </c>
      <c r="W1236" t="str">
        <f t="shared" si="406"/>
        <v>NO</v>
      </c>
      <c r="X1236" t="str">
        <f t="shared" si="407"/>
        <v>NO</v>
      </c>
      <c r="Y1236" t="str">
        <f t="shared" si="408"/>
        <v>NO</v>
      </c>
      <c r="Z1236" t="str">
        <f t="shared" si="409"/>
        <v>NO</v>
      </c>
      <c r="AA1236" t="str">
        <f t="shared" si="410"/>
        <v>NO</v>
      </c>
      <c r="AB1236" t="str">
        <f t="shared" si="411"/>
        <v>NO</v>
      </c>
      <c r="AC1236" t="str">
        <f t="shared" si="412"/>
        <v>NO</v>
      </c>
      <c r="AD1236" t="str">
        <f t="shared" si="413"/>
        <v>NO</v>
      </c>
      <c r="AE1236" t="str">
        <f t="shared" si="414"/>
        <v>NO</v>
      </c>
      <c r="AF1236" t="str">
        <f t="shared" si="415"/>
        <v>NO</v>
      </c>
      <c r="AG1236" t="str">
        <f t="shared" si="416"/>
        <v>NO</v>
      </c>
      <c r="AH1236" t="str">
        <f t="shared" si="417"/>
        <v>YES</v>
      </c>
      <c r="AI1236" t="str">
        <f t="shared" si="418"/>
        <v/>
      </c>
      <c r="AJ1236" t="str">
        <f t="shared" si="419"/>
        <v/>
      </c>
    </row>
    <row r="1237" spans="1:36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99"/>
        <v>2.787363950092912E-2</v>
      </c>
      <c r="P1237" s="6">
        <f t="shared" si="400"/>
        <v>35</v>
      </c>
      <c r="Q1237" t="str">
        <f t="shared" si="401"/>
        <v>music</v>
      </c>
      <c r="R1237" t="str">
        <f t="shared" si="402"/>
        <v>world music</v>
      </c>
      <c r="S1237" s="8">
        <f t="shared" si="403"/>
        <v>41583</v>
      </c>
      <c r="T1237" s="8">
        <f t="shared" si="404"/>
        <v>41623.135405092595</v>
      </c>
      <c r="U1237">
        <f t="shared" si="405"/>
        <v>2013</v>
      </c>
      <c r="V1237" t="str">
        <f>VLOOKUP(MONTH(S1237),REF!$C$4:$D$15,2,FALSE)</f>
        <v>NOV</v>
      </c>
      <c r="W1237" t="str">
        <f t="shared" si="406"/>
        <v>NO</v>
      </c>
      <c r="X1237" t="str">
        <f t="shared" si="407"/>
        <v>NO</v>
      </c>
      <c r="Y1237" t="str">
        <f t="shared" si="408"/>
        <v>YES</v>
      </c>
      <c r="Z1237" t="str">
        <f t="shared" si="409"/>
        <v>NO</v>
      </c>
      <c r="AA1237" t="str">
        <f t="shared" si="410"/>
        <v>NO</v>
      </c>
      <c r="AB1237" t="str">
        <f t="shared" si="411"/>
        <v>NO</v>
      </c>
      <c r="AC1237" t="str">
        <f t="shared" si="412"/>
        <v>NO</v>
      </c>
      <c r="AD1237" t="str">
        <f t="shared" si="413"/>
        <v>NO</v>
      </c>
      <c r="AE1237" t="str">
        <f t="shared" si="414"/>
        <v>NO</v>
      </c>
      <c r="AF1237" t="str">
        <f t="shared" si="415"/>
        <v>NO</v>
      </c>
      <c r="AG1237" t="str">
        <f t="shared" si="416"/>
        <v>NO</v>
      </c>
      <c r="AH1237" t="str">
        <f t="shared" si="417"/>
        <v>NO</v>
      </c>
      <c r="AI1237" t="str">
        <f t="shared" si="418"/>
        <v/>
      </c>
      <c r="AJ1237" t="str">
        <f t="shared" si="419"/>
        <v/>
      </c>
    </row>
    <row r="1238" spans="1:36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99"/>
        <v>0</v>
      </c>
      <c r="P1238" s="6" t="e">
        <f t="shared" si="400"/>
        <v>#DIV/0!</v>
      </c>
      <c r="Q1238" t="str">
        <f t="shared" si="401"/>
        <v>music</v>
      </c>
      <c r="R1238" t="str">
        <f t="shared" si="402"/>
        <v>world music</v>
      </c>
      <c r="S1238" s="8">
        <f t="shared" si="403"/>
        <v>41111</v>
      </c>
      <c r="T1238" s="8">
        <f t="shared" si="404"/>
        <v>41118.666666666664</v>
      </c>
      <c r="U1238">
        <f t="shared" si="405"/>
        <v>2012</v>
      </c>
      <c r="V1238" t="str">
        <f>VLOOKUP(MONTH(S1238),REF!$C$4:$D$15,2,FALSE)</f>
        <v>JUL</v>
      </c>
      <c r="W1238" t="str">
        <f t="shared" si="406"/>
        <v>NO</v>
      </c>
      <c r="X1238" t="str">
        <f t="shared" si="407"/>
        <v>YES</v>
      </c>
      <c r="Y1238" t="str">
        <f t="shared" si="408"/>
        <v>NO</v>
      </c>
      <c r="Z1238" t="str">
        <f t="shared" si="409"/>
        <v>NO</v>
      </c>
      <c r="AA1238" t="str">
        <f t="shared" si="410"/>
        <v>NO</v>
      </c>
      <c r="AB1238" t="str">
        <f t="shared" si="411"/>
        <v>NO</v>
      </c>
      <c r="AC1238" t="str">
        <f t="shared" si="412"/>
        <v>NO</v>
      </c>
      <c r="AD1238" t="str">
        <f t="shared" si="413"/>
        <v>NO</v>
      </c>
      <c r="AE1238" t="str">
        <f t="shared" si="414"/>
        <v>NO</v>
      </c>
      <c r="AF1238" t="str">
        <f t="shared" si="415"/>
        <v>NO</v>
      </c>
      <c r="AG1238" t="str">
        <f t="shared" si="416"/>
        <v>NO</v>
      </c>
      <c r="AH1238" t="str">
        <f t="shared" si="417"/>
        <v>NO</v>
      </c>
      <c r="AI1238" t="str">
        <f t="shared" si="418"/>
        <v/>
      </c>
      <c r="AJ1238" t="str">
        <f t="shared" si="419"/>
        <v/>
      </c>
    </row>
    <row r="1239" spans="1:36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99"/>
        <v>0</v>
      </c>
      <c r="P1239" s="6" t="e">
        <f t="shared" si="400"/>
        <v>#DIV/0!</v>
      </c>
      <c r="Q1239" t="str">
        <f t="shared" si="401"/>
        <v>music</v>
      </c>
      <c r="R1239" t="str">
        <f t="shared" si="402"/>
        <v>world music</v>
      </c>
      <c r="S1239" s="8">
        <f t="shared" si="403"/>
        <v>41125</v>
      </c>
      <c r="T1239" s="8">
        <f t="shared" si="404"/>
        <v>41145.283159722225</v>
      </c>
      <c r="U1239">
        <f t="shared" si="405"/>
        <v>2012</v>
      </c>
      <c r="V1239" t="str">
        <f>VLOOKUP(MONTH(S1239),REF!$C$4:$D$15,2,FALSE)</f>
        <v>AUG</v>
      </c>
      <c r="W1239" t="str">
        <f t="shared" si="406"/>
        <v>NO</v>
      </c>
      <c r="X1239" t="str">
        <f t="shared" si="407"/>
        <v>NO</v>
      </c>
      <c r="Y1239" t="str">
        <f t="shared" si="408"/>
        <v>NO</v>
      </c>
      <c r="Z1239" t="str">
        <f t="shared" si="409"/>
        <v>NO</v>
      </c>
      <c r="AA1239" t="str">
        <f t="shared" si="410"/>
        <v>NO</v>
      </c>
      <c r="AB1239" t="str">
        <f t="shared" si="411"/>
        <v>NO</v>
      </c>
      <c r="AC1239" t="str">
        <f t="shared" si="412"/>
        <v>YES</v>
      </c>
      <c r="AD1239" t="str">
        <f t="shared" si="413"/>
        <v>NO</v>
      </c>
      <c r="AE1239" t="str">
        <f t="shared" si="414"/>
        <v>NO</v>
      </c>
      <c r="AF1239" t="str">
        <f t="shared" si="415"/>
        <v>NO</v>
      </c>
      <c r="AG1239" t="str">
        <f t="shared" si="416"/>
        <v>NO</v>
      </c>
      <c r="AH1239" t="str">
        <f t="shared" si="417"/>
        <v>NO</v>
      </c>
      <c r="AI1239" t="str">
        <f t="shared" si="418"/>
        <v/>
      </c>
      <c r="AJ1239" t="str">
        <f t="shared" si="419"/>
        <v/>
      </c>
    </row>
    <row r="1240" spans="1:36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99"/>
        <v>0.17799999999999999</v>
      </c>
      <c r="P1240" s="6">
        <f t="shared" si="400"/>
        <v>59.333333333333336</v>
      </c>
      <c r="Q1240" t="str">
        <f t="shared" si="401"/>
        <v>music</v>
      </c>
      <c r="R1240" t="str">
        <f t="shared" si="402"/>
        <v>world music</v>
      </c>
      <c r="S1240" s="8">
        <f t="shared" si="403"/>
        <v>40732</v>
      </c>
      <c r="T1240" s="8">
        <f t="shared" si="404"/>
        <v>40761.61037037037</v>
      </c>
      <c r="U1240">
        <f t="shared" si="405"/>
        <v>2011</v>
      </c>
      <c r="V1240" t="str">
        <f>VLOOKUP(MONTH(S1240),REF!$C$4:$D$15,2,FALSE)</f>
        <v>JUL</v>
      </c>
      <c r="W1240" t="str">
        <f t="shared" si="406"/>
        <v>NO</v>
      </c>
      <c r="X1240" t="str">
        <f t="shared" si="407"/>
        <v>YES</v>
      </c>
      <c r="Y1240" t="str">
        <f t="shared" si="408"/>
        <v>NO</v>
      </c>
      <c r="Z1240" t="str">
        <f t="shared" si="409"/>
        <v>NO</v>
      </c>
      <c r="AA1240" t="str">
        <f t="shared" si="410"/>
        <v>NO</v>
      </c>
      <c r="AB1240" t="str">
        <f t="shared" si="411"/>
        <v>NO</v>
      </c>
      <c r="AC1240" t="str">
        <f t="shared" si="412"/>
        <v>NO</v>
      </c>
      <c r="AD1240" t="str">
        <f t="shared" si="413"/>
        <v>NO</v>
      </c>
      <c r="AE1240" t="str">
        <f t="shared" si="414"/>
        <v>NO</v>
      </c>
      <c r="AF1240" t="str">
        <f t="shared" si="415"/>
        <v>NO</v>
      </c>
      <c r="AG1240" t="str">
        <f t="shared" si="416"/>
        <v>NO</v>
      </c>
      <c r="AH1240" t="str">
        <f t="shared" si="417"/>
        <v>NO</v>
      </c>
      <c r="AI1240" t="str">
        <f t="shared" si="418"/>
        <v/>
      </c>
      <c r="AJ1240" t="str">
        <f t="shared" si="419"/>
        <v/>
      </c>
    </row>
    <row r="1241" spans="1:36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99"/>
        <v>0</v>
      </c>
      <c r="P1241" s="6" t="e">
        <f t="shared" si="400"/>
        <v>#DIV/0!</v>
      </c>
      <c r="Q1241" t="str">
        <f t="shared" si="401"/>
        <v>music</v>
      </c>
      <c r="R1241" t="str">
        <f t="shared" si="402"/>
        <v>world music</v>
      </c>
      <c r="S1241" s="8">
        <f t="shared" si="403"/>
        <v>40884</v>
      </c>
      <c r="T1241" s="8">
        <f t="shared" si="404"/>
        <v>40913.962581018517</v>
      </c>
      <c r="U1241">
        <f t="shared" si="405"/>
        <v>2011</v>
      </c>
      <c r="V1241" t="str">
        <f>VLOOKUP(MONTH(S1241),REF!$C$4:$D$15,2,FALSE)</f>
        <v>DEC</v>
      </c>
      <c r="W1241" t="str">
        <f t="shared" si="406"/>
        <v>NO</v>
      </c>
      <c r="X1241" t="str">
        <f t="shared" si="407"/>
        <v>YES</v>
      </c>
      <c r="Y1241" t="str">
        <f t="shared" si="408"/>
        <v>NO</v>
      </c>
      <c r="Z1241" t="str">
        <f t="shared" si="409"/>
        <v>NO</v>
      </c>
      <c r="AA1241" t="str">
        <f t="shared" si="410"/>
        <v>NO</v>
      </c>
      <c r="AB1241" t="str">
        <f t="shared" si="411"/>
        <v>NO</v>
      </c>
      <c r="AC1241" t="str">
        <f t="shared" si="412"/>
        <v>NO</v>
      </c>
      <c r="AD1241" t="str">
        <f t="shared" si="413"/>
        <v>NO</v>
      </c>
      <c r="AE1241" t="str">
        <f t="shared" si="414"/>
        <v>NO</v>
      </c>
      <c r="AF1241" t="str">
        <f t="shared" si="415"/>
        <v>NO</v>
      </c>
      <c r="AG1241" t="str">
        <f t="shared" si="416"/>
        <v>NO</v>
      </c>
      <c r="AH1241" t="str">
        <f t="shared" si="417"/>
        <v>NO</v>
      </c>
      <c r="AI1241" t="str">
        <f t="shared" si="418"/>
        <v/>
      </c>
      <c r="AJ1241" t="str">
        <f t="shared" si="419"/>
        <v/>
      </c>
    </row>
    <row r="1242" spans="1:36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99"/>
        <v>3.0124999999999999E-2</v>
      </c>
      <c r="P1242" s="6">
        <f t="shared" si="400"/>
        <v>30.125</v>
      </c>
      <c r="Q1242" t="str">
        <f t="shared" si="401"/>
        <v>music</v>
      </c>
      <c r="R1242" t="str">
        <f t="shared" si="402"/>
        <v>world music</v>
      </c>
      <c r="S1242" s="8">
        <f t="shared" si="403"/>
        <v>41409</v>
      </c>
      <c r="T1242" s="8">
        <f t="shared" si="404"/>
        <v>41467.910416666666</v>
      </c>
      <c r="U1242">
        <f t="shared" si="405"/>
        <v>2013</v>
      </c>
      <c r="V1242" t="str">
        <f>VLOOKUP(MONTH(S1242),REF!$C$4:$D$15,2,FALSE)</f>
        <v>MAY</v>
      </c>
      <c r="W1242" t="str">
        <f t="shared" si="406"/>
        <v>NO</v>
      </c>
      <c r="X1242" t="str">
        <f t="shared" si="407"/>
        <v>NO</v>
      </c>
      <c r="Y1242" t="str">
        <f t="shared" si="408"/>
        <v>YES</v>
      </c>
      <c r="Z1242" t="str">
        <f t="shared" si="409"/>
        <v>NO</v>
      </c>
      <c r="AA1242" t="str">
        <f t="shared" si="410"/>
        <v>NO</v>
      </c>
      <c r="AB1242" t="str">
        <f t="shared" si="411"/>
        <v>NO</v>
      </c>
      <c r="AC1242" t="str">
        <f t="shared" si="412"/>
        <v>NO</v>
      </c>
      <c r="AD1242" t="str">
        <f t="shared" si="413"/>
        <v>NO</v>
      </c>
      <c r="AE1242" t="str">
        <f t="shared" si="414"/>
        <v>NO</v>
      </c>
      <c r="AF1242" t="str">
        <f t="shared" si="415"/>
        <v>NO</v>
      </c>
      <c r="AG1242" t="str">
        <f t="shared" si="416"/>
        <v>NO</v>
      </c>
      <c r="AH1242" t="str">
        <f t="shared" si="417"/>
        <v>NO</v>
      </c>
      <c r="AI1242" t="str">
        <f t="shared" si="418"/>
        <v/>
      </c>
      <c r="AJ1242" t="str">
        <f t="shared" si="419"/>
        <v/>
      </c>
    </row>
    <row r="1243" spans="1:36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99"/>
        <v>0.50739999999999996</v>
      </c>
      <c r="P1243" s="6">
        <f t="shared" si="400"/>
        <v>74.617647058823536</v>
      </c>
      <c r="Q1243" t="str">
        <f t="shared" si="401"/>
        <v>music</v>
      </c>
      <c r="R1243" t="str">
        <f t="shared" si="402"/>
        <v>world music</v>
      </c>
      <c r="S1243" s="8">
        <f t="shared" si="403"/>
        <v>41924</v>
      </c>
      <c r="T1243" s="8">
        <f t="shared" si="404"/>
        <v>41946.249305555553</v>
      </c>
      <c r="U1243">
        <f t="shared" si="405"/>
        <v>2014</v>
      </c>
      <c r="V1243" t="str">
        <f>VLOOKUP(MONTH(S1243),REF!$C$4:$D$15,2,FALSE)</f>
        <v>OCT</v>
      </c>
      <c r="W1243" t="str">
        <f t="shared" si="406"/>
        <v>NO</v>
      </c>
      <c r="X1243" t="str">
        <f t="shared" si="407"/>
        <v>NO</v>
      </c>
      <c r="Y1243" t="str">
        <f t="shared" si="408"/>
        <v>YES</v>
      </c>
      <c r="Z1243" t="str">
        <f t="shared" si="409"/>
        <v>NO</v>
      </c>
      <c r="AA1243" t="str">
        <f t="shared" si="410"/>
        <v>NO</v>
      </c>
      <c r="AB1243" t="str">
        <f t="shared" si="411"/>
        <v>NO</v>
      </c>
      <c r="AC1243" t="str">
        <f t="shared" si="412"/>
        <v>NO</v>
      </c>
      <c r="AD1243" t="str">
        <f t="shared" si="413"/>
        <v>NO</v>
      </c>
      <c r="AE1243" t="str">
        <f t="shared" si="414"/>
        <v>NO</v>
      </c>
      <c r="AF1243" t="str">
        <f t="shared" si="415"/>
        <v>NO</v>
      </c>
      <c r="AG1243" t="str">
        <f t="shared" si="416"/>
        <v>NO</v>
      </c>
      <c r="AH1243" t="str">
        <f t="shared" si="417"/>
        <v>NO</v>
      </c>
      <c r="AI1243" t="str">
        <f t="shared" si="418"/>
        <v/>
      </c>
      <c r="AJ1243" t="str">
        <f t="shared" si="419"/>
        <v/>
      </c>
    </row>
    <row r="1244" spans="1:36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99"/>
        <v>5.4884742041712408E-3</v>
      </c>
      <c r="P1244" s="6">
        <f t="shared" si="400"/>
        <v>5</v>
      </c>
      <c r="Q1244" t="str">
        <f t="shared" si="401"/>
        <v>music</v>
      </c>
      <c r="R1244" t="str">
        <f t="shared" si="402"/>
        <v>world music</v>
      </c>
      <c r="S1244" s="8">
        <f t="shared" si="403"/>
        <v>40782</v>
      </c>
      <c r="T1244" s="8">
        <f t="shared" si="404"/>
        <v>40797.554166666669</v>
      </c>
      <c r="U1244">
        <f t="shared" si="405"/>
        <v>2011</v>
      </c>
      <c r="V1244" t="str">
        <f>VLOOKUP(MONTH(S1244),REF!$C$4:$D$15,2,FALSE)</f>
        <v>AUG</v>
      </c>
      <c r="W1244" t="str">
        <f t="shared" si="406"/>
        <v>YES</v>
      </c>
      <c r="X1244" t="str">
        <f t="shared" si="407"/>
        <v>NO</v>
      </c>
      <c r="Y1244" t="str">
        <f t="shared" si="408"/>
        <v>NO</v>
      </c>
      <c r="Z1244" t="str">
        <f t="shared" si="409"/>
        <v>NO</v>
      </c>
      <c r="AA1244" t="str">
        <f t="shared" si="410"/>
        <v>NO</v>
      </c>
      <c r="AB1244" t="str">
        <f t="shared" si="411"/>
        <v>NO</v>
      </c>
      <c r="AC1244" t="str">
        <f t="shared" si="412"/>
        <v>NO</v>
      </c>
      <c r="AD1244" t="str">
        <f t="shared" si="413"/>
        <v>NO</v>
      </c>
      <c r="AE1244" t="str">
        <f t="shared" si="414"/>
        <v>NO</v>
      </c>
      <c r="AF1244" t="str">
        <f t="shared" si="415"/>
        <v>NO</v>
      </c>
      <c r="AG1244" t="str">
        <f t="shared" si="416"/>
        <v>NO</v>
      </c>
      <c r="AH1244" t="str">
        <f t="shared" si="417"/>
        <v>NO</v>
      </c>
      <c r="AI1244" t="str">
        <f t="shared" si="418"/>
        <v/>
      </c>
      <c r="AJ1244" t="str">
        <f t="shared" si="419"/>
        <v/>
      </c>
    </row>
    <row r="1245" spans="1:36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99"/>
        <v>0.14091666666666666</v>
      </c>
      <c r="P1245" s="6">
        <f t="shared" si="400"/>
        <v>44.5</v>
      </c>
      <c r="Q1245" t="str">
        <f t="shared" si="401"/>
        <v>music</v>
      </c>
      <c r="R1245" t="str">
        <f t="shared" si="402"/>
        <v>world music</v>
      </c>
      <c r="S1245" s="8">
        <f t="shared" si="403"/>
        <v>40672</v>
      </c>
      <c r="T1245" s="8">
        <f t="shared" si="404"/>
        <v>40732.875</v>
      </c>
      <c r="U1245">
        <f t="shared" si="405"/>
        <v>2011</v>
      </c>
      <c r="V1245" t="str">
        <f>VLOOKUP(MONTH(S1245),REF!$C$4:$D$15,2,FALSE)</f>
        <v>MAY</v>
      </c>
      <c r="W1245" t="str">
        <f t="shared" si="406"/>
        <v>NO</v>
      </c>
      <c r="X1245" t="str">
        <f t="shared" si="407"/>
        <v>NO</v>
      </c>
      <c r="Y1245" t="str">
        <f t="shared" si="408"/>
        <v>NO</v>
      </c>
      <c r="Z1245" t="str">
        <f t="shared" si="409"/>
        <v>YES</v>
      </c>
      <c r="AA1245" t="str">
        <f t="shared" si="410"/>
        <v>NO</v>
      </c>
      <c r="AB1245" t="str">
        <f t="shared" si="411"/>
        <v>NO</v>
      </c>
      <c r="AC1245" t="str">
        <f t="shared" si="412"/>
        <v>NO</v>
      </c>
      <c r="AD1245" t="str">
        <f t="shared" si="413"/>
        <v>NO</v>
      </c>
      <c r="AE1245" t="str">
        <f t="shared" si="414"/>
        <v>NO</v>
      </c>
      <c r="AF1245" t="str">
        <f t="shared" si="415"/>
        <v>NO</v>
      </c>
      <c r="AG1245" t="str">
        <f t="shared" si="416"/>
        <v>NO</v>
      </c>
      <c r="AH1245" t="str">
        <f t="shared" si="417"/>
        <v>NO</v>
      </c>
      <c r="AI1245" t="str">
        <f t="shared" si="418"/>
        <v/>
      </c>
      <c r="AJ1245" t="str">
        <f t="shared" si="419"/>
        <v/>
      </c>
    </row>
    <row r="1246" spans="1:36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99"/>
        <v>1.038</v>
      </c>
      <c r="P1246" s="6">
        <f t="shared" si="400"/>
        <v>46.133333333333333</v>
      </c>
      <c r="Q1246" t="str">
        <f t="shared" si="401"/>
        <v>music</v>
      </c>
      <c r="R1246" t="str">
        <f t="shared" si="402"/>
        <v>rock</v>
      </c>
      <c r="S1246" s="8">
        <f t="shared" si="403"/>
        <v>41356</v>
      </c>
      <c r="T1246" s="8">
        <f t="shared" si="404"/>
        <v>41386.875</v>
      </c>
      <c r="U1246">
        <f t="shared" si="405"/>
        <v>2013</v>
      </c>
      <c r="V1246" t="str">
        <f>VLOOKUP(MONTH(S1246),REF!$C$4:$D$15,2,FALSE)</f>
        <v>MAR</v>
      </c>
      <c r="W1246" t="str">
        <f t="shared" si="406"/>
        <v>NO</v>
      </c>
      <c r="X1246" t="str">
        <f t="shared" si="407"/>
        <v>YES</v>
      </c>
      <c r="Y1246" t="str">
        <f t="shared" si="408"/>
        <v>NO</v>
      </c>
      <c r="Z1246" t="str">
        <f t="shared" si="409"/>
        <v>NO</v>
      </c>
      <c r="AA1246" t="str">
        <f t="shared" si="410"/>
        <v>NO</v>
      </c>
      <c r="AB1246" t="str">
        <f t="shared" si="411"/>
        <v>NO</v>
      </c>
      <c r="AC1246" t="str">
        <f t="shared" si="412"/>
        <v>NO</v>
      </c>
      <c r="AD1246" t="str">
        <f t="shared" si="413"/>
        <v>NO</v>
      </c>
      <c r="AE1246" t="str">
        <f t="shared" si="414"/>
        <v>NO</v>
      </c>
      <c r="AF1246" t="str">
        <f t="shared" si="415"/>
        <v>NO</v>
      </c>
      <c r="AG1246" t="str">
        <f t="shared" si="416"/>
        <v>NO</v>
      </c>
      <c r="AH1246" t="str">
        <f t="shared" si="417"/>
        <v>NO</v>
      </c>
      <c r="AI1246">
        <f t="shared" si="418"/>
        <v>45</v>
      </c>
      <c r="AJ1246" t="str">
        <f t="shared" si="419"/>
        <v/>
      </c>
    </row>
    <row r="1247" spans="1:36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99"/>
        <v>1.2024999999999999</v>
      </c>
      <c r="P1247" s="6">
        <f t="shared" si="400"/>
        <v>141.47058823529412</v>
      </c>
      <c r="Q1247" t="str">
        <f t="shared" si="401"/>
        <v>music</v>
      </c>
      <c r="R1247" t="str">
        <f t="shared" si="402"/>
        <v>rock</v>
      </c>
      <c r="S1247" s="8">
        <f t="shared" si="403"/>
        <v>41775</v>
      </c>
      <c r="T1247" s="8">
        <f t="shared" si="404"/>
        <v>41804.59993055556</v>
      </c>
      <c r="U1247">
        <f t="shared" si="405"/>
        <v>2014</v>
      </c>
      <c r="V1247" t="str">
        <f>VLOOKUP(MONTH(S1247),REF!$C$4:$D$15,2,FALSE)</f>
        <v>MAY</v>
      </c>
      <c r="W1247" t="str">
        <f t="shared" si="406"/>
        <v>NO</v>
      </c>
      <c r="X1247" t="str">
        <f t="shared" si="407"/>
        <v>YES</v>
      </c>
      <c r="Y1247" t="str">
        <f t="shared" si="408"/>
        <v>NO</v>
      </c>
      <c r="Z1247" t="str">
        <f t="shared" si="409"/>
        <v>NO</v>
      </c>
      <c r="AA1247" t="str">
        <f t="shared" si="410"/>
        <v>NO</v>
      </c>
      <c r="AB1247" t="str">
        <f t="shared" si="411"/>
        <v>NO</v>
      </c>
      <c r="AC1247" t="str">
        <f t="shared" si="412"/>
        <v>NO</v>
      </c>
      <c r="AD1247" t="str">
        <f t="shared" si="413"/>
        <v>NO</v>
      </c>
      <c r="AE1247" t="str">
        <f t="shared" si="414"/>
        <v>NO</v>
      </c>
      <c r="AF1247" t="str">
        <f t="shared" si="415"/>
        <v>NO</v>
      </c>
      <c r="AG1247" t="str">
        <f t="shared" si="416"/>
        <v>NO</v>
      </c>
      <c r="AH1247" t="str">
        <f t="shared" si="417"/>
        <v>NO</v>
      </c>
      <c r="AI1247">
        <f t="shared" si="418"/>
        <v>17</v>
      </c>
      <c r="AJ1247" t="str">
        <f t="shared" si="419"/>
        <v/>
      </c>
    </row>
    <row r="1248" spans="1:36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99"/>
        <v>1.17</v>
      </c>
      <c r="P1248" s="6">
        <f t="shared" si="400"/>
        <v>75.483870967741936</v>
      </c>
      <c r="Q1248" t="str">
        <f t="shared" si="401"/>
        <v>music</v>
      </c>
      <c r="R1248" t="str">
        <f t="shared" si="402"/>
        <v>rock</v>
      </c>
      <c r="S1248" s="8">
        <f t="shared" si="403"/>
        <v>40838</v>
      </c>
      <c r="T1248" s="8">
        <f t="shared" si="404"/>
        <v>40883.085057870368</v>
      </c>
      <c r="U1248">
        <f t="shared" si="405"/>
        <v>2011</v>
      </c>
      <c r="V1248" t="str">
        <f>VLOOKUP(MONTH(S1248),REF!$C$4:$D$15,2,FALSE)</f>
        <v>OCT</v>
      </c>
      <c r="W1248" t="str">
        <f t="shared" si="406"/>
        <v>NO</v>
      </c>
      <c r="X1248" t="str">
        <f t="shared" si="407"/>
        <v>YES</v>
      </c>
      <c r="Y1248" t="str">
        <f t="shared" si="408"/>
        <v>NO</v>
      </c>
      <c r="Z1248" t="str">
        <f t="shared" si="409"/>
        <v>NO</v>
      </c>
      <c r="AA1248" t="str">
        <f t="shared" si="410"/>
        <v>NO</v>
      </c>
      <c r="AB1248" t="str">
        <f t="shared" si="411"/>
        <v>NO</v>
      </c>
      <c r="AC1248" t="str">
        <f t="shared" si="412"/>
        <v>NO</v>
      </c>
      <c r="AD1248" t="str">
        <f t="shared" si="413"/>
        <v>NO</v>
      </c>
      <c r="AE1248" t="str">
        <f t="shared" si="414"/>
        <v>NO</v>
      </c>
      <c r="AF1248" t="str">
        <f t="shared" si="415"/>
        <v>NO</v>
      </c>
      <c r="AG1248" t="str">
        <f t="shared" si="416"/>
        <v>NO</v>
      </c>
      <c r="AH1248" t="str">
        <f t="shared" si="417"/>
        <v>NO</v>
      </c>
      <c r="AI1248">
        <f t="shared" si="418"/>
        <v>31</v>
      </c>
      <c r="AJ1248" t="str">
        <f t="shared" si="419"/>
        <v/>
      </c>
    </row>
    <row r="1249" spans="1:36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99"/>
        <v>1.2214285714285715</v>
      </c>
      <c r="P1249" s="6">
        <f t="shared" si="400"/>
        <v>85.5</v>
      </c>
      <c r="Q1249" t="str">
        <f t="shared" si="401"/>
        <v>music</v>
      </c>
      <c r="R1249" t="str">
        <f t="shared" si="402"/>
        <v>rock</v>
      </c>
      <c r="S1249" s="8">
        <f t="shared" si="403"/>
        <v>41370</v>
      </c>
      <c r="T1249" s="8">
        <f t="shared" si="404"/>
        <v>41400.292303240742</v>
      </c>
      <c r="U1249">
        <f t="shared" si="405"/>
        <v>2013</v>
      </c>
      <c r="V1249" t="str">
        <f>VLOOKUP(MONTH(S1249),REF!$C$4:$D$15,2,FALSE)</f>
        <v>APR</v>
      </c>
      <c r="W1249" t="str">
        <f t="shared" si="406"/>
        <v>NO</v>
      </c>
      <c r="X1249" t="str">
        <f t="shared" si="407"/>
        <v>YES</v>
      </c>
      <c r="Y1249" t="str">
        <f t="shared" si="408"/>
        <v>NO</v>
      </c>
      <c r="Z1249" t="str">
        <f t="shared" si="409"/>
        <v>NO</v>
      </c>
      <c r="AA1249" t="str">
        <f t="shared" si="410"/>
        <v>NO</v>
      </c>
      <c r="AB1249" t="str">
        <f t="shared" si="411"/>
        <v>NO</v>
      </c>
      <c r="AC1249" t="str">
        <f t="shared" si="412"/>
        <v>NO</v>
      </c>
      <c r="AD1249" t="str">
        <f t="shared" si="413"/>
        <v>NO</v>
      </c>
      <c r="AE1249" t="str">
        <f t="shared" si="414"/>
        <v>NO</v>
      </c>
      <c r="AF1249" t="str">
        <f t="shared" si="415"/>
        <v>NO</v>
      </c>
      <c r="AG1249" t="str">
        <f t="shared" si="416"/>
        <v>NO</v>
      </c>
      <c r="AH1249" t="str">
        <f t="shared" si="417"/>
        <v>NO</v>
      </c>
      <c r="AI1249">
        <f t="shared" si="418"/>
        <v>50</v>
      </c>
      <c r="AJ1249" t="str">
        <f t="shared" si="419"/>
        <v/>
      </c>
    </row>
    <row r="1250" spans="1:36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99"/>
        <v>1.5164</v>
      </c>
      <c r="P1250" s="6">
        <f t="shared" si="400"/>
        <v>64.254237288135599</v>
      </c>
      <c r="Q1250" t="str">
        <f t="shared" si="401"/>
        <v>music</v>
      </c>
      <c r="R1250" t="str">
        <f t="shared" si="402"/>
        <v>rock</v>
      </c>
      <c r="S1250" s="8">
        <f t="shared" si="403"/>
        <v>41768</v>
      </c>
      <c r="T1250" s="8">
        <f t="shared" si="404"/>
        <v>41803.290972222225</v>
      </c>
      <c r="U1250">
        <f t="shared" si="405"/>
        <v>2014</v>
      </c>
      <c r="V1250" t="str">
        <f>VLOOKUP(MONTH(S1250),REF!$C$4:$D$15,2,FALSE)</f>
        <v>MAY</v>
      </c>
      <c r="W1250" t="str">
        <f t="shared" si="406"/>
        <v>NO</v>
      </c>
      <c r="X1250" t="str">
        <f t="shared" si="407"/>
        <v>YES</v>
      </c>
      <c r="Y1250" t="str">
        <f t="shared" si="408"/>
        <v>NO</v>
      </c>
      <c r="Z1250" t="str">
        <f t="shared" si="409"/>
        <v>NO</v>
      </c>
      <c r="AA1250" t="str">
        <f t="shared" si="410"/>
        <v>NO</v>
      </c>
      <c r="AB1250" t="str">
        <f t="shared" si="411"/>
        <v>NO</v>
      </c>
      <c r="AC1250" t="str">
        <f t="shared" si="412"/>
        <v>NO</v>
      </c>
      <c r="AD1250" t="str">
        <f t="shared" si="413"/>
        <v>NO</v>
      </c>
      <c r="AE1250" t="str">
        <f t="shared" si="414"/>
        <v>NO</v>
      </c>
      <c r="AF1250" t="str">
        <f t="shared" si="415"/>
        <v>NO</v>
      </c>
      <c r="AG1250" t="str">
        <f t="shared" si="416"/>
        <v>NO</v>
      </c>
      <c r="AH1250" t="str">
        <f t="shared" si="417"/>
        <v>NO</v>
      </c>
      <c r="AI1250">
        <f t="shared" si="418"/>
        <v>59</v>
      </c>
      <c r="AJ1250" t="str">
        <f t="shared" si="419"/>
        <v/>
      </c>
    </row>
    <row r="1251" spans="1:36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99"/>
        <v>1.0444</v>
      </c>
      <c r="P1251" s="6">
        <f t="shared" si="400"/>
        <v>64.46913580246914</v>
      </c>
      <c r="Q1251" t="str">
        <f t="shared" si="401"/>
        <v>music</v>
      </c>
      <c r="R1251" t="str">
        <f t="shared" si="402"/>
        <v>rock</v>
      </c>
      <c r="S1251" s="8">
        <f t="shared" si="403"/>
        <v>41068</v>
      </c>
      <c r="T1251" s="8">
        <f t="shared" si="404"/>
        <v>41097.740868055553</v>
      </c>
      <c r="U1251">
        <f t="shared" si="405"/>
        <v>2012</v>
      </c>
      <c r="V1251" t="str">
        <f>VLOOKUP(MONTH(S1251),REF!$C$4:$D$15,2,FALSE)</f>
        <v>JUN</v>
      </c>
      <c r="W1251" t="str">
        <f t="shared" si="406"/>
        <v>NO</v>
      </c>
      <c r="X1251" t="str">
        <f t="shared" si="407"/>
        <v>NO</v>
      </c>
      <c r="Y1251" t="str">
        <f t="shared" si="408"/>
        <v>YES</v>
      </c>
      <c r="Z1251" t="str">
        <f t="shared" si="409"/>
        <v>NO</v>
      </c>
      <c r="AA1251" t="str">
        <f t="shared" si="410"/>
        <v>NO</v>
      </c>
      <c r="AB1251" t="str">
        <f t="shared" si="411"/>
        <v>NO</v>
      </c>
      <c r="AC1251" t="str">
        <f t="shared" si="412"/>
        <v>NO</v>
      </c>
      <c r="AD1251" t="str">
        <f t="shared" si="413"/>
        <v>NO</v>
      </c>
      <c r="AE1251" t="str">
        <f t="shared" si="414"/>
        <v>NO</v>
      </c>
      <c r="AF1251" t="str">
        <f t="shared" si="415"/>
        <v>NO</v>
      </c>
      <c r="AG1251" t="str">
        <f t="shared" si="416"/>
        <v>NO</v>
      </c>
      <c r="AH1251" t="str">
        <f t="shared" si="417"/>
        <v>NO</v>
      </c>
      <c r="AI1251">
        <f t="shared" si="418"/>
        <v>81</v>
      </c>
      <c r="AJ1251" t="str">
        <f t="shared" si="419"/>
        <v/>
      </c>
    </row>
    <row r="1252" spans="1:36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99"/>
        <v>2.0015333333333332</v>
      </c>
      <c r="P1252" s="6">
        <f t="shared" si="400"/>
        <v>118.2007874015748</v>
      </c>
      <c r="Q1252" t="str">
        <f t="shared" si="401"/>
        <v>music</v>
      </c>
      <c r="R1252" t="str">
        <f t="shared" si="402"/>
        <v>rock</v>
      </c>
      <c r="S1252" s="8">
        <f t="shared" si="403"/>
        <v>41844</v>
      </c>
      <c r="T1252" s="8">
        <f t="shared" si="404"/>
        <v>41888.64271990741</v>
      </c>
      <c r="U1252">
        <f t="shared" si="405"/>
        <v>2014</v>
      </c>
      <c r="V1252" t="str">
        <f>VLOOKUP(MONTH(S1252),REF!$C$4:$D$15,2,FALSE)</f>
        <v>JUL</v>
      </c>
      <c r="W1252" t="str">
        <f t="shared" si="406"/>
        <v>NO</v>
      </c>
      <c r="X1252" t="str">
        <f t="shared" si="407"/>
        <v>NO</v>
      </c>
      <c r="Y1252" t="str">
        <f t="shared" si="408"/>
        <v>NO</v>
      </c>
      <c r="Z1252" t="str">
        <f t="shared" si="409"/>
        <v>NO</v>
      </c>
      <c r="AA1252" t="str">
        <f t="shared" si="410"/>
        <v>NO</v>
      </c>
      <c r="AB1252" t="str">
        <f t="shared" si="411"/>
        <v>NO</v>
      </c>
      <c r="AC1252" t="str">
        <f t="shared" si="412"/>
        <v>NO</v>
      </c>
      <c r="AD1252" t="str">
        <f t="shared" si="413"/>
        <v>YES</v>
      </c>
      <c r="AE1252" t="str">
        <f t="shared" si="414"/>
        <v>NO</v>
      </c>
      <c r="AF1252" t="str">
        <f t="shared" si="415"/>
        <v>NO</v>
      </c>
      <c r="AG1252" t="str">
        <f t="shared" si="416"/>
        <v>NO</v>
      </c>
      <c r="AH1252" t="str">
        <f t="shared" si="417"/>
        <v>NO</v>
      </c>
      <c r="AI1252">
        <f t="shared" si="418"/>
        <v>508</v>
      </c>
      <c r="AJ1252" t="str">
        <f t="shared" si="419"/>
        <v/>
      </c>
    </row>
    <row r="1253" spans="1:36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99"/>
        <v>1.018</v>
      </c>
      <c r="P1253" s="6">
        <f t="shared" si="400"/>
        <v>82.540540540540547</v>
      </c>
      <c r="Q1253" t="str">
        <f t="shared" si="401"/>
        <v>music</v>
      </c>
      <c r="R1253" t="str">
        <f t="shared" si="402"/>
        <v>rock</v>
      </c>
      <c r="S1253" s="8">
        <f t="shared" si="403"/>
        <v>40752</v>
      </c>
      <c r="T1253" s="8">
        <f t="shared" si="404"/>
        <v>40811.814432870371</v>
      </c>
      <c r="U1253">
        <f t="shared" si="405"/>
        <v>2011</v>
      </c>
      <c r="V1253" t="str">
        <f>VLOOKUP(MONTH(S1253),REF!$C$4:$D$15,2,FALSE)</f>
        <v>JUL</v>
      </c>
      <c r="W1253" t="str">
        <f t="shared" si="406"/>
        <v>NO</v>
      </c>
      <c r="X1253" t="str">
        <f t="shared" si="407"/>
        <v>NO</v>
      </c>
      <c r="Y1253" t="str">
        <f t="shared" si="408"/>
        <v>YES</v>
      </c>
      <c r="Z1253" t="str">
        <f t="shared" si="409"/>
        <v>NO</v>
      </c>
      <c r="AA1253" t="str">
        <f t="shared" si="410"/>
        <v>NO</v>
      </c>
      <c r="AB1253" t="str">
        <f t="shared" si="411"/>
        <v>NO</v>
      </c>
      <c r="AC1253" t="str">
        <f t="shared" si="412"/>
        <v>NO</v>
      </c>
      <c r="AD1253" t="str">
        <f t="shared" si="413"/>
        <v>NO</v>
      </c>
      <c r="AE1253" t="str">
        <f t="shared" si="414"/>
        <v>NO</v>
      </c>
      <c r="AF1253" t="str">
        <f t="shared" si="415"/>
        <v>NO</v>
      </c>
      <c r="AG1253" t="str">
        <f t="shared" si="416"/>
        <v>NO</v>
      </c>
      <c r="AH1253" t="str">
        <f t="shared" si="417"/>
        <v>NO</v>
      </c>
      <c r="AI1253">
        <f t="shared" si="418"/>
        <v>74</v>
      </c>
      <c r="AJ1253" t="str">
        <f t="shared" si="419"/>
        <v/>
      </c>
    </row>
    <row r="1254" spans="1:36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99"/>
        <v>1.3765714285714286</v>
      </c>
      <c r="P1254" s="6">
        <f t="shared" si="400"/>
        <v>34.170212765957444</v>
      </c>
      <c r="Q1254" t="str">
        <f t="shared" si="401"/>
        <v>music</v>
      </c>
      <c r="R1254" t="str">
        <f t="shared" si="402"/>
        <v>rock</v>
      </c>
      <c r="S1254" s="8">
        <f t="shared" si="403"/>
        <v>41544</v>
      </c>
      <c r="T1254" s="8">
        <f t="shared" si="404"/>
        <v>41571.988067129627</v>
      </c>
      <c r="U1254">
        <f t="shared" si="405"/>
        <v>2013</v>
      </c>
      <c r="V1254" t="str">
        <f>VLOOKUP(MONTH(S1254),REF!$C$4:$D$15,2,FALSE)</f>
        <v>SEP</v>
      </c>
      <c r="W1254" t="str">
        <f t="shared" si="406"/>
        <v>NO</v>
      </c>
      <c r="X1254" t="str">
        <f t="shared" si="407"/>
        <v>YES</v>
      </c>
      <c r="Y1254" t="str">
        <f t="shared" si="408"/>
        <v>NO</v>
      </c>
      <c r="Z1254" t="str">
        <f t="shared" si="409"/>
        <v>NO</v>
      </c>
      <c r="AA1254" t="str">
        <f t="shared" si="410"/>
        <v>NO</v>
      </c>
      <c r="AB1254" t="str">
        <f t="shared" si="411"/>
        <v>NO</v>
      </c>
      <c r="AC1254" t="str">
        <f t="shared" si="412"/>
        <v>NO</v>
      </c>
      <c r="AD1254" t="str">
        <f t="shared" si="413"/>
        <v>NO</v>
      </c>
      <c r="AE1254" t="str">
        <f t="shared" si="414"/>
        <v>NO</v>
      </c>
      <c r="AF1254" t="str">
        <f t="shared" si="415"/>
        <v>NO</v>
      </c>
      <c r="AG1254" t="str">
        <f t="shared" si="416"/>
        <v>NO</v>
      </c>
      <c r="AH1254" t="str">
        <f t="shared" si="417"/>
        <v>NO</v>
      </c>
      <c r="AI1254">
        <f t="shared" si="418"/>
        <v>141</v>
      </c>
      <c r="AJ1254" t="str">
        <f t="shared" si="419"/>
        <v/>
      </c>
    </row>
    <row r="1255" spans="1:36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99"/>
        <v>3038.3319999999999</v>
      </c>
      <c r="P1255" s="6">
        <f t="shared" si="400"/>
        <v>42.73322081575246</v>
      </c>
      <c r="Q1255" t="str">
        <f t="shared" si="401"/>
        <v>music</v>
      </c>
      <c r="R1255" t="str">
        <f t="shared" si="402"/>
        <v>rock</v>
      </c>
      <c r="S1255" s="8">
        <f t="shared" si="403"/>
        <v>41856</v>
      </c>
      <c r="T1255" s="8">
        <f t="shared" si="404"/>
        <v>41885.783645833333</v>
      </c>
      <c r="U1255">
        <f t="shared" si="405"/>
        <v>2014</v>
      </c>
      <c r="V1255" t="str">
        <f>VLOOKUP(MONTH(S1255),REF!$C$4:$D$15,2,FALSE)</f>
        <v>AUG</v>
      </c>
      <c r="W1255" t="str">
        <f t="shared" si="406"/>
        <v>YES</v>
      </c>
      <c r="X1255" t="str">
        <f t="shared" si="407"/>
        <v>NO</v>
      </c>
      <c r="Y1255" t="str">
        <f t="shared" si="408"/>
        <v>NO</v>
      </c>
      <c r="Z1255" t="str">
        <f t="shared" si="409"/>
        <v>NO</v>
      </c>
      <c r="AA1255" t="str">
        <f t="shared" si="410"/>
        <v>NO</v>
      </c>
      <c r="AB1255" t="str">
        <f t="shared" si="411"/>
        <v>NO</v>
      </c>
      <c r="AC1255" t="str">
        <f t="shared" si="412"/>
        <v>NO</v>
      </c>
      <c r="AD1255" t="str">
        <f t="shared" si="413"/>
        <v>NO</v>
      </c>
      <c r="AE1255" t="str">
        <f t="shared" si="414"/>
        <v>NO</v>
      </c>
      <c r="AF1255" t="str">
        <f t="shared" si="415"/>
        <v>NO</v>
      </c>
      <c r="AG1255" t="str">
        <f t="shared" si="416"/>
        <v>NO</v>
      </c>
      <c r="AH1255" t="str">
        <f t="shared" si="417"/>
        <v>NO</v>
      </c>
      <c r="AI1255">
        <f t="shared" si="418"/>
        <v>711</v>
      </c>
      <c r="AJ1255" t="str">
        <f t="shared" si="419"/>
        <v/>
      </c>
    </row>
    <row r="1256" spans="1:36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99"/>
        <v>1.9885074626865671</v>
      </c>
      <c r="P1256" s="6">
        <f t="shared" si="400"/>
        <v>94.489361702127653</v>
      </c>
      <c r="Q1256" t="str">
        <f t="shared" si="401"/>
        <v>music</v>
      </c>
      <c r="R1256" t="str">
        <f t="shared" si="402"/>
        <v>rock</v>
      </c>
      <c r="S1256" s="8">
        <f t="shared" si="403"/>
        <v>40488</v>
      </c>
      <c r="T1256" s="8">
        <f t="shared" si="404"/>
        <v>40544.207638888889</v>
      </c>
      <c r="U1256">
        <f t="shared" si="405"/>
        <v>2010</v>
      </c>
      <c r="V1256" t="str">
        <f>VLOOKUP(MONTH(S1256),REF!$C$4:$D$15,2,FALSE)</f>
        <v>NOV</v>
      </c>
      <c r="W1256" t="str">
        <f t="shared" si="406"/>
        <v>NO</v>
      </c>
      <c r="X1256" t="str">
        <f t="shared" si="407"/>
        <v>NO</v>
      </c>
      <c r="Y1256" t="str">
        <f t="shared" si="408"/>
        <v>YES</v>
      </c>
      <c r="Z1256" t="str">
        <f t="shared" si="409"/>
        <v>NO</v>
      </c>
      <c r="AA1256" t="str">
        <f t="shared" si="410"/>
        <v>NO</v>
      </c>
      <c r="AB1256" t="str">
        <f t="shared" si="411"/>
        <v>NO</v>
      </c>
      <c r="AC1256" t="str">
        <f t="shared" si="412"/>
        <v>NO</v>
      </c>
      <c r="AD1256" t="str">
        <f t="shared" si="413"/>
        <v>NO</v>
      </c>
      <c r="AE1256" t="str">
        <f t="shared" si="414"/>
        <v>NO</v>
      </c>
      <c r="AF1256" t="str">
        <f t="shared" si="415"/>
        <v>NO</v>
      </c>
      <c r="AG1256" t="str">
        <f t="shared" si="416"/>
        <v>NO</v>
      </c>
      <c r="AH1256" t="str">
        <f t="shared" si="417"/>
        <v>NO</v>
      </c>
      <c r="AI1256">
        <f t="shared" si="418"/>
        <v>141</v>
      </c>
      <c r="AJ1256" t="str">
        <f t="shared" si="419"/>
        <v/>
      </c>
    </row>
    <row r="1257" spans="1:36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99"/>
        <v>2.0236666666666667</v>
      </c>
      <c r="P1257" s="6">
        <f t="shared" si="400"/>
        <v>55.697247706422019</v>
      </c>
      <c r="Q1257" t="str">
        <f t="shared" si="401"/>
        <v>music</v>
      </c>
      <c r="R1257" t="str">
        <f t="shared" si="402"/>
        <v>rock</v>
      </c>
      <c r="S1257" s="8">
        <f t="shared" si="403"/>
        <v>41580</v>
      </c>
      <c r="T1257" s="8">
        <f t="shared" si="404"/>
        <v>41609.887175925927</v>
      </c>
      <c r="U1257">
        <f t="shared" si="405"/>
        <v>2013</v>
      </c>
      <c r="V1257" t="str">
        <f>VLOOKUP(MONTH(S1257),REF!$C$4:$D$15,2,FALSE)</f>
        <v>NOV</v>
      </c>
      <c r="W1257" t="str">
        <f t="shared" si="406"/>
        <v>NO</v>
      </c>
      <c r="X1257" t="str">
        <f t="shared" si="407"/>
        <v>YES</v>
      </c>
      <c r="Y1257" t="str">
        <f t="shared" si="408"/>
        <v>NO</v>
      </c>
      <c r="Z1257" t="str">
        <f t="shared" si="409"/>
        <v>NO</v>
      </c>
      <c r="AA1257" t="str">
        <f t="shared" si="410"/>
        <v>NO</v>
      </c>
      <c r="AB1257" t="str">
        <f t="shared" si="411"/>
        <v>NO</v>
      </c>
      <c r="AC1257" t="str">
        <f t="shared" si="412"/>
        <v>NO</v>
      </c>
      <c r="AD1257" t="str">
        <f t="shared" si="413"/>
        <v>NO</v>
      </c>
      <c r="AE1257" t="str">
        <f t="shared" si="414"/>
        <v>NO</v>
      </c>
      <c r="AF1257" t="str">
        <f t="shared" si="415"/>
        <v>NO</v>
      </c>
      <c r="AG1257" t="str">
        <f t="shared" si="416"/>
        <v>NO</v>
      </c>
      <c r="AH1257" t="str">
        <f t="shared" si="417"/>
        <v>NO</v>
      </c>
      <c r="AI1257">
        <f t="shared" si="418"/>
        <v>109</v>
      </c>
      <c r="AJ1257" t="str">
        <f t="shared" si="419"/>
        <v/>
      </c>
    </row>
    <row r="1258" spans="1:36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99"/>
        <v>1.1796376666666666</v>
      </c>
      <c r="P1258" s="6">
        <f t="shared" si="400"/>
        <v>98.030831024930734</v>
      </c>
      <c r="Q1258" t="str">
        <f t="shared" si="401"/>
        <v>music</v>
      </c>
      <c r="R1258" t="str">
        <f t="shared" si="402"/>
        <v>rock</v>
      </c>
      <c r="S1258" s="8">
        <f t="shared" si="403"/>
        <v>40922</v>
      </c>
      <c r="T1258" s="8">
        <f t="shared" si="404"/>
        <v>40951.919340277775</v>
      </c>
      <c r="U1258">
        <f t="shared" si="405"/>
        <v>2012</v>
      </c>
      <c r="V1258" t="str">
        <f>VLOOKUP(MONTH(S1258),REF!$C$4:$D$15,2,FALSE)</f>
        <v>JAN</v>
      </c>
      <c r="W1258" t="str">
        <f t="shared" si="406"/>
        <v>NO</v>
      </c>
      <c r="X1258" t="str">
        <f t="shared" si="407"/>
        <v>NO</v>
      </c>
      <c r="Y1258" t="str">
        <f t="shared" si="408"/>
        <v>NO</v>
      </c>
      <c r="Z1258" t="str">
        <f t="shared" si="409"/>
        <v>NO</v>
      </c>
      <c r="AA1258" t="str">
        <f t="shared" si="410"/>
        <v>NO</v>
      </c>
      <c r="AB1258" t="str">
        <f t="shared" si="411"/>
        <v>NO</v>
      </c>
      <c r="AC1258" t="str">
        <f t="shared" si="412"/>
        <v>NO</v>
      </c>
      <c r="AD1258" t="str">
        <f t="shared" si="413"/>
        <v>YES</v>
      </c>
      <c r="AE1258" t="str">
        <f t="shared" si="414"/>
        <v>NO</v>
      </c>
      <c r="AF1258" t="str">
        <f t="shared" si="415"/>
        <v>NO</v>
      </c>
      <c r="AG1258" t="str">
        <f t="shared" si="416"/>
        <v>NO</v>
      </c>
      <c r="AH1258" t="str">
        <f t="shared" si="417"/>
        <v>NO</v>
      </c>
      <c r="AI1258">
        <f t="shared" si="418"/>
        <v>361</v>
      </c>
      <c r="AJ1258" t="str">
        <f t="shared" si="419"/>
        <v/>
      </c>
    </row>
    <row r="1259" spans="1:36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99"/>
        <v>2.9472727272727273</v>
      </c>
      <c r="P1259" s="6">
        <f t="shared" si="400"/>
        <v>92.102272727272734</v>
      </c>
      <c r="Q1259" t="str">
        <f t="shared" si="401"/>
        <v>music</v>
      </c>
      <c r="R1259" t="str">
        <f t="shared" si="402"/>
        <v>rock</v>
      </c>
      <c r="S1259" s="8">
        <f t="shared" si="403"/>
        <v>40587</v>
      </c>
      <c r="T1259" s="8">
        <f t="shared" si="404"/>
        <v>40636.043865740743</v>
      </c>
      <c r="U1259">
        <f t="shared" si="405"/>
        <v>2011</v>
      </c>
      <c r="V1259" t="str">
        <f>VLOOKUP(MONTH(S1259),REF!$C$4:$D$15,2,FALSE)</f>
        <v>FEB</v>
      </c>
      <c r="W1259" t="str">
        <f t="shared" si="406"/>
        <v>NO</v>
      </c>
      <c r="X1259" t="str">
        <f t="shared" si="407"/>
        <v>NO</v>
      </c>
      <c r="Y1259" t="str">
        <f t="shared" si="408"/>
        <v>YES</v>
      </c>
      <c r="Z1259" t="str">
        <f t="shared" si="409"/>
        <v>NO</v>
      </c>
      <c r="AA1259" t="str">
        <f t="shared" si="410"/>
        <v>NO</v>
      </c>
      <c r="AB1259" t="str">
        <f t="shared" si="411"/>
        <v>NO</v>
      </c>
      <c r="AC1259" t="str">
        <f t="shared" si="412"/>
        <v>NO</v>
      </c>
      <c r="AD1259" t="str">
        <f t="shared" si="413"/>
        <v>NO</v>
      </c>
      <c r="AE1259" t="str">
        <f t="shared" si="414"/>
        <v>NO</v>
      </c>
      <c r="AF1259" t="str">
        <f t="shared" si="415"/>
        <v>NO</v>
      </c>
      <c r="AG1259" t="str">
        <f t="shared" si="416"/>
        <v>NO</v>
      </c>
      <c r="AH1259" t="str">
        <f t="shared" si="417"/>
        <v>NO</v>
      </c>
      <c r="AI1259">
        <f t="shared" si="418"/>
        <v>176</v>
      </c>
      <c r="AJ1259" t="str">
        <f t="shared" si="419"/>
        <v/>
      </c>
    </row>
    <row r="1260" spans="1:36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99"/>
        <v>2.1314633333333335</v>
      </c>
      <c r="P1260" s="6">
        <f t="shared" si="400"/>
        <v>38.175462686567165</v>
      </c>
      <c r="Q1260" t="str">
        <f t="shared" si="401"/>
        <v>music</v>
      </c>
      <c r="R1260" t="str">
        <f t="shared" si="402"/>
        <v>rock</v>
      </c>
      <c r="S1260" s="8">
        <f t="shared" si="403"/>
        <v>41488</v>
      </c>
      <c r="T1260" s="8">
        <f t="shared" si="404"/>
        <v>41517.611250000002</v>
      </c>
      <c r="U1260">
        <f t="shared" si="405"/>
        <v>2013</v>
      </c>
      <c r="V1260" t="str">
        <f>VLOOKUP(MONTH(S1260),REF!$C$4:$D$15,2,FALSE)</f>
        <v>AUG</v>
      </c>
      <c r="W1260" t="str">
        <f t="shared" si="406"/>
        <v>NO</v>
      </c>
      <c r="X1260" t="str">
        <f t="shared" si="407"/>
        <v>NO</v>
      </c>
      <c r="Y1260" t="str">
        <f t="shared" si="408"/>
        <v>NO</v>
      </c>
      <c r="Z1260" t="str">
        <f t="shared" si="409"/>
        <v>YES</v>
      </c>
      <c r="AA1260" t="str">
        <f t="shared" si="410"/>
        <v>NO</v>
      </c>
      <c r="AB1260" t="str">
        <f t="shared" si="411"/>
        <v>NO</v>
      </c>
      <c r="AC1260" t="str">
        <f t="shared" si="412"/>
        <v>NO</v>
      </c>
      <c r="AD1260" t="str">
        <f t="shared" si="413"/>
        <v>NO</v>
      </c>
      <c r="AE1260" t="str">
        <f t="shared" si="414"/>
        <v>NO</v>
      </c>
      <c r="AF1260" t="str">
        <f t="shared" si="415"/>
        <v>NO</v>
      </c>
      <c r="AG1260" t="str">
        <f t="shared" si="416"/>
        <v>NO</v>
      </c>
      <c r="AH1260" t="str">
        <f t="shared" si="417"/>
        <v>NO</v>
      </c>
      <c r="AI1260">
        <f t="shared" si="418"/>
        <v>670</v>
      </c>
      <c r="AJ1260" t="str">
        <f t="shared" si="419"/>
        <v/>
      </c>
    </row>
    <row r="1261" spans="1:36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99"/>
        <v>1.0424</v>
      </c>
      <c r="P1261" s="6">
        <f t="shared" si="400"/>
        <v>27.145833333333332</v>
      </c>
      <c r="Q1261" t="str">
        <f t="shared" si="401"/>
        <v>music</v>
      </c>
      <c r="R1261" t="str">
        <f t="shared" si="402"/>
        <v>rock</v>
      </c>
      <c r="S1261" s="8">
        <f t="shared" si="403"/>
        <v>41767</v>
      </c>
      <c r="T1261" s="8">
        <f t="shared" si="404"/>
        <v>41799.165972222225</v>
      </c>
      <c r="U1261">
        <f t="shared" si="405"/>
        <v>2014</v>
      </c>
      <c r="V1261" t="str">
        <f>VLOOKUP(MONTH(S1261),REF!$C$4:$D$15,2,FALSE)</f>
        <v>MAY</v>
      </c>
      <c r="W1261" t="str">
        <f t="shared" si="406"/>
        <v>NO</v>
      </c>
      <c r="X1261" t="str">
        <f t="shared" si="407"/>
        <v>YES</v>
      </c>
      <c r="Y1261" t="str">
        <f t="shared" si="408"/>
        <v>NO</v>
      </c>
      <c r="Z1261" t="str">
        <f t="shared" si="409"/>
        <v>NO</v>
      </c>
      <c r="AA1261" t="str">
        <f t="shared" si="410"/>
        <v>NO</v>
      </c>
      <c r="AB1261" t="str">
        <f t="shared" si="411"/>
        <v>NO</v>
      </c>
      <c r="AC1261" t="str">
        <f t="shared" si="412"/>
        <v>NO</v>
      </c>
      <c r="AD1261" t="str">
        <f t="shared" si="413"/>
        <v>NO</v>
      </c>
      <c r="AE1261" t="str">
        <f t="shared" si="414"/>
        <v>NO</v>
      </c>
      <c r="AF1261" t="str">
        <f t="shared" si="415"/>
        <v>NO</v>
      </c>
      <c r="AG1261" t="str">
        <f t="shared" si="416"/>
        <v>NO</v>
      </c>
      <c r="AH1261" t="str">
        <f t="shared" si="417"/>
        <v>NO</v>
      </c>
      <c r="AI1261">
        <f t="shared" si="418"/>
        <v>96</v>
      </c>
      <c r="AJ1261" t="str">
        <f t="shared" si="419"/>
        <v/>
      </c>
    </row>
    <row r="1262" spans="1:36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99"/>
        <v>1.1366666666666667</v>
      </c>
      <c r="P1262" s="6">
        <f t="shared" si="400"/>
        <v>50.689189189189186</v>
      </c>
      <c r="Q1262" t="str">
        <f t="shared" si="401"/>
        <v>music</v>
      </c>
      <c r="R1262" t="str">
        <f t="shared" si="402"/>
        <v>rock</v>
      </c>
      <c r="S1262" s="8">
        <f t="shared" si="403"/>
        <v>41667</v>
      </c>
      <c r="T1262" s="8">
        <f t="shared" si="404"/>
        <v>41696.842824074076</v>
      </c>
      <c r="U1262">
        <f t="shared" si="405"/>
        <v>2014</v>
      </c>
      <c r="V1262" t="str">
        <f>VLOOKUP(MONTH(S1262),REF!$C$4:$D$15,2,FALSE)</f>
        <v>JAN</v>
      </c>
      <c r="W1262" t="str">
        <f t="shared" si="406"/>
        <v>NO</v>
      </c>
      <c r="X1262" t="str">
        <f t="shared" si="407"/>
        <v>YES</v>
      </c>
      <c r="Y1262" t="str">
        <f t="shared" si="408"/>
        <v>NO</v>
      </c>
      <c r="Z1262" t="str">
        <f t="shared" si="409"/>
        <v>NO</v>
      </c>
      <c r="AA1262" t="str">
        <f t="shared" si="410"/>
        <v>NO</v>
      </c>
      <c r="AB1262" t="str">
        <f t="shared" si="411"/>
        <v>NO</v>
      </c>
      <c r="AC1262" t="str">
        <f t="shared" si="412"/>
        <v>NO</v>
      </c>
      <c r="AD1262" t="str">
        <f t="shared" si="413"/>
        <v>NO</v>
      </c>
      <c r="AE1262" t="str">
        <f t="shared" si="414"/>
        <v>NO</v>
      </c>
      <c r="AF1262" t="str">
        <f t="shared" si="415"/>
        <v>NO</v>
      </c>
      <c r="AG1262" t="str">
        <f t="shared" si="416"/>
        <v>NO</v>
      </c>
      <c r="AH1262" t="str">
        <f t="shared" si="417"/>
        <v>NO</v>
      </c>
      <c r="AI1262">
        <f t="shared" si="418"/>
        <v>74</v>
      </c>
      <c r="AJ1262" t="str">
        <f t="shared" si="419"/>
        <v/>
      </c>
    </row>
    <row r="1263" spans="1:36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99"/>
        <v>1.0125</v>
      </c>
      <c r="P1263" s="6">
        <f t="shared" si="400"/>
        <v>38.942307692307693</v>
      </c>
      <c r="Q1263" t="str">
        <f t="shared" si="401"/>
        <v>music</v>
      </c>
      <c r="R1263" t="str">
        <f t="shared" si="402"/>
        <v>rock</v>
      </c>
      <c r="S1263" s="8">
        <f t="shared" si="403"/>
        <v>41638</v>
      </c>
      <c r="T1263" s="8">
        <f t="shared" si="404"/>
        <v>41668.342905092592</v>
      </c>
      <c r="U1263">
        <f t="shared" si="405"/>
        <v>2013</v>
      </c>
      <c r="V1263" t="str">
        <f>VLOOKUP(MONTH(S1263),REF!$C$4:$D$15,2,FALSE)</f>
        <v>DEC</v>
      </c>
      <c r="W1263" t="str">
        <f t="shared" si="406"/>
        <v>NO</v>
      </c>
      <c r="X1263" t="str">
        <f t="shared" si="407"/>
        <v>YES</v>
      </c>
      <c r="Y1263" t="str">
        <f t="shared" si="408"/>
        <v>NO</v>
      </c>
      <c r="Z1263" t="str">
        <f t="shared" si="409"/>
        <v>NO</v>
      </c>
      <c r="AA1263" t="str">
        <f t="shared" si="410"/>
        <v>NO</v>
      </c>
      <c r="AB1263" t="str">
        <f t="shared" si="411"/>
        <v>NO</v>
      </c>
      <c r="AC1263" t="str">
        <f t="shared" si="412"/>
        <v>NO</v>
      </c>
      <c r="AD1263" t="str">
        <f t="shared" si="413"/>
        <v>NO</v>
      </c>
      <c r="AE1263" t="str">
        <f t="shared" si="414"/>
        <v>NO</v>
      </c>
      <c r="AF1263" t="str">
        <f t="shared" si="415"/>
        <v>NO</v>
      </c>
      <c r="AG1263" t="str">
        <f t="shared" si="416"/>
        <v>NO</v>
      </c>
      <c r="AH1263" t="str">
        <f t="shared" si="417"/>
        <v>NO</v>
      </c>
      <c r="AI1263">
        <f t="shared" si="418"/>
        <v>52</v>
      </c>
      <c r="AJ1263" t="str">
        <f t="shared" si="419"/>
        <v/>
      </c>
    </row>
    <row r="1264" spans="1:36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99"/>
        <v>1.2541538461538462</v>
      </c>
      <c r="P1264" s="6">
        <f t="shared" si="400"/>
        <v>77.638095238095232</v>
      </c>
      <c r="Q1264" t="str">
        <f t="shared" si="401"/>
        <v>music</v>
      </c>
      <c r="R1264" t="str">
        <f t="shared" si="402"/>
        <v>rock</v>
      </c>
      <c r="S1264" s="8">
        <f t="shared" si="403"/>
        <v>41657</v>
      </c>
      <c r="T1264" s="8">
        <f t="shared" si="404"/>
        <v>41686.762638888889</v>
      </c>
      <c r="U1264">
        <f t="shared" si="405"/>
        <v>2014</v>
      </c>
      <c r="V1264" t="str">
        <f>VLOOKUP(MONTH(S1264),REF!$C$4:$D$15,2,FALSE)</f>
        <v>JAN</v>
      </c>
      <c r="W1264" t="str">
        <f t="shared" si="406"/>
        <v>NO</v>
      </c>
      <c r="X1264" t="str">
        <f t="shared" si="407"/>
        <v>NO</v>
      </c>
      <c r="Y1264" t="str">
        <f t="shared" si="408"/>
        <v>YES</v>
      </c>
      <c r="Z1264" t="str">
        <f t="shared" si="409"/>
        <v>NO</v>
      </c>
      <c r="AA1264" t="str">
        <f t="shared" si="410"/>
        <v>NO</v>
      </c>
      <c r="AB1264" t="str">
        <f t="shared" si="411"/>
        <v>NO</v>
      </c>
      <c r="AC1264" t="str">
        <f t="shared" si="412"/>
        <v>NO</v>
      </c>
      <c r="AD1264" t="str">
        <f t="shared" si="413"/>
        <v>NO</v>
      </c>
      <c r="AE1264" t="str">
        <f t="shared" si="414"/>
        <v>NO</v>
      </c>
      <c r="AF1264" t="str">
        <f t="shared" si="415"/>
        <v>NO</v>
      </c>
      <c r="AG1264" t="str">
        <f t="shared" si="416"/>
        <v>NO</v>
      </c>
      <c r="AH1264" t="str">
        <f t="shared" si="417"/>
        <v>NO</v>
      </c>
      <c r="AI1264">
        <f t="shared" si="418"/>
        <v>105</v>
      </c>
      <c r="AJ1264" t="str">
        <f t="shared" si="419"/>
        <v/>
      </c>
    </row>
    <row r="1265" spans="1:36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99"/>
        <v>1.19</v>
      </c>
      <c r="P1265" s="6">
        <f t="shared" si="400"/>
        <v>43.536585365853661</v>
      </c>
      <c r="Q1265" t="str">
        <f t="shared" si="401"/>
        <v>music</v>
      </c>
      <c r="R1265" t="str">
        <f t="shared" si="402"/>
        <v>rock</v>
      </c>
      <c r="S1265" s="8">
        <f t="shared" si="403"/>
        <v>41692</v>
      </c>
      <c r="T1265" s="8">
        <f t="shared" si="404"/>
        <v>41727.041666666664</v>
      </c>
      <c r="U1265">
        <f t="shared" si="405"/>
        <v>2014</v>
      </c>
      <c r="V1265" t="str">
        <f>VLOOKUP(MONTH(S1265),REF!$C$4:$D$15,2,FALSE)</f>
        <v>FEB</v>
      </c>
      <c r="W1265" t="str">
        <f t="shared" si="406"/>
        <v>NO</v>
      </c>
      <c r="X1265" t="str">
        <f t="shared" si="407"/>
        <v>YES</v>
      </c>
      <c r="Y1265" t="str">
        <f t="shared" si="408"/>
        <v>NO</v>
      </c>
      <c r="Z1265" t="str">
        <f t="shared" si="409"/>
        <v>NO</v>
      </c>
      <c r="AA1265" t="str">
        <f t="shared" si="410"/>
        <v>NO</v>
      </c>
      <c r="AB1265" t="str">
        <f t="shared" si="411"/>
        <v>NO</v>
      </c>
      <c r="AC1265" t="str">
        <f t="shared" si="412"/>
        <v>NO</v>
      </c>
      <c r="AD1265" t="str">
        <f t="shared" si="413"/>
        <v>NO</v>
      </c>
      <c r="AE1265" t="str">
        <f t="shared" si="414"/>
        <v>NO</v>
      </c>
      <c r="AF1265" t="str">
        <f t="shared" si="415"/>
        <v>NO</v>
      </c>
      <c r="AG1265" t="str">
        <f t="shared" si="416"/>
        <v>NO</v>
      </c>
      <c r="AH1265" t="str">
        <f t="shared" si="417"/>
        <v>NO</v>
      </c>
      <c r="AI1265">
        <f t="shared" si="418"/>
        <v>41</v>
      </c>
      <c r="AJ1265" t="str">
        <f t="shared" si="419"/>
        <v/>
      </c>
    </row>
    <row r="1266" spans="1:36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99"/>
        <v>1.6646153846153846</v>
      </c>
      <c r="P1266" s="6">
        <f t="shared" si="400"/>
        <v>31.823529411764707</v>
      </c>
      <c r="Q1266" t="str">
        <f t="shared" si="401"/>
        <v>music</v>
      </c>
      <c r="R1266" t="str">
        <f t="shared" si="402"/>
        <v>rock</v>
      </c>
      <c r="S1266" s="8">
        <f t="shared" si="403"/>
        <v>41548</v>
      </c>
      <c r="T1266" s="8">
        <f t="shared" si="404"/>
        <v>41576.662997685184</v>
      </c>
      <c r="U1266">
        <f t="shared" si="405"/>
        <v>2013</v>
      </c>
      <c r="V1266" t="str">
        <f>VLOOKUP(MONTH(S1266),REF!$C$4:$D$15,2,FALSE)</f>
        <v>OCT</v>
      </c>
      <c r="W1266" t="str">
        <f t="shared" si="406"/>
        <v>YES</v>
      </c>
      <c r="X1266" t="str">
        <f t="shared" si="407"/>
        <v>NO</v>
      </c>
      <c r="Y1266" t="str">
        <f t="shared" si="408"/>
        <v>NO</v>
      </c>
      <c r="Z1266" t="str">
        <f t="shared" si="409"/>
        <v>NO</v>
      </c>
      <c r="AA1266" t="str">
        <f t="shared" si="410"/>
        <v>NO</v>
      </c>
      <c r="AB1266" t="str">
        <f t="shared" si="411"/>
        <v>NO</v>
      </c>
      <c r="AC1266" t="str">
        <f t="shared" si="412"/>
        <v>NO</v>
      </c>
      <c r="AD1266" t="str">
        <f t="shared" si="413"/>
        <v>NO</v>
      </c>
      <c r="AE1266" t="str">
        <f t="shared" si="414"/>
        <v>NO</v>
      </c>
      <c r="AF1266" t="str">
        <f t="shared" si="415"/>
        <v>NO</v>
      </c>
      <c r="AG1266" t="str">
        <f t="shared" si="416"/>
        <v>NO</v>
      </c>
      <c r="AH1266" t="str">
        <f t="shared" si="417"/>
        <v>NO</v>
      </c>
      <c r="AI1266">
        <f t="shared" si="418"/>
        <v>34</v>
      </c>
      <c r="AJ1266" t="str">
        <f t="shared" si="419"/>
        <v/>
      </c>
    </row>
    <row r="1267" spans="1:36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99"/>
        <v>1.1914771428571429</v>
      </c>
      <c r="P1267" s="6">
        <f t="shared" si="400"/>
        <v>63.184393939393942</v>
      </c>
      <c r="Q1267" t="str">
        <f t="shared" si="401"/>
        <v>music</v>
      </c>
      <c r="R1267" t="str">
        <f t="shared" si="402"/>
        <v>rock</v>
      </c>
      <c r="S1267" s="8">
        <f t="shared" si="403"/>
        <v>40466</v>
      </c>
      <c r="T1267" s="8">
        <f t="shared" si="404"/>
        <v>40512.655266203699</v>
      </c>
      <c r="U1267">
        <f t="shared" si="405"/>
        <v>2010</v>
      </c>
      <c r="V1267" t="str">
        <f>VLOOKUP(MONTH(S1267),REF!$C$4:$D$15,2,FALSE)</f>
        <v>OCT</v>
      </c>
      <c r="W1267" t="str">
        <f t="shared" si="406"/>
        <v>NO</v>
      </c>
      <c r="X1267" t="str">
        <f t="shared" si="407"/>
        <v>YES</v>
      </c>
      <c r="Y1267" t="str">
        <f t="shared" si="408"/>
        <v>NO</v>
      </c>
      <c r="Z1267" t="str">
        <f t="shared" si="409"/>
        <v>NO</v>
      </c>
      <c r="AA1267" t="str">
        <f t="shared" si="410"/>
        <v>NO</v>
      </c>
      <c r="AB1267" t="str">
        <f t="shared" si="411"/>
        <v>NO</v>
      </c>
      <c r="AC1267" t="str">
        <f t="shared" si="412"/>
        <v>NO</v>
      </c>
      <c r="AD1267" t="str">
        <f t="shared" si="413"/>
        <v>NO</v>
      </c>
      <c r="AE1267" t="str">
        <f t="shared" si="414"/>
        <v>NO</v>
      </c>
      <c r="AF1267" t="str">
        <f t="shared" si="415"/>
        <v>NO</v>
      </c>
      <c r="AG1267" t="str">
        <f t="shared" si="416"/>
        <v>NO</v>
      </c>
      <c r="AH1267" t="str">
        <f t="shared" si="417"/>
        <v>NO</v>
      </c>
      <c r="AI1267">
        <f t="shared" si="418"/>
        <v>66</v>
      </c>
      <c r="AJ1267" t="str">
        <f t="shared" si="419"/>
        <v/>
      </c>
    </row>
    <row r="1268" spans="1:36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99"/>
        <v>1.0047368421052632</v>
      </c>
      <c r="P1268" s="6">
        <f t="shared" si="400"/>
        <v>190.9</v>
      </c>
      <c r="Q1268" t="str">
        <f t="shared" si="401"/>
        <v>music</v>
      </c>
      <c r="R1268" t="str">
        <f t="shared" si="402"/>
        <v>rock</v>
      </c>
      <c r="S1268" s="8">
        <f t="shared" si="403"/>
        <v>41621</v>
      </c>
      <c r="T1268" s="8">
        <f t="shared" si="404"/>
        <v>41650.87667824074</v>
      </c>
      <c r="U1268">
        <f t="shared" si="405"/>
        <v>2013</v>
      </c>
      <c r="V1268" t="str">
        <f>VLOOKUP(MONTH(S1268),REF!$C$4:$D$15,2,FALSE)</f>
        <v>DEC</v>
      </c>
      <c r="W1268" t="str">
        <f t="shared" si="406"/>
        <v>NO</v>
      </c>
      <c r="X1268" t="str">
        <f t="shared" si="407"/>
        <v>NO</v>
      </c>
      <c r="Y1268" t="str">
        <f t="shared" si="408"/>
        <v>YES</v>
      </c>
      <c r="Z1268" t="str">
        <f t="shared" si="409"/>
        <v>NO</v>
      </c>
      <c r="AA1268" t="str">
        <f t="shared" si="410"/>
        <v>NO</v>
      </c>
      <c r="AB1268" t="str">
        <f t="shared" si="411"/>
        <v>NO</v>
      </c>
      <c r="AC1268" t="str">
        <f t="shared" si="412"/>
        <v>NO</v>
      </c>
      <c r="AD1268" t="str">
        <f t="shared" si="413"/>
        <v>NO</v>
      </c>
      <c r="AE1268" t="str">
        <f t="shared" si="414"/>
        <v>NO</v>
      </c>
      <c r="AF1268" t="str">
        <f t="shared" si="415"/>
        <v>NO</v>
      </c>
      <c r="AG1268" t="str">
        <f t="shared" si="416"/>
        <v>NO</v>
      </c>
      <c r="AH1268" t="str">
        <f t="shared" si="417"/>
        <v>NO</v>
      </c>
      <c r="AI1268">
        <f t="shared" si="418"/>
        <v>50</v>
      </c>
      <c r="AJ1268" t="str">
        <f t="shared" si="419"/>
        <v/>
      </c>
    </row>
    <row r="1269" spans="1:36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99"/>
        <v>1.018</v>
      </c>
      <c r="P1269" s="6">
        <f t="shared" si="400"/>
        <v>140.85534591194968</v>
      </c>
      <c r="Q1269" t="str">
        <f t="shared" si="401"/>
        <v>music</v>
      </c>
      <c r="R1269" t="str">
        <f t="shared" si="402"/>
        <v>rock</v>
      </c>
      <c r="S1269" s="8">
        <f t="shared" si="403"/>
        <v>41450</v>
      </c>
      <c r="T1269" s="8">
        <f t="shared" si="404"/>
        <v>41479.585162037038</v>
      </c>
      <c r="U1269">
        <f t="shared" si="405"/>
        <v>2013</v>
      </c>
      <c r="V1269" t="str">
        <f>VLOOKUP(MONTH(S1269),REF!$C$4:$D$15,2,FALSE)</f>
        <v>JUN</v>
      </c>
      <c r="W1269" t="str">
        <f t="shared" si="406"/>
        <v>NO</v>
      </c>
      <c r="X1269" t="str">
        <f t="shared" si="407"/>
        <v>NO</v>
      </c>
      <c r="Y1269" t="str">
        <f t="shared" si="408"/>
        <v>NO</v>
      </c>
      <c r="Z1269" t="str">
        <f t="shared" si="409"/>
        <v>NO</v>
      </c>
      <c r="AA1269" t="str">
        <f t="shared" si="410"/>
        <v>NO</v>
      </c>
      <c r="AB1269" t="str">
        <f t="shared" si="411"/>
        <v>YES</v>
      </c>
      <c r="AC1269" t="str">
        <f t="shared" si="412"/>
        <v>NO</v>
      </c>
      <c r="AD1269" t="str">
        <f t="shared" si="413"/>
        <v>NO</v>
      </c>
      <c r="AE1269" t="str">
        <f t="shared" si="414"/>
        <v>NO</v>
      </c>
      <c r="AF1269" t="str">
        <f t="shared" si="415"/>
        <v>NO</v>
      </c>
      <c r="AG1269" t="str">
        <f t="shared" si="416"/>
        <v>NO</v>
      </c>
      <c r="AH1269" t="str">
        <f t="shared" si="417"/>
        <v>NO</v>
      </c>
      <c r="AI1269">
        <f t="shared" si="418"/>
        <v>159</v>
      </c>
      <c r="AJ1269" t="str">
        <f t="shared" si="419"/>
        <v/>
      </c>
    </row>
    <row r="1270" spans="1:36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99"/>
        <v>1.1666666666666667</v>
      </c>
      <c r="P1270" s="6">
        <f t="shared" si="400"/>
        <v>76.92307692307692</v>
      </c>
      <c r="Q1270" t="str">
        <f t="shared" si="401"/>
        <v>music</v>
      </c>
      <c r="R1270" t="str">
        <f t="shared" si="402"/>
        <v>rock</v>
      </c>
      <c r="S1270" s="8">
        <f t="shared" si="403"/>
        <v>41508</v>
      </c>
      <c r="T1270" s="8">
        <f t="shared" si="404"/>
        <v>41537.845451388886</v>
      </c>
      <c r="U1270">
        <f t="shared" si="405"/>
        <v>2013</v>
      </c>
      <c r="V1270" t="str">
        <f>VLOOKUP(MONTH(S1270),REF!$C$4:$D$15,2,FALSE)</f>
        <v>AUG</v>
      </c>
      <c r="W1270" t="str">
        <f t="shared" si="406"/>
        <v>NO</v>
      </c>
      <c r="X1270" t="str">
        <f t="shared" si="407"/>
        <v>NO</v>
      </c>
      <c r="Y1270" t="str">
        <f t="shared" si="408"/>
        <v>NO</v>
      </c>
      <c r="Z1270" t="str">
        <f t="shared" si="409"/>
        <v>YES</v>
      </c>
      <c r="AA1270" t="str">
        <f t="shared" si="410"/>
        <v>NO</v>
      </c>
      <c r="AB1270" t="str">
        <f t="shared" si="411"/>
        <v>NO</v>
      </c>
      <c r="AC1270" t="str">
        <f t="shared" si="412"/>
        <v>NO</v>
      </c>
      <c r="AD1270" t="str">
        <f t="shared" si="413"/>
        <v>NO</v>
      </c>
      <c r="AE1270" t="str">
        <f t="shared" si="414"/>
        <v>NO</v>
      </c>
      <c r="AF1270" t="str">
        <f t="shared" si="415"/>
        <v>NO</v>
      </c>
      <c r="AG1270" t="str">
        <f t="shared" si="416"/>
        <v>NO</v>
      </c>
      <c r="AH1270" t="str">
        <f t="shared" si="417"/>
        <v>NO</v>
      </c>
      <c r="AI1270">
        <f t="shared" si="418"/>
        <v>182</v>
      </c>
      <c r="AJ1270" t="str">
        <f t="shared" si="419"/>
        <v/>
      </c>
    </row>
    <row r="1271" spans="1:36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99"/>
        <v>1.0864893617021276</v>
      </c>
      <c r="P1271" s="6">
        <f t="shared" si="400"/>
        <v>99.15533980582525</v>
      </c>
      <c r="Q1271" t="str">
        <f t="shared" si="401"/>
        <v>music</v>
      </c>
      <c r="R1271" t="str">
        <f t="shared" si="402"/>
        <v>rock</v>
      </c>
      <c r="S1271" s="8">
        <f t="shared" si="403"/>
        <v>42446</v>
      </c>
      <c r="T1271" s="8">
        <f t="shared" si="404"/>
        <v>42476</v>
      </c>
      <c r="U1271">
        <f t="shared" si="405"/>
        <v>2016</v>
      </c>
      <c r="V1271" t="str">
        <f>VLOOKUP(MONTH(S1271),REF!$C$4:$D$15,2,FALSE)</f>
        <v>MAR</v>
      </c>
      <c r="W1271" t="str">
        <f t="shared" si="406"/>
        <v>NO</v>
      </c>
      <c r="X1271" t="str">
        <f t="shared" si="407"/>
        <v>NO</v>
      </c>
      <c r="Y1271" t="str">
        <f t="shared" si="408"/>
        <v>NO</v>
      </c>
      <c r="Z1271" t="str">
        <f t="shared" si="409"/>
        <v>NO</v>
      </c>
      <c r="AA1271" t="str">
        <f t="shared" si="410"/>
        <v>YES</v>
      </c>
      <c r="AB1271" t="str">
        <f t="shared" si="411"/>
        <v>NO</v>
      </c>
      <c r="AC1271" t="str">
        <f t="shared" si="412"/>
        <v>NO</v>
      </c>
      <c r="AD1271" t="str">
        <f t="shared" si="413"/>
        <v>NO</v>
      </c>
      <c r="AE1271" t="str">
        <f t="shared" si="414"/>
        <v>NO</v>
      </c>
      <c r="AF1271" t="str">
        <f t="shared" si="415"/>
        <v>NO</v>
      </c>
      <c r="AG1271" t="str">
        <f t="shared" si="416"/>
        <v>NO</v>
      </c>
      <c r="AH1271" t="str">
        <f t="shared" si="417"/>
        <v>NO</v>
      </c>
      <c r="AI1271">
        <f t="shared" si="418"/>
        <v>206</v>
      </c>
      <c r="AJ1271" t="str">
        <f t="shared" si="419"/>
        <v/>
      </c>
    </row>
    <row r="1272" spans="1:36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99"/>
        <v>1.1472</v>
      </c>
      <c r="P1272" s="6">
        <f t="shared" si="400"/>
        <v>67.881656804733723</v>
      </c>
      <c r="Q1272" t="str">
        <f t="shared" si="401"/>
        <v>music</v>
      </c>
      <c r="R1272" t="str">
        <f t="shared" si="402"/>
        <v>rock</v>
      </c>
      <c r="S1272" s="8">
        <f t="shared" si="403"/>
        <v>40934</v>
      </c>
      <c r="T1272" s="8">
        <f t="shared" si="404"/>
        <v>40993.815300925926</v>
      </c>
      <c r="U1272">
        <f t="shared" si="405"/>
        <v>2012</v>
      </c>
      <c r="V1272" t="str">
        <f>VLOOKUP(MONTH(S1272),REF!$C$4:$D$15,2,FALSE)</f>
        <v>JAN</v>
      </c>
      <c r="W1272" t="str">
        <f t="shared" si="406"/>
        <v>NO</v>
      </c>
      <c r="X1272" t="str">
        <f t="shared" si="407"/>
        <v>NO</v>
      </c>
      <c r="Y1272" t="str">
        <f t="shared" si="408"/>
        <v>NO</v>
      </c>
      <c r="Z1272" t="str">
        <f t="shared" si="409"/>
        <v>YES</v>
      </c>
      <c r="AA1272" t="str">
        <f t="shared" si="410"/>
        <v>NO</v>
      </c>
      <c r="AB1272" t="str">
        <f t="shared" si="411"/>
        <v>NO</v>
      </c>
      <c r="AC1272" t="str">
        <f t="shared" si="412"/>
        <v>NO</v>
      </c>
      <c r="AD1272" t="str">
        <f t="shared" si="413"/>
        <v>NO</v>
      </c>
      <c r="AE1272" t="str">
        <f t="shared" si="414"/>
        <v>NO</v>
      </c>
      <c r="AF1272" t="str">
        <f t="shared" si="415"/>
        <v>NO</v>
      </c>
      <c r="AG1272" t="str">
        <f t="shared" si="416"/>
        <v>NO</v>
      </c>
      <c r="AH1272" t="str">
        <f t="shared" si="417"/>
        <v>NO</v>
      </c>
      <c r="AI1272">
        <f t="shared" si="418"/>
        <v>169</v>
      </c>
      <c r="AJ1272" t="str">
        <f t="shared" si="419"/>
        <v/>
      </c>
    </row>
    <row r="1273" spans="1:36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99"/>
        <v>1.018</v>
      </c>
      <c r="P1273" s="6">
        <f t="shared" si="400"/>
        <v>246.29032258064515</v>
      </c>
      <c r="Q1273" t="str">
        <f t="shared" si="401"/>
        <v>music</v>
      </c>
      <c r="R1273" t="str">
        <f t="shared" si="402"/>
        <v>rock</v>
      </c>
      <c r="S1273" s="8">
        <f t="shared" si="403"/>
        <v>41562</v>
      </c>
      <c r="T1273" s="8">
        <f t="shared" si="404"/>
        <v>41591.725219907406</v>
      </c>
      <c r="U1273">
        <f t="shared" si="405"/>
        <v>2013</v>
      </c>
      <c r="V1273" t="str">
        <f>VLOOKUP(MONTH(S1273),REF!$C$4:$D$15,2,FALSE)</f>
        <v>OCT</v>
      </c>
      <c r="W1273" t="str">
        <f t="shared" si="406"/>
        <v>NO</v>
      </c>
      <c r="X1273" t="str">
        <f t="shared" si="407"/>
        <v>NO</v>
      </c>
      <c r="Y1273" t="str">
        <f t="shared" si="408"/>
        <v>YES</v>
      </c>
      <c r="Z1273" t="str">
        <f t="shared" si="409"/>
        <v>NO</v>
      </c>
      <c r="AA1273" t="str">
        <f t="shared" si="410"/>
        <v>NO</v>
      </c>
      <c r="AB1273" t="str">
        <f t="shared" si="411"/>
        <v>NO</v>
      </c>
      <c r="AC1273" t="str">
        <f t="shared" si="412"/>
        <v>NO</v>
      </c>
      <c r="AD1273" t="str">
        <f t="shared" si="413"/>
        <v>NO</v>
      </c>
      <c r="AE1273" t="str">
        <f t="shared" si="414"/>
        <v>NO</v>
      </c>
      <c r="AF1273" t="str">
        <f t="shared" si="415"/>
        <v>NO</v>
      </c>
      <c r="AG1273" t="str">
        <f t="shared" si="416"/>
        <v>NO</v>
      </c>
      <c r="AH1273" t="str">
        <f t="shared" si="417"/>
        <v>NO</v>
      </c>
      <c r="AI1273">
        <f t="shared" si="418"/>
        <v>31</v>
      </c>
      <c r="AJ1273" t="str">
        <f t="shared" si="419"/>
        <v/>
      </c>
    </row>
    <row r="1274" spans="1:36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99"/>
        <v>1.06</v>
      </c>
      <c r="P1274" s="6">
        <f t="shared" si="400"/>
        <v>189.28571428571428</v>
      </c>
      <c r="Q1274" t="str">
        <f t="shared" si="401"/>
        <v>music</v>
      </c>
      <c r="R1274" t="str">
        <f t="shared" si="402"/>
        <v>rock</v>
      </c>
      <c r="S1274" s="8">
        <f t="shared" si="403"/>
        <v>40275</v>
      </c>
      <c r="T1274" s="8">
        <f t="shared" si="404"/>
        <v>40344.166666666664</v>
      </c>
      <c r="U1274">
        <f t="shared" si="405"/>
        <v>2010</v>
      </c>
      <c r="V1274" t="str">
        <f>VLOOKUP(MONTH(S1274),REF!$C$4:$D$15,2,FALSE)</f>
        <v>APR</v>
      </c>
      <c r="W1274" t="str">
        <f t="shared" si="406"/>
        <v>NO</v>
      </c>
      <c r="X1274" t="str">
        <f t="shared" si="407"/>
        <v>NO</v>
      </c>
      <c r="Y1274" t="str">
        <f t="shared" si="408"/>
        <v>YES</v>
      </c>
      <c r="Z1274" t="str">
        <f t="shared" si="409"/>
        <v>NO</v>
      </c>
      <c r="AA1274" t="str">
        <f t="shared" si="410"/>
        <v>NO</v>
      </c>
      <c r="AB1274" t="str">
        <f t="shared" si="411"/>
        <v>NO</v>
      </c>
      <c r="AC1274" t="str">
        <f t="shared" si="412"/>
        <v>NO</v>
      </c>
      <c r="AD1274" t="str">
        <f t="shared" si="413"/>
        <v>NO</v>
      </c>
      <c r="AE1274" t="str">
        <f t="shared" si="414"/>
        <v>NO</v>
      </c>
      <c r="AF1274" t="str">
        <f t="shared" si="415"/>
        <v>NO</v>
      </c>
      <c r="AG1274" t="str">
        <f t="shared" si="416"/>
        <v>NO</v>
      </c>
      <c r="AH1274" t="str">
        <f t="shared" si="417"/>
        <v>NO</v>
      </c>
      <c r="AI1274">
        <f t="shared" si="418"/>
        <v>28</v>
      </c>
      <c r="AJ1274" t="str">
        <f t="shared" si="419"/>
        <v/>
      </c>
    </row>
    <row r="1275" spans="1:36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99"/>
        <v>1.0349999999999999</v>
      </c>
      <c r="P1275" s="6">
        <f t="shared" si="400"/>
        <v>76.666666666666671</v>
      </c>
      <c r="Q1275" t="str">
        <f t="shared" si="401"/>
        <v>music</v>
      </c>
      <c r="R1275" t="str">
        <f t="shared" si="402"/>
        <v>rock</v>
      </c>
      <c r="S1275" s="8">
        <f t="shared" si="403"/>
        <v>41853</v>
      </c>
      <c r="T1275" s="8">
        <f t="shared" si="404"/>
        <v>41882.730219907404</v>
      </c>
      <c r="U1275">
        <f t="shared" si="405"/>
        <v>2014</v>
      </c>
      <c r="V1275" t="str">
        <f>VLOOKUP(MONTH(S1275),REF!$C$4:$D$15,2,FALSE)</f>
        <v>AUG</v>
      </c>
      <c r="W1275" t="str">
        <f t="shared" si="406"/>
        <v>NO</v>
      </c>
      <c r="X1275" t="str">
        <f t="shared" si="407"/>
        <v>YES</v>
      </c>
      <c r="Y1275" t="str">
        <f t="shared" si="408"/>
        <v>NO</v>
      </c>
      <c r="Z1275" t="str">
        <f t="shared" si="409"/>
        <v>NO</v>
      </c>
      <c r="AA1275" t="str">
        <f t="shared" si="410"/>
        <v>NO</v>
      </c>
      <c r="AB1275" t="str">
        <f t="shared" si="411"/>
        <v>NO</v>
      </c>
      <c r="AC1275" t="str">
        <f t="shared" si="412"/>
        <v>NO</v>
      </c>
      <c r="AD1275" t="str">
        <f t="shared" si="413"/>
        <v>NO</v>
      </c>
      <c r="AE1275" t="str">
        <f t="shared" si="414"/>
        <v>NO</v>
      </c>
      <c r="AF1275" t="str">
        <f t="shared" si="415"/>
        <v>NO</v>
      </c>
      <c r="AG1275" t="str">
        <f t="shared" si="416"/>
        <v>NO</v>
      </c>
      <c r="AH1275" t="str">
        <f t="shared" si="417"/>
        <v>NO</v>
      </c>
      <c r="AI1275">
        <f t="shared" si="418"/>
        <v>54</v>
      </c>
      <c r="AJ1275" t="str">
        <f t="shared" si="419"/>
        <v/>
      </c>
    </row>
    <row r="1276" spans="1:36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99"/>
        <v>1.5497535999999998</v>
      </c>
      <c r="P1276" s="6">
        <f t="shared" si="400"/>
        <v>82.963254817987149</v>
      </c>
      <c r="Q1276" t="str">
        <f t="shared" si="401"/>
        <v>music</v>
      </c>
      <c r="R1276" t="str">
        <f t="shared" si="402"/>
        <v>rock</v>
      </c>
      <c r="S1276" s="8">
        <f t="shared" si="403"/>
        <v>41117</v>
      </c>
      <c r="T1276" s="8">
        <f t="shared" si="404"/>
        <v>41151.690104166664</v>
      </c>
      <c r="U1276">
        <f t="shared" si="405"/>
        <v>2012</v>
      </c>
      <c r="V1276" t="str">
        <f>VLOOKUP(MONTH(S1276),REF!$C$4:$D$15,2,FALSE)</f>
        <v>JUL</v>
      </c>
      <c r="W1276" t="str">
        <f t="shared" si="406"/>
        <v>NO</v>
      </c>
      <c r="X1276" t="str">
        <f t="shared" si="407"/>
        <v>NO</v>
      </c>
      <c r="Y1276" t="str">
        <f t="shared" si="408"/>
        <v>NO</v>
      </c>
      <c r="Z1276" t="str">
        <f t="shared" si="409"/>
        <v>NO</v>
      </c>
      <c r="AA1276" t="str">
        <f t="shared" si="410"/>
        <v>NO</v>
      </c>
      <c r="AB1276" t="str">
        <f t="shared" si="411"/>
        <v>NO</v>
      </c>
      <c r="AC1276" t="str">
        <f t="shared" si="412"/>
        <v>YES</v>
      </c>
      <c r="AD1276" t="str">
        <f t="shared" si="413"/>
        <v>NO</v>
      </c>
      <c r="AE1276" t="str">
        <f t="shared" si="414"/>
        <v>NO</v>
      </c>
      <c r="AF1276" t="str">
        <f t="shared" si="415"/>
        <v>NO</v>
      </c>
      <c r="AG1276" t="str">
        <f t="shared" si="416"/>
        <v>NO</v>
      </c>
      <c r="AH1276" t="str">
        <f t="shared" si="417"/>
        <v>NO</v>
      </c>
      <c r="AI1276">
        <f t="shared" si="418"/>
        <v>467</v>
      </c>
      <c r="AJ1276" t="str">
        <f t="shared" si="419"/>
        <v/>
      </c>
    </row>
    <row r="1277" spans="1:36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99"/>
        <v>1.6214066666666667</v>
      </c>
      <c r="P1277" s="6">
        <f t="shared" si="400"/>
        <v>62.522107969151669</v>
      </c>
      <c r="Q1277" t="str">
        <f t="shared" si="401"/>
        <v>music</v>
      </c>
      <c r="R1277" t="str">
        <f t="shared" si="402"/>
        <v>rock</v>
      </c>
      <c r="S1277" s="8">
        <f t="shared" si="403"/>
        <v>41459</v>
      </c>
      <c r="T1277" s="8">
        <f t="shared" si="404"/>
        <v>41493.867905092593</v>
      </c>
      <c r="U1277">
        <f t="shared" si="405"/>
        <v>2013</v>
      </c>
      <c r="V1277" t="str">
        <f>VLOOKUP(MONTH(S1277),REF!$C$4:$D$15,2,FALSE)</f>
        <v>JUL</v>
      </c>
      <c r="W1277" t="str">
        <f t="shared" si="406"/>
        <v>NO</v>
      </c>
      <c r="X1277" t="str">
        <f t="shared" si="407"/>
        <v>NO</v>
      </c>
      <c r="Y1277" t="str">
        <f t="shared" si="408"/>
        <v>NO</v>
      </c>
      <c r="Z1277" t="str">
        <f t="shared" si="409"/>
        <v>NO</v>
      </c>
      <c r="AA1277" t="str">
        <f t="shared" si="410"/>
        <v>YES</v>
      </c>
      <c r="AB1277" t="str">
        <f t="shared" si="411"/>
        <v>NO</v>
      </c>
      <c r="AC1277" t="str">
        <f t="shared" si="412"/>
        <v>NO</v>
      </c>
      <c r="AD1277" t="str">
        <f t="shared" si="413"/>
        <v>NO</v>
      </c>
      <c r="AE1277" t="str">
        <f t="shared" si="414"/>
        <v>NO</v>
      </c>
      <c r="AF1277" t="str">
        <f t="shared" si="415"/>
        <v>NO</v>
      </c>
      <c r="AG1277" t="str">
        <f t="shared" si="416"/>
        <v>NO</v>
      </c>
      <c r="AH1277" t="str">
        <f t="shared" si="417"/>
        <v>NO</v>
      </c>
      <c r="AI1277">
        <f t="shared" si="418"/>
        <v>389</v>
      </c>
      <c r="AJ1277" t="str">
        <f t="shared" si="419"/>
        <v/>
      </c>
    </row>
    <row r="1278" spans="1:36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99"/>
        <v>1.0442100000000001</v>
      </c>
      <c r="P1278" s="6">
        <f t="shared" si="400"/>
        <v>46.06808823529412</v>
      </c>
      <c r="Q1278" t="str">
        <f t="shared" si="401"/>
        <v>music</v>
      </c>
      <c r="R1278" t="str">
        <f t="shared" si="402"/>
        <v>rock</v>
      </c>
      <c r="S1278" s="8">
        <f t="shared" si="403"/>
        <v>40008</v>
      </c>
      <c r="T1278" s="8">
        <f t="shared" si="404"/>
        <v>40057.166666666664</v>
      </c>
      <c r="U1278">
        <f t="shared" si="405"/>
        <v>2009</v>
      </c>
      <c r="V1278" t="str">
        <f>VLOOKUP(MONTH(S1278),REF!$C$4:$D$15,2,FALSE)</f>
        <v>JUL</v>
      </c>
      <c r="W1278" t="str">
        <f t="shared" si="406"/>
        <v>NO</v>
      </c>
      <c r="X1278" t="str">
        <f t="shared" si="407"/>
        <v>YES</v>
      </c>
      <c r="Y1278" t="str">
        <f t="shared" si="408"/>
        <v>NO</v>
      </c>
      <c r="Z1278" t="str">
        <f t="shared" si="409"/>
        <v>NO</v>
      </c>
      <c r="AA1278" t="str">
        <f t="shared" si="410"/>
        <v>NO</v>
      </c>
      <c r="AB1278" t="str">
        <f t="shared" si="411"/>
        <v>NO</v>
      </c>
      <c r="AC1278" t="str">
        <f t="shared" si="412"/>
        <v>NO</v>
      </c>
      <c r="AD1278" t="str">
        <f t="shared" si="413"/>
        <v>NO</v>
      </c>
      <c r="AE1278" t="str">
        <f t="shared" si="414"/>
        <v>NO</v>
      </c>
      <c r="AF1278" t="str">
        <f t="shared" si="415"/>
        <v>NO</v>
      </c>
      <c r="AG1278" t="str">
        <f t="shared" si="416"/>
        <v>NO</v>
      </c>
      <c r="AH1278" t="str">
        <f t="shared" si="417"/>
        <v>NO</v>
      </c>
      <c r="AI1278">
        <f t="shared" si="418"/>
        <v>68</v>
      </c>
      <c r="AJ1278" t="str">
        <f t="shared" si="419"/>
        <v/>
      </c>
    </row>
    <row r="1279" spans="1:36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99"/>
        <v>1.0612433333333333</v>
      </c>
      <c r="P1279" s="6">
        <f t="shared" si="400"/>
        <v>38.543946731234868</v>
      </c>
      <c r="Q1279" t="str">
        <f t="shared" si="401"/>
        <v>music</v>
      </c>
      <c r="R1279" t="str">
        <f t="shared" si="402"/>
        <v>rock</v>
      </c>
      <c r="S1279" s="8">
        <f t="shared" si="403"/>
        <v>41122</v>
      </c>
      <c r="T1279" s="8">
        <f t="shared" si="404"/>
        <v>41156.561886574076</v>
      </c>
      <c r="U1279">
        <f t="shared" si="405"/>
        <v>2012</v>
      </c>
      <c r="V1279" t="str">
        <f>VLOOKUP(MONTH(S1279),REF!$C$4:$D$15,2,FALSE)</f>
        <v>AUG</v>
      </c>
      <c r="W1279" t="str">
        <f t="shared" si="406"/>
        <v>NO</v>
      </c>
      <c r="X1279" t="str">
        <f t="shared" si="407"/>
        <v>NO</v>
      </c>
      <c r="Y1279" t="str">
        <f t="shared" si="408"/>
        <v>NO</v>
      </c>
      <c r="Z1279" t="str">
        <f t="shared" si="409"/>
        <v>NO</v>
      </c>
      <c r="AA1279" t="str">
        <f t="shared" si="410"/>
        <v>YES</v>
      </c>
      <c r="AB1279" t="str">
        <f t="shared" si="411"/>
        <v>NO</v>
      </c>
      <c r="AC1279" t="str">
        <f t="shared" si="412"/>
        <v>NO</v>
      </c>
      <c r="AD1279" t="str">
        <f t="shared" si="413"/>
        <v>NO</v>
      </c>
      <c r="AE1279" t="str">
        <f t="shared" si="414"/>
        <v>NO</v>
      </c>
      <c r="AF1279" t="str">
        <f t="shared" si="415"/>
        <v>NO</v>
      </c>
      <c r="AG1279" t="str">
        <f t="shared" si="416"/>
        <v>NO</v>
      </c>
      <c r="AH1279" t="str">
        <f t="shared" si="417"/>
        <v>NO</v>
      </c>
      <c r="AI1279">
        <f t="shared" si="418"/>
        <v>413</v>
      </c>
      <c r="AJ1279" t="str">
        <f t="shared" si="419"/>
        <v/>
      </c>
    </row>
    <row r="1280" spans="1:36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99"/>
        <v>1.5493846153846154</v>
      </c>
      <c r="P1280" s="6">
        <f t="shared" si="400"/>
        <v>53.005263157894738</v>
      </c>
      <c r="Q1280" t="str">
        <f t="shared" si="401"/>
        <v>music</v>
      </c>
      <c r="R1280" t="str">
        <f t="shared" si="402"/>
        <v>rock</v>
      </c>
      <c r="S1280" s="8">
        <f t="shared" si="403"/>
        <v>41787</v>
      </c>
      <c r="T1280" s="8">
        <f t="shared" si="404"/>
        <v>41815.083333333336</v>
      </c>
      <c r="U1280">
        <f t="shared" si="405"/>
        <v>2014</v>
      </c>
      <c r="V1280" t="str">
        <f>VLOOKUP(MONTH(S1280),REF!$C$4:$D$15,2,FALSE)</f>
        <v>MAY</v>
      </c>
      <c r="W1280" t="str">
        <f t="shared" si="406"/>
        <v>NO</v>
      </c>
      <c r="X1280" t="str">
        <f t="shared" si="407"/>
        <v>NO</v>
      </c>
      <c r="Y1280" t="str">
        <f t="shared" si="408"/>
        <v>YES</v>
      </c>
      <c r="Z1280" t="str">
        <f t="shared" si="409"/>
        <v>NO</v>
      </c>
      <c r="AA1280" t="str">
        <f t="shared" si="410"/>
        <v>NO</v>
      </c>
      <c r="AB1280" t="str">
        <f t="shared" si="411"/>
        <v>NO</v>
      </c>
      <c r="AC1280" t="str">
        <f t="shared" si="412"/>
        <v>NO</v>
      </c>
      <c r="AD1280" t="str">
        <f t="shared" si="413"/>
        <v>NO</v>
      </c>
      <c r="AE1280" t="str">
        <f t="shared" si="414"/>
        <v>NO</v>
      </c>
      <c r="AF1280" t="str">
        <f t="shared" si="415"/>
        <v>NO</v>
      </c>
      <c r="AG1280" t="str">
        <f t="shared" si="416"/>
        <v>NO</v>
      </c>
      <c r="AH1280" t="str">
        <f t="shared" si="417"/>
        <v>NO</v>
      </c>
      <c r="AI1280">
        <f t="shared" si="418"/>
        <v>190</v>
      </c>
      <c r="AJ1280" t="str">
        <f t="shared" si="419"/>
        <v/>
      </c>
    </row>
    <row r="1281" spans="1:36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99"/>
        <v>1.1077157238734421</v>
      </c>
      <c r="P1281" s="6">
        <f t="shared" si="400"/>
        <v>73.355396825396824</v>
      </c>
      <c r="Q1281" t="str">
        <f t="shared" si="401"/>
        <v>music</v>
      </c>
      <c r="R1281" t="str">
        <f t="shared" si="402"/>
        <v>rock</v>
      </c>
      <c r="S1281" s="8">
        <f t="shared" si="403"/>
        <v>41682</v>
      </c>
      <c r="T1281" s="8">
        <f t="shared" si="404"/>
        <v>41722.057523148149</v>
      </c>
      <c r="U1281">
        <f t="shared" si="405"/>
        <v>2014</v>
      </c>
      <c r="V1281" t="str">
        <f>VLOOKUP(MONTH(S1281),REF!$C$4:$D$15,2,FALSE)</f>
        <v>FEB</v>
      </c>
      <c r="W1281" t="str">
        <f t="shared" si="406"/>
        <v>NO</v>
      </c>
      <c r="X1281" t="str">
        <f t="shared" si="407"/>
        <v>NO</v>
      </c>
      <c r="Y1281" t="str">
        <f t="shared" si="408"/>
        <v>NO</v>
      </c>
      <c r="Z1281" t="str">
        <f t="shared" si="409"/>
        <v>YES</v>
      </c>
      <c r="AA1281" t="str">
        <f t="shared" si="410"/>
        <v>NO</v>
      </c>
      <c r="AB1281" t="str">
        <f t="shared" si="411"/>
        <v>NO</v>
      </c>
      <c r="AC1281" t="str">
        <f t="shared" si="412"/>
        <v>NO</v>
      </c>
      <c r="AD1281" t="str">
        <f t="shared" si="413"/>
        <v>NO</v>
      </c>
      <c r="AE1281" t="str">
        <f t="shared" si="414"/>
        <v>NO</v>
      </c>
      <c r="AF1281" t="str">
        <f t="shared" si="415"/>
        <v>NO</v>
      </c>
      <c r="AG1281" t="str">
        <f t="shared" si="416"/>
        <v>NO</v>
      </c>
      <c r="AH1281" t="str">
        <f t="shared" si="417"/>
        <v>NO</v>
      </c>
      <c r="AI1281">
        <f t="shared" si="418"/>
        <v>189</v>
      </c>
      <c r="AJ1281" t="str">
        <f t="shared" si="419"/>
        <v/>
      </c>
    </row>
    <row r="1282" spans="1:36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99"/>
        <v>1.1091186666666666</v>
      </c>
      <c r="P1282" s="6">
        <f t="shared" si="400"/>
        <v>127.97523076923076</v>
      </c>
      <c r="Q1282" t="str">
        <f t="shared" si="401"/>
        <v>music</v>
      </c>
      <c r="R1282" t="str">
        <f t="shared" si="402"/>
        <v>rock</v>
      </c>
      <c r="S1282" s="8">
        <f t="shared" si="403"/>
        <v>40514</v>
      </c>
      <c r="T1282" s="8">
        <f t="shared" si="404"/>
        <v>40603.757569444446</v>
      </c>
      <c r="U1282">
        <f t="shared" si="405"/>
        <v>2010</v>
      </c>
      <c r="V1282" t="str">
        <f>VLOOKUP(MONTH(S1282),REF!$C$4:$D$15,2,FALSE)</f>
        <v>DEC</v>
      </c>
      <c r="W1282" t="str">
        <f t="shared" si="406"/>
        <v>NO</v>
      </c>
      <c r="X1282" t="str">
        <f t="shared" si="407"/>
        <v>NO</v>
      </c>
      <c r="Y1282" t="str">
        <f t="shared" si="408"/>
        <v>NO</v>
      </c>
      <c r="Z1282" t="str">
        <f t="shared" si="409"/>
        <v>NO</v>
      </c>
      <c r="AA1282" t="str">
        <f t="shared" si="410"/>
        <v>YES</v>
      </c>
      <c r="AB1282" t="str">
        <f t="shared" si="411"/>
        <v>NO</v>
      </c>
      <c r="AC1282" t="str">
        <f t="shared" si="412"/>
        <v>NO</v>
      </c>
      <c r="AD1282" t="str">
        <f t="shared" si="413"/>
        <v>NO</v>
      </c>
      <c r="AE1282" t="str">
        <f t="shared" si="414"/>
        <v>NO</v>
      </c>
      <c r="AF1282" t="str">
        <f t="shared" si="415"/>
        <v>NO</v>
      </c>
      <c r="AG1282" t="str">
        <f t="shared" si="416"/>
        <v>NO</v>
      </c>
      <c r="AH1282" t="str">
        <f t="shared" si="417"/>
        <v>NO</v>
      </c>
      <c r="AI1282">
        <f t="shared" si="418"/>
        <v>130</v>
      </c>
      <c r="AJ1282" t="str">
        <f t="shared" si="419"/>
        <v/>
      </c>
    </row>
    <row r="1283" spans="1:36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20">E1283/D1283</f>
        <v>1.1071428571428572</v>
      </c>
      <c r="P1283" s="6">
        <f t="shared" ref="P1283:P1346" si="421">E1283/L1283</f>
        <v>104.72972972972973</v>
      </c>
      <c r="Q1283" t="str">
        <f t="shared" ref="Q1283:Q1346" si="422">LEFT(N1283,FIND("/",N1283)-1)</f>
        <v>music</v>
      </c>
      <c r="R1283" t="str">
        <f t="shared" ref="R1283:R1346" si="423">RIGHT(N1283,LEN(N1283)-FIND("/",N1283))</f>
        <v>rock</v>
      </c>
      <c r="S1283" s="8">
        <f t="shared" ref="S1283:S1346" si="424">ROUND((J1283/86400)+DATE(1970,1,1),0)</f>
        <v>41464</v>
      </c>
      <c r="T1283" s="8">
        <f t="shared" ref="T1283:T1346" si="425">(I1283/86400)+DATE(1970,1,1)</f>
        <v>41483.743472222224</v>
      </c>
      <c r="U1283">
        <f t="shared" ref="U1283:U1346" si="426">YEAR(S1283)</f>
        <v>2013</v>
      </c>
      <c r="V1283" t="str">
        <f>VLOOKUP(MONTH(S1283),REF!$C$4:$D$15,2,FALSE)</f>
        <v>JUL</v>
      </c>
      <c r="W1283" t="str">
        <f t="shared" ref="W1283:W1346" si="427">IF(D1283&lt;1000,"YES","NO")</f>
        <v>NO</v>
      </c>
      <c r="X1283" t="str">
        <f t="shared" ref="X1283:X1346" si="428">IF(AND($D1283&gt;=1000,$D1283&lt;=4999),"YES","NO")</f>
        <v>NO</v>
      </c>
      <c r="Y1283" t="str">
        <f t="shared" ref="Y1283:Y1346" si="429">IF(AND($D1283&gt;=5000,$D1283&lt;=9999),"YES","NO")</f>
        <v>YES</v>
      </c>
      <c r="Z1283" t="str">
        <f t="shared" ref="Z1283:Z1346" si="430">IF(AND($D1283&gt;=10000,$D1283&lt;=14999),"YES","NO")</f>
        <v>NO</v>
      </c>
      <c r="AA1283" t="str">
        <f t="shared" ref="AA1283:AA1346" si="431">IF(AND($D1283&gt;=15000,$D1283&lt;=19999),"YES","NO")</f>
        <v>NO</v>
      </c>
      <c r="AB1283" t="str">
        <f t="shared" ref="AB1283:AB1346" si="432">IF(AND($D1283&gt;=20000,$D1283&lt;=24999),"YES","NO")</f>
        <v>NO</v>
      </c>
      <c r="AC1283" t="str">
        <f t="shared" ref="AC1283:AC1346" si="433">IF(AND($D1283&gt;=25000,$D1283&lt;=29999),"YES","NO")</f>
        <v>NO</v>
      </c>
      <c r="AD1283" t="str">
        <f t="shared" ref="AD1283:AD1346" si="434">IF(AND($D1283&gt;=30000,$D1283&lt;=34999),"YES","NO")</f>
        <v>NO</v>
      </c>
      <c r="AE1283" t="str">
        <f t="shared" ref="AE1283:AE1346" si="435">IF(AND($D1283&gt;=35000,$D1283&lt;=39999),"YES","NO")</f>
        <v>NO</v>
      </c>
      <c r="AF1283" t="str">
        <f t="shared" ref="AF1283:AF1346" si="436">IF(AND($D1283&gt;=40000,$D1283&lt;=44999),"YES","NO")</f>
        <v>NO</v>
      </c>
      <c r="AG1283" t="str">
        <f t="shared" ref="AG1283:AG1346" si="437">IF(AND($D1283&gt;=45000,$D1283&lt;=49999),"YES","NO")</f>
        <v>NO</v>
      </c>
      <c r="AH1283" t="str">
        <f t="shared" ref="AH1283:AH1346" si="438">IF($D1283&gt;=50000,"YES","NO")</f>
        <v>NO</v>
      </c>
      <c r="AI1283">
        <f t="shared" ref="AI1283:AI1346" si="439">IF(F1283="successful",L1283,"")</f>
        <v>74</v>
      </c>
      <c r="AJ1283" t="str">
        <f t="shared" ref="AJ1283:AJ1346" si="440">IF(F1283="failed",L1283,"")</f>
        <v/>
      </c>
    </row>
    <row r="1284" spans="1:36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20"/>
        <v>1.2361333333333333</v>
      </c>
      <c r="P1284" s="6">
        <f t="shared" si="421"/>
        <v>67.671532846715323</v>
      </c>
      <c r="Q1284" t="str">
        <f t="shared" si="422"/>
        <v>music</v>
      </c>
      <c r="R1284" t="str">
        <f t="shared" si="423"/>
        <v>rock</v>
      </c>
      <c r="S1284" s="8">
        <f t="shared" si="424"/>
        <v>41586</v>
      </c>
      <c r="T1284" s="8">
        <f t="shared" si="425"/>
        <v>41617.207638888889</v>
      </c>
      <c r="U1284">
        <f t="shared" si="426"/>
        <v>2013</v>
      </c>
      <c r="V1284" t="str">
        <f>VLOOKUP(MONTH(S1284),REF!$C$4:$D$15,2,FALSE)</f>
        <v>NOV</v>
      </c>
      <c r="W1284" t="str">
        <f t="shared" si="427"/>
        <v>NO</v>
      </c>
      <c r="X1284" t="str">
        <f t="shared" si="428"/>
        <v>NO</v>
      </c>
      <c r="Y1284" t="str">
        <f t="shared" si="429"/>
        <v>NO</v>
      </c>
      <c r="Z1284" t="str">
        <f t="shared" si="430"/>
        <v>NO</v>
      </c>
      <c r="AA1284" t="str">
        <f t="shared" si="431"/>
        <v>YES</v>
      </c>
      <c r="AB1284" t="str">
        <f t="shared" si="432"/>
        <v>NO</v>
      </c>
      <c r="AC1284" t="str">
        <f t="shared" si="433"/>
        <v>NO</v>
      </c>
      <c r="AD1284" t="str">
        <f t="shared" si="434"/>
        <v>NO</v>
      </c>
      <c r="AE1284" t="str">
        <f t="shared" si="435"/>
        <v>NO</v>
      </c>
      <c r="AF1284" t="str">
        <f t="shared" si="436"/>
        <v>NO</v>
      </c>
      <c r="AG1284" t="str">
        <f t="shared" si="437"/>
        <v>NO</v>
      </c>
      <c r="AH1284" t="str">
        <f t="shared" si="438"/>
        <v>NO</v>
      </c>
      <c r="AI1284">
        <f t="shared" si="439"/>
        <v>274</v>
      </c>
      <c r="AJ1284" t="str">
        <f t="shared" si="440"/>
        <v/>
      </c>
    </row>
    <row r="1285" spans="1:36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20"/>
        <v>2.1105</v>
      </c>
      <c r="P1285" s="6">
        <f t="shared" si="421"/>
        <v>95.931818181818187</v>
      </c>
      <c r="Q1285" t="str">
        <f t="shared" si="422"/>
        <v>music</v>
      </c>
      <c r="R1285" t="str">
        <f t="shared" si="423"/>
        <v>rock</v>
      </c>
      <c r="S1285" s="8">
        <f t="shared" si="424"/>
        <v>41321</v>
      </c>
      <c r="T1285" s="8">
        <f t="shared" si="425"/>
        <v>41344.166666666664</v>
      </c>
      <c r="U1285">
        <f t="shared" si="426"/>
        <v>2013</v>
      </c>
      <c r="V1285" t="str">
        <f>VLOOKUP(MONTH(S1285),REF!$C$4:$D$15,2,FALSE)</f>
        <v>FEB</v>
      </c>
      <c r="W1285" t="str">
        <f t="shared" si="427"/>
        <v>NO</v>
      </c>
      <c r="X1285" t="str">
        <f t="shared" si="428"/>
        <v>YES</v>
      </c>
      <c r="Y1285" t="str">
        <f t="shared" si="429"/>
        <v>NO</v>
      </c>
      <c r="Z1285" t="str">
        <f t="shared" si="430"/>
        <v>NO</v>
      </c>
      <c r="AA1285" t="str">
        <f t="shared" si="431"/>
        <v>NO</v>
      </c>
      <c r="AB1285" t="str">
        <f t="shared" si="432"/>
        <v>NO</v>
      </c>
      <c r="AC1285" t="str">
        <f t="shared" si="433"/>
        <v>NO</v>
      </c>
      <c r="AD1285" t="str">
        <f t="shared" si="434"/>
        <v>NO</v>
      </c>
      <c r="AE1285" t="str">
        <f t="shared" si="435"/>
        <v>NO</v>
      </c>
      <c r="AF1285" t="str">
        <f t="shared" si="436"/>
        <v>NO</v>
      </c>
      <c r="AG1285" t="str">
        <f t="shared" si="437"/>
        <v>NO</v>
      </c>
      <c r="AH1285" t="str">
        <f t="shared" si="438"/>
        <v>NO</v>
      </c>
      <c r="AI1285">
        <f t="shared" si="439"/>
        <v>22</v>
      </c>
      <c r="AJ1285" t="str">
        <f t="shared" si="440"/>
        <v/>
      </c>
    </row>
    <row r="1286" spans="1:36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20"/>
        <v>1.01</v>
      </c>
      <c r="P1286" s="6">
        <f t="shared" si="421"/>
        <v>65.161290322580641</v>
      </c>
      <c r="Q1286" t="str">
        <f t="shared" si="422"/>
        <v>theater</v>
      </c>
      <c r="R1286" t="str">
        <f t="shared" si="423"/>
        <v>plays</v>
      </c>
      <c r="S1286" s="8">
        <f t="shared" si="424"/>
        <v>42712</v>
      </c>
      <c r="T1286" s="8">
        <f t="shared" si="425"/>
        <v>42735.707638888889</v>
      </c>
      <c r="U1286">
        <f t="shared" si="426"/>
        <v>2016</v>
      </c>
      <c r="V1286" t="str">
        <f>VLOOKUP(MONTH(S1286),REF!$C$4:$D$15,2,FALSE)</f>
        <v>DEC</v>
      </c>
      <c r="W1286" t="str">
        <f t="shared" si="427"/>
        <v>NO</v>
      </c>
      <c r="X1286" t="str">
        <f t="shared" si="428"/>
        <v>YES</v>
      </c>
      <c r="Y1286" t="str">
        <f t="shared" si="429"/>
        <v>NO</v>
      </c>
      <c r="Z1286" t="str">
        <f t="shared" si="430"/>
        <v>NO</v>
      </c>
      <c r="AA1286" t="str">
        <f t="shared" si="431"/>
        <v>NO</v>
      </c>
      <c r="AB1286" t="str">
        <f t="shared" si="432"/>
        <v>NO</v>
      </c>
      <c r="AC1286" t="str">
        <f t="shared" si="433"/>
        <v>NO</v>
      </c>
      <c r="AD1286" t="str">
        <f t="shared" si="434"/>
        <v>NO</v>
      </c>
      <c r="AE1286" t="str">
        <f t="shared" si="435"/>
        <v>NO</v>
      </c>
      <c r="AF1286" t="str">
        <f t="shared" si="436"/>
        <v>NO</v>
      </c>
      <c r="AG1286" t="str">
        <f t="shared" si="437"/>
        <v>NO</v>
      </c>
      <c r="AH1286" t="str">
        <f t="shared" si="438"/>
        <v>NO</v>
      </c>
      <c r="AI1286">
        <f t="shared" si="439"/>
        <v>31</v>
      </c>
      <c r="AJ1286" t="str">
        <f t="shared" si="440"/>
        <v/>
      </c>
    </row>
    <row r="1287" spans="1:36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20"/>
        <v>1.0165</v>
      </c>
      <c r="P1287" s="6">
        <f t="shared" si="421"/>
        <v>32.269841269841272</v>
      </c>
      <c r="Q1287" t="str">
        <f t="shared" si="422"/>
        <v>theater</v>
      </c>
      <c r="R1287" t="str">
        <f t="shared" si="423"/>
        <v>plays</v>
      </c>
      <c r="S1287" s="8">
        <f t="shared" si="424"/>
        <v>42161</v>
      </c>
      <c r="T1287" s="8">
        <f t="shared" si="425"/>
        <v>42175.583043981482</v>
      </c>
      <c r="U1287">
        <f t="shared" si="426"/>
        <v>2015</v>
      </c>
      <c r="V1287" t="str">
        <f>VLOOKUP(MONTH(S1287),REF!$C$4:$D$15,2,FALSE)</f>
        <v>JUN</v>
      </c>
      <c r="W1287" t="str">
        <f t="shared" si="427"/>
        <v>NO</v>
      </c>
      <c r="X1287" t="str">
        <f t="shared" si="428"/>
        <v>YES</v>
      </c>
      <c r="Y1287" t="str">
        <f t="shared" si="429"/>
        <v>NO</v>
      </c>
      <c r="Z1287" t="str">
        <f t="shared" si="430"/>
        <v>NO</v>
      </c>
      <c r="AA1287" t="str">
        <f t="shared" si="431"/>
        <v>NO</v>
      </c>
      <c r="AB1287" t="str">
        <f t="shared" si="432"/>
        <v>NO</v>
      </c>
      <c r="AC1287" t="str">
        <f t="shared" si="433"/>
        <v>NO</v>
      </c>
      <c r="AD1287" t="str">
        <f t="shared" si="434"/>
        <v>NO</v>
      </c>
      <c r="AE1287" t="str">
        <f t="shared" si="435"/>
        <v>NO</v>
      </c>
      <c r="AF1287" t="str">
        <f t="shared" si="436"/>
        <v>NO</v>
      </c>
      <c r="AG1287" t="str">
        <f t="shared" si="437"/>
        <v>NO</v>
      </c>
      <c r="AH1287" t="str">
        <f t="shared" si="438"/>
        <v>NO</v>
      </c>
      <c r="AI1287">
        <f t="shared" si="439"/>
        <v>63</v>
      </c>
      <c r="AJ1287" t="str">
        <f t="shared" si="440"/>
        <v/>
      </c>
    </row>
    <row r="1288" spans="1:36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20"/>
        <v>1.0833333333333333</v>
      </c>
      <c r="P1288" s="6">
        <f t="shared" si="421"/>
        <v>81.25</v>
      </c>
      <c r="Q1288" t="str">
        <f t="shared" si="422"/>
        <v>theater</v>
      </c>
      <c r="R1288" t="str">
        <f t="shared" si="423"/>
        <v>plays</v>
      </c>
      <c r="S1288" s="8">
        <f t="shared" si="424"/>
        <v>42039</v>
      </c>
      <c r="T1288" s="8">
        <f t="shared" si="425"/>
        <v>42052.583333333328</v>
      </c>
      <c r="U1288">
        <f t="shared" si="426"/>
        <v>2015</v>
      </c>
      <c r="V1288" t="str">
        <f>VLOOKUP(MONTH(S1288),REF!$C$4:$D$15,2,FALSE)</f>
        <v>FEB</v>
      </c>
      <c r="W1288" t="str">
        <f t="shared" si="427"/>
        <v>NO</v>
      </c>
      <c r="X1288" t="str">
        <f t="shared" si="428"/>
        <v>YES</v>
      </c>
      <c r="Y1288" t="str">
        <f t="shared" si="429"/>
        <v>NO</v>
      </c>
      <c r="Z1288" t="str">
        <f t="shared" si="430"/>
        <v>NO</v>
      </c>
      <c r="AA1288" t="str">
        <f t="shared" si="431"/>
        <v>NO</v>
      </c>
      <c r="AB1288" t="str">
        <f t="shared" si="432"/>
        <v>NO</v>
      </c>
      <c r="AC1288" t="str">
        <f t="shared" si="433"/>
        <v>NO</v>
      </c>
      <c r="AD1288" t="str">
        <f t="shared" si="434"/>
        <v>NO</v>
      </c>
      <c r="AE1288" t="str">
        <f t="shared" si="435"/>
        <v>NO</v>
      </c>
      <c r="AF1288" t="str">
        <f t="shared" si="436"/>
        <v>NO</v>
      </c>
      <c r="AG1288" t="str">
        <f t="shared" si="437"/>
        <v>NO</v>
      </c>
      <c r="AH1288" t="str">
        <f t="shared" si="438"/>
        <v>NO</v>
      </c>
      <c r="AI1288">
        <f t="shared" si="439"/>
        <v>20</v>
      </c>
      <c r="AJ1288" t="str">
        <f t="shared" si="440"/>
        <v/>
      </c>
    </row>
    <row r="1289" spans="1:36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20"/>
        <v>2.42</v>
      </c>
      <c r="P1289" s="6">
        <f t="shared" si="421"/>
        <v>24.2</v>
      </c>
      <c r="Q1289" t="str">
        <f t="shared" si="422"/>
        <v>theater</v>
      </c>
      <c r="R1289" t="str">
        <f t="shared" si="423"/>
        <v>plays</v>
      </c>
      <c r="S1289" s="8">
        <f t="shared" si="424"/>
        <v>42108</v>
      </c>
      <c r="T1289" s="8">
        <f t="shared" si="425"/>
        <v>42167.621018518519</v>
      </c>
      <c r="U1289">
        <f t="shared" si="426"/>
        <v>2015</v>
      </c>
      <c r="V1289" t="str">
        <f>VLOOKUP(MONTH(S1289),REF!$C$4:$D$15,2,FALSE)</f>
        <v>APR</v>
      </c>
      <c r="W1289" t="str">
        <f t="shared" si="427"/>
        <v>YES</v>
      </c>
      <c r="X1289" t="str">
        <f t="shared" si="428"/>
        <v>NO</v>
      </c>
      <c r="Y1289" t="str">
        <f t="shared" si="429"/>
        <v>NO</v>
      </c>
      <c r="Z1289" t="str">
        <f t="shared" si="430"/>
        <v>NO</v>
      </c>
      <c r="AA1289" t="str">
        <f t="shared" si="431"/>
        <v>NO</v>
      </c>
      <c r="AB1289" t="str">
        <f t="shared" si="432"/>
        <v>NO</v>
      </c>
      <c r="AC1289" t="str">
        <f t="shared" si="433"/>
        <v>NO</v>
      </c>
      <c r="AD1289" t="str">
        <f t="shared" si="434"/>
        <v>NO</v>
      </c>
      <c r="AE1289" t="str">
        <f t="shared" si="435"/>
        <v>NO</v>
      </c>
      <c r="AF1289" t="str">
        <f t="shared" si="436"/>
        <v>NO</v>
      </c>
      <c r="AG1289" t="str">
        <f t="shared" si="437"/>
        <v>NO</v>
      </c>
      <c r="AH1289" t="str">
        <f t="shared" si="438"/>
        <v>NO</v>
      </c>
      <c r="AI1289">
        <f t="shared" si="439"/>
        <v>25</v>
      </c>
      <c r="AJ1289" t="str">
        <f t="shared" si="440"/>
        <v/>
      </c>
    </row>
    <row r="1290" spans="1:36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20"/>
        <v>1.0044999999999999</v>
      </c>
      <c r="P1290" s="6">
        <f t="shared" si="421"/>
        <v>65.868852459016395</v>
      </c>
      <c r="Q1290" t="str">
        <f t="shared" si="422"/>
        <v>theater</v>
      </c>
      <c r="R1290" t="str">
        <f t="shared" si="423"/>
        <v>plays</v>
      </c>
      <c r="S1290" s="8">
        <f t="shared" si="424"/>
        <v>42561</v>
      </c>
      <c r="T1290" s="8">
        <f t="shared" si="425"/>
        <v>42592.166666666672</v>
      </c>
      <c r="U1290">
        <f t="shared" si="426"/>
        <v>2016</v>
      </c>
      <c r="V1290" t="str">
        <f>VLOOKUP(MONTH(S1290),REF!$C$4:$D$15,2,FALSE)</f>
        <v>JUL</v>
      </c>
      <c r="W1290" t="str">
        <f t="shared" si="427"/>
        <v>NO</v>
      </c>
      <c r="X1290" t="str">
        <f t="shared" si="428"/>
        <v>YES</v>
      </c>
      <c r="Y1290" t="str">
        <f t="shared" si="429"/>
        <v>NO</v>
      </c>
      <c r="Z1290" t="str">
        <f t="shared" si="430"/>
        <v>NO</v>
      </c>
      <c r="AA1290" t="str">
        <f t="shared" si="431"/>
        <v>NO</v>
      </c>
      <c r="AB1290" t="str">
        <f t="shared" si="432"/>
        <v>NO</v>
      </c>
      <c r="AC1290" t="str">
        <f t="shared" si="433"/>
        <v>NO</v>
      </c>
      <c r="AD1290" t="str">
        <f t="shared" si="434"/>
        <v>NO</v>
      </c>
      <c r="AE1290" t="str">
        <f t="shared" si="435"/>
        <v>NO</v>
      </c>
      <c r="AF1290" t="str">
        <f t="shared" si="436"/>
        <v>NO</v>
      </c>
      <c r="AG1290" t="str">
        <f t="shared" si="437"/>
        <v>NO</v>
      </c>
      <c r="AH1290" t="str">
        <f t="shared" si="438"/>
        <v>NO</v>
      </c>
      <c r="AI1290">
        <f t="shared" si="439"/>
        <v>61</v>
      </c>
      <c r="AJ1290" t="str">
        <f t="shared" si="440"/>
        <v/>
      </c>
    </row>
    <row r="1291" spans="1:36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20"/>
        <v>1.2506666666666666</v>
      </c>
      <c r="P1291" s="6">
        <f t="shared" si="421"/>
        <v>36.07692307692308</v>
      </c>
      <c r="Q1291" t="str">
        <f t="shared" si="422"/>
        <v>theater</v>
      </c>
      <c r="R1291" t="str">
        <f t="shared" si="423"/>
        <v>plays</v>
      </c>
      <c r="S1291" s="8">
        <f t="shared" si="424"/>
        <v>42709</v>
      </c>
      <c r="T1291" s="8">
        <f t="shared" si="425"/>
        <v>42739.134780092594</v>
      </c>
      <c r="U1291">
        <f t="shared" si="426"/>
        <v>2016</v>
      </c>
      <c r="V1291" t="str">
        <f>VLOOKUP(MONTH(S1291),REF!$C$4:$D$15,2,FALSE)</f>
        <v>DEC</v>
      </c>
      <c r="W1291" t="str">
        <f t="shared" si="427"/>
        <v>NO</v>
      </c>
      <c r="X1291" t="str">
        <f t="shared" si="428"/>
        <v>YES</v>
      </c>
      <c r="Y1291" t="str">
        <f t="shared" si="429"/>
        <v>NO</v>
      </c>
      <c r="Z1291" t="str">
        <f t="shared" si="430"/>
        <v>NO</v>
      </c>
      <c r="AA1291" t="str">
        <f t="shared" si="431"/>
        <v>NO</v>
      </c>
      <c r="AB1291" t="str">
        <f t="shared" si="432"/>
        <v>NO</v>
      </c>
      <c r="AC1291" t="str">
        <f t="shared" si="433"/>
        <v>NO</v>
      </c>
      <c r="AD1291" t="str">
        <f t="shared" si="434"/>
        <v>NO</v>
      </c>
      <c r="AE1291" t="str">
        <f t="shared" si="435"/>
        <v>NO</v>
      </c>
      <c r="AF1291" t="str">
        <f t="shared" si="436"/>
        <v>NO</v>
      </c>
      <c r="AG1291" t="str">
        <f t="shared" si="437"/>
        <v>NO</v>
      </c>
      <c r="AH1291" t="str">
        <f t="shared" si="438"/>
        <v>NO</v>
      </c>
      <c r="AI1291">
        <f t="shared" si="439"/>
        <v>52</v>
      </c>
      <c r="AJ1291" t="str">
        <f t="shared" si="440"/>
        <v/>
      </c>
    </row>
    <row r="1292" spans="1:36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20"/>
        <v>1.0857142857142856</v>
      </c>
      <c r="P1292" s="6">
        <f t="shared" si="421"/>
        <v>44.186046511627907</v>
      </c>
      <c r="Q1292" t="str">
        <f t="shared" si="422"/>
        <v>theater</v>
      </c>
      <c r="R1292" t="str">
        <f t="shared" si="423"/>
        <v>plays</v>
      </c>
      <c r="S1292" s="8">
        <f t="shared" si="424"/>
        <v>42087</v>
      </c>
      <c r="T1292" s="8">
        <f t="shared" si="425"/>
        <v>42117.290972222225</v>
      </c>
      <c r="U1292">
        <f t="shared" si="426"/>
        <v>2015</v>
      </c>
      <c r="V1292" t="str">
        <f>VLOOKUP(MONTH(S1292),REF!$C$4:$D$15,2,FALSE)</f>
        <v>MAR</v>
      </c>
      <c r="W1292" t="str">
        <f t="shared" si="427"/>
        <v>NO</v>
      </c>
      <c r="X1292" t="str">
        <f t="shared" si="428"/>
        <v>YES</v>
      </c>
      <c r="Y1292" t="str">
        <f t="shared" si="429"/>
        <v>NO</v>
      </c>
      <c r="Z1292" t="str">
        <f t="shared" si="430"/>
        <v>NO</v>
      </c>
      <c r="AA1292" t="str">
        <f t="shared" si="431"/>
        <v>NO</v>
      </c>
      <c r="AB1292" t="str">
        <f t="shared" si="432"/>
        <v>NO</v>
      </c>
      <c r="AC1292" t="str">
        <f t="shared" si="433"/>
        <v>NO</v>
      </c>
      <c r="AD1292" t="str">
        <f t="shared" si="434"/>
        <v>NO</v>
      </c>
      <c r="AE1292" t="str">
        <f t="shared" si="435"/>
        <v>NO</v>
      </c>
      <c r="AF1292" t="str">
        <f t="shared" si="436"/>
        <v>NO</v>
      </c>
      <c r="AG1292" t="str">
        <f t="shared" si="437"/>
        <v>NO</v>
      </c>
      <c r="AH1292" t="str">
        <f t="shared" si="438"/>
        <v>NO</v>
      </c>
      <c r="AI1292">
        <f t="shared" si="439"/>
        <v>86</v>
      </c>
      <c r="AJ1292" t="str">
        <f t="shared" si="440"/>
        <v/>
      </c>
    </row>
    <row r="1293" spans="1:36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20"/>
        <v>1.4570000000000001</v>
      </c>
      <c r="P1293" s="6">
        <f t="shared" si="421"/>
        <v>104.07142857142857</v>
      </c>
      <c r="Q1293" t="str">
        <f t="shared" si="422"/>
        <v>theater</v>
      </c>
      <c r="R1293" t="str">
        <f t="shared" si="423"/>
        <v>plays</v>
      </c>
      <c r="S1293" s="8">
        <f t="shared" si="424"/>
        <v>42065</v>
      </c>
      <c r="T1293" s="8">
        <f t="shared" si="425"/>
        <v>42101.291666666672</v>
      </c>
      <c r="U1293">
        <f t="shared" si="426"/>
        <v>2015</v>
      </c>
      <c r="V1293" t="str">
        <f>VLOOKUP(MONTH(S1293),REF!$C$4:$D$15,2,FALSE)</f>
        <v>MAR</v>
      </c>
      <c r="W1293" t="str">
        <f t="shared" si="427"/>
        <v>NO</v>
      </c>
      <c r="X1293" t="str">
        <f t="shared" si="428"/>
        <v>YES</v>
      </c>
      <c r="Y1293" t="str">
        <f t="shared" si="429"/>
        <v>NO</v>
      </c>
      <c r="Z1293" t="str">
        <f t="shared" si="430"/>
        <v>NO</v>
      </c>
      <c r="AA1293" t="str">
        <f t="shared" si="431"/>
        <v>NO</v>
      </c>
      <c r="AB1293" t="str">
        <f t="shared" si="432"/>
        <v>NO</v>
      </c>
      <c r="AC1293" t="str">
        <f t="shared" si="433"/>
        <v>NO</v>
      </c>
      <c r="AD1293" t="str">
        <f t="shared" si="434"/>
        <v>NO</v>
      </c>
      <c r="AE1293" t="str">
        <f t="shared" si="435"/>
        <v>NO</v>
      </c>
      <c r="AF1293" t="str">
        <f t="shared" si="436"/>
        <v>NO</v>
      </c>
      <c r="AG1293" t="str">
        <f t="shared" si="437"/>
        <v>NO</v>
      </c>
      <c r="AH1293" t="str">
        <f t="shared" si="438"/>
        <v>NO</v>
      </c>
      <c r="AI1293">
        <f t="shared" si="439"/>
        <v>42</v>
      </c>
      <c r="AJ1293" t="str">
        <f t="shared" si="440"/>
        <v/>
      </c>
    </row>
    <row r="1294" spans="1:36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20"/>
        <v>1.1000000000000001</v>
      </c>
      <c r="P1294" s="6">
        <f t="shared" si="421"/>
        <v>35.96153846153846</v>
      </c>
      <c r="Q1294" t="str">
        <f t="shared" si="422"/>
        <v>theater</v>
      </c>
      <c r="R1294" t="str">
        <f t="shared" si="423"/>
        <v>plays</v>
      </c>
      <c r="S1294" s="8">
        <f t="shared" si="424"/>
        <v>42257</v>
      </c>
      <c r="T1294" s="8">
        <f t="shared" si="425"/>
        <v>42283.957638888889</v>
      </c>
      <c r="U1294">
        <f t="shared" si="426"/>
        <v>2015</v>
      </c>
      <c r="V1294" t="str">
        <f>VLOOKUP(MONTH(S1294),REF!$C$4:$D$15,2,FALSE)</f>
        <v>SEP</v>
      </c>
      <c r="W1294" t="str">
        <f t="shared" si="427"/>
        <v>NO</v>
      </c>
      <c r="X1294" t="str">
        <f t="shared" si="428"/>
        <v>YES</v>
      </c>
      <c r="Y1294" t="str">
        <f t="shared" si="429"/>
        <v>NO</v>
      </c>
      <c r="Z1294" t="str">
        <f t="shared" si="430"/>
        <v>NO</v>
      </c>
      <c r="AA1294" t="str">
        <f t="shared" si="431"/>
        <v>NO</v>
      </c>
      <c r="AB1294" t="str">
        <f t="shared" si="432"/>
        <v>NO</v>
      </c>
      <c r="AC1294" t="str">
        <f t="shared" si="433"/>
        <v>NO</v>
      </c>
      <c r="AD1294" t="str">
        <f t="shared" si="434"/>
        <v>NO</v>
      </c>
      <c r="AE1294" t="str">
        <f t="shared" si="435"/>
        <v>NO</v>
      </c>
      <c r="AF1294" t="str">
        <f t="shared" si="436"/>
        <v>NO</v>
      </c>
      <c r="AG1294" t="str">
        <f t="shared" si="437"/>
        <v>NO</v>
      </c>
      <c r="AH1294" t="str">
        <f t="shared" si="438"/>
        <v>NO</v>
      </c>
      <c r="AI1294">
        <f t="shared" si="439"/>
        <v>52</v>
      </c>
      <c r="AJ1294" t="str">
        <f t="shared" si="440"/>
        <v/>
      </c>
    </row>
    <row r="1295" spans="1:36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20"/>
        <v>1.0223333333333333</v>
      </c>
      <c r="P1295" s="6">
        <f t="shared" si="421"/>
        <v>127.79166666666667</v>
      </c>
      <c r="Q1295" t="str">
        <f t="shared" si="422"/>
        <v>theater</v>
      </c>
      <c r="R1295" t="str">
        <f t="shared" si="423"/>
        <v>plays</v>
      </c>
      <c r="S1295" s="8">
        <f t="shared" si="424"/>
        <v>42293</v>
      </c>
      <c r="T1295" s="8">
        <f t="shared" si="425"/>
        <v>42322.742719907408</v>
      </c>
      <c r="U1295">
        <f t="shared" si="426"/>
        <v>2015</v>
      </c>
      <c r="V1295" t="str">
        <f>VLOOKUP(MONTH(S1295),REF!$C$4:$D$15,2,FALSE)</f>
        <v>OCT</v>
      </c>
      <c r="W1295" t="str">
        <f t="shared" si="427"/>
        <v>NO</v>
      </c>
      <c r="X1295" t="str">
        <f t="shared" si="428"/>
        <v>NO</v>
      </c>
      <c r="Y1295" t="str">
        <f t="shared" si="429"/>
        <v>NO</v>
      </c>
      <c r="Z1295" t="str">
        <f t="shared" si="430"/>
        <v>NO</v>
      </c>
      <c r="AA1295" t="str">
        <f t="shared" si="431"/>
        <v>YES</v>
      </c>
      <c r="AB1295" t="str">
        <f t="shared" si="432"/>
        <v>NO</v>
      </c>
      <c r="AC1295" t="str">
        <f t="shared" si="433"/>
        <v>NO</v>
      </c>
      <c r="AD1295" t="str">
        <f t="shared" si="434"/>
        <v>NO</v>
      </c>
      <c r="AE1295" t="str">
        <f t="shared" si="435"/>
        <v>NO</v>
      </c>
      <c r="AF1295" t="str">
        <f t="shared" si="436"/>
        <v>NO</v>
      </c>
      <c r="AG1295" t="str">
        <f t="shared" si="437"/>
        <v>NO</v>
      </c>
      <c r="AH1295" t="str">
        <f t="shared" si="438"/>
        <v>NO</v>
      </c>
      <c r="AI1295">
        <f t="shared" si="439"/>
        <v>120</v>
      </c>
      <c r="AJ1295" t="str">
        <f t="shared" si="440"/>
        <v/>
      </c>
    </row>
    <row r="1296" spans="1:36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20"/>
        <v>1.22</v>
      </c>
      <c r="P1296" s="6">
        <f t="shared" si="421"/>
        <v>27.727272727272727</v>
      </c>
      <c r="Q1296" t="str">
        <f t="shared" si="422"/>
        <v>theater</v>
      </c>
      <c r="R1296" t="str">
        <f t="shared" si="423"/>
        <v>plays</v>
      </c>
      <c r="S1296" s="8">
        <f t="shared" si="424"/>
        <v>42278</v>
      </c>
      <c r="T1296" s="8">
        <f t="shared" si="425"/>
        <v>42296.458333333328</v>
      </c>
      <c r="U1296">
        <f t="shared" si="426"/>
        <v>2015</v>
      </c>
      <c r="V1296" t="str">
        <f>VLOOKUP(MONTH(S1296),REF!$C$4:$D$15,2,FALSE)</f>
        <v>OCT</v>
      </c>
      <c r="W1296" t="str">
        <f t="shared" si="427"/>
        <v>YES</v>
      </c>
      <c r="X1296" t="str">
        <f t="shared" si="428"/>
        <v>NO</v>
      </c>
      <c r="Y1296" t="str">
        <f t="shared" si="429"/>
        <v>NO</v>
      </c>
      <c r="Z1296" t="str">
        <f t="shared" si="430"/>
        <v>NO</v>
      </c>
      <c r="AA1296" t="str">
        <f t="shared" si="431"/>
        <v>NO</v>
      </c>
      <c r="AB1296" t="str">
        <f t="shared" si="432"/>
        <v>NO</v>
      </c>
      <c r="AC1296" t="str">
        <f t="shared" si="433"/>
        <v>NO</v>
      </c>
      <c r="AD1296" t="str">
        <f t="shared" si="434"/>
        <v>NO</v>
      </c>
      <c r="AE1296" t="str">
        <f t="shared" si="435"/>
        <v>NO</v>
      </c>
      <c r="AF1296" t="str">
        <f t="shared" si="436"/>
        <v>NO</v>
      </c>
      <c r="AG1296" t="str">
        <f t="shared" si="437"/>
        <v>NO</v>
      </c>
      <c r="AH1296" t="str">
        <f t="shared" si="438"/>
        <v>NO</v>
      </c>
      <c r="AI1296">
        <f t="shared" si="439"/>
        <v>22</v>
      </c>
      <c r="AJ1296" t="str">
        <f t="shared" si="440"/>
        <v/>
      </c>
    </row>
    <row r="1297" spans="1:36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20"/>
        <v>1.0196000000000001</v>
      </c>
      <c r="P1297" s="6">
        <f t="shared" si="421"/>
        <v>39.828125</v>
      </c>
      <c r="Q1297" t="str">
        <f t="shared" si="422"/>
        <v>theater</v>
      </c>
      <c r="R1297" t="str">
        <f t="shared" si="423"/>
        <v>plays</v>
      </c>
      <c r="S1297" s="8">
        <f t="shared" si="424"/>
        <v>42185</v>
      </c>
      <c r="T1297" s="8">
        <f t="shared" si="425"/>
        <v>42214.708333333328</v>
      </c>
      <c r="U1297">
        <f t="shared" si="426"/>
        <v>2015</v>
      </c>
      <c r="V1297" t="str">
        <f>VLOOKUP(MONTH(S1297),REF!$C$4:$D$15,2,FALSE)</f>
        <v>JUN</v>
      </c>
      <c r="W1297" t="str">
        <f t="shared" si="427"/>
        <v>NO</v>
      </c>
      <c r="X1297" t="str">
        <f t="shared" si="428"/>
        <v>YES</v>
      </c>
      <c r="Y1297" t="str">
        <f t="shared" si="429"/>
        <v>NO</v>
      </c>
      <c r="Z1297" t="str">
        <f t="shared" si="430"/>
        <v>NO</v>
      </c>
      <c r="AA1297" t="str">
        <f t="shared" si="431"/>
        <v>NO</v>
      </c>
      <c r="AB1297" t="str">
        <f t="shared" si="432"/>
        <v>NO</v>
      </c>
      <c r="AC1297" t="str">
        <f t="shared" si="433"/>
        <v>NO</v>
      </c>
      <c r="AD1297" t="str">
        <f t="shared" si="434"/>
        <v>NO</v>
      </c>
      <c r="AE1297" t="str">
        <f t="shared" si="435"/>
        <v>NO</v>
      </c>
      <c r="AF1297" t="str">
        <f t="shared" si="436"/>
        <v>NO</v>
      </c>
      <c r="AG1297" t="str">
        <f t="shared" si="437"/>
        <v>NO</v>
      </c>
      <c r="AH1297" t="str">
        <f t="shared" si="438"/>
        <v>NO</v>
      </c>
      <c r="AI1297">
        <f t="shared" si="439"/>
        <v>64</v>
      </c>
      <c r="AJ1297" t="str">
        <f t="shared" si="440"/>
        <v/>
      </c>
    </row>
    <row r="1298" spans="1:36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20"/>
        <v>1.411764705882353</v>
      </c>
      <c r="P1298" s="6">
        <f t="shared" si="421"/>
        <v>52.173913043478258</v>
      </c>
      <c r="Q1298" t="str">
        <f t="shared" si="422"/>
        <v>theater</v>
      </c>
      <c r="R1298" t="str">
        <f t="shared" si="423"/>
        <v>plays</v>
      </c>
      <c r="S1298" s="8">
        <f t="shared" si="424"/>
        <v>42423</v>
      </c>
      <c r="T1298" s="8">
        <f t="shared" si="425"/>
        <v>42443.008946759262</v>
      </c>
      <c r="U1298">
        <f t="shared" si="426"/>
        <v>2016</v>
      </c>
      <c r="V1298" t="str">
        <f>VLOOKUP(MONTH(S1298),REF!$C$4:$D$15,2,FALSE)</f>
        <v>FEB</v>
      </c>
      <c r="W1298" t="str">
        <f t="shared" si="427"/>
        <v>YES</v>
      </c>
      <c r="X1298" t="str">
        <f t="shared" si="428"/>
        <v>NO</v>
      </c>
      <c r="Y1298" t="str">
        <f t="shared" si="429"/>
        <v>NO</v>
      </c>
      <c r="Z1298" t="str">
        <f t="shared" si="430"/>
        <v>NO</v>
      </c>
      <c r="AA1298" t="str">
        <f t="shared" si="431"/>
        <v>NO</v>
      </c>
      <c r="AB1298" t="str">
        <f t="shared" si="432"/>
        <v>NO</v>
      </c>
      <c r="AC1298" t="str">
        <f t="shared" si="433"/>
        <v>NO</v>
      </c>
      <c r="AD1298" t="str">
        <f t="shared" si="434"/>
        <v>NO</v>
      </c>
      <c r="AE1298" t="str">
        <f t="shared" si="435"/>
        <v>NO</v>
      </c>
      <c r="AF1298" t="str">
        <f t="shared" si="436"/>
        <v>NO</v>
      </c>
      <c r="AG1298" t="str">
        <f t="shared" si="437"/>
        <v>NO</v>
      </c>
      <c r="AH1298" t="str">
        <f t="shared" si="438"/>
        <v>NO</v>
      </c>
      <c r="AI1298">
        <f t="shared" si="439"/>
        <v>23</v>
      </c>
      <c r="AJ1298" t="str">
        <f t="shared" si="440"/>
        <v/>
      </c>
    </row>
    <row r="1299" spans="1:36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20"/>
        <v>1.0952500000000001</v>
      </c>
      <c r="P1299" s="6">
        <f t="shared" si="421"/>
        <v>92.037815126050418</v>
      </c>
      <c r="Q1299" t="str">
        <f t="shared" si="422"/>
        <v>theater</v>
      </c>
      <c r="R1299" t="str">
        <f t="shared" si="423"/>
        <v>plays</v>
      </c>
      <c r="S1299" s="8">
        <f t="shared" si="424"/>
        <v>42462</v>
      </c>
      <c r="T1299" s="8">
        <f t="shared" si="425"/>
        <v>42491.747199074074</v>
      </c>
      <c r="U1299">
        <f t="shared" si="426"/>
        <v>2016</v>
      </c>
      <c r="V1299" t="str">
        <f>VLOOKUP(MONTH(S1299),REF!$C$4:$D$15,2,FALSE)</f>
        <v>APR</v>
      </c>
      <c r="W1299" t="str">
        <f t="shared" si="427"/>
        <v>NO</v>
      </c>
      <c r="X1299" t="str">
        <f t="shared" si="428"/>
        <v>NO</v>
      </c>
      <c r="Y1299" t="str">
        <f t="shared" si="429"/>
        <v>NO</v>
      </c>
      <c r="Z1299" t="str">
        <f t="shared" si="430"/>
        <v>NO</v>
      </c>
      <c r="AA1299" t="str">
        <f t="shared" si="431"/>
        <v>NO</v>
      </c>
      <c r="AB1299" t="str">
        <f t="shared" si="432"/>
        <v>YES</v>
      </c>
      <c r="AC1299" t="str">
        <f t="shared" si="433"/>
        <v>NO</v>
      </c>
      <c r="AD1299" t="str">
        <f t="shared" si="434"/>
        <v>NO</v>
      </c>
      <c r="AE1299" t="str">
        <f t="shared" si="435"/>
        <v>NO</v>
      </c>
      <c r="AF1299" t="str">
        <f t="shared" si="436"/>
        <v>NO</v>
      </c>
      <c r="AG1299" t="str">
        <f t="shared" si="437"/>
        <v>NO</v>
      </c>
      <c r="AH1299" t="str">
        <f t="shared" si="438"/>
        <v>NO</v>
      </c>
      <c r="AI1299">
        <f t="shared" si="439"/>
        <v>238</v>
      </c>
      <c r="AJ1299" t="str">
        <f t="shared" si="440"/>
        <v/>
      </c>
    </row>
    <row r="1300" spans="1:36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20"/>
        <v>1.0465</v>
      </c>
      <c r="P1300" s="6">
        <f t="shared" si="421"/>
        <v>63.424242424242422</v>
      </c>
      <c r="Q1300" t="str">
        <f t="shared" si="422"/>
        <v>theater</v>
      </c>
      <c r="R1300" t="str">
        <f t="shared" si="423"/>
        <v>plays</v>
      </c>
      <c r="S1300" s="8">
        <f t="shared" si="424"/>
        <v>42459</v>
      </c>
      <c r="T1300" s="8">
        <f t="shared" si="425"/>
        <v>42488.680925925924</v>
      </c>
      <c r="U1300">
        <f t="shared" si="426"/>
        <v>2016</v>
      </c>
      <c r="V1300" t="str">
        <f>VLOOKUP(MONTH(S1300),REF!$C$4:$D$15,2,FALSE)</f>
        <v>MAR</v>
      </c>
      <c r="W1300" t="str">
        <f t="shared" si="427"/>
        <v>NO</v>
      </c>
      <c r="X1300" t="str">
        <f t="shared" si="428"/>
        <v>YES</v>
      </c>
      <c r="Y1300" t="str">
        <f t="shared" si="429"/>
        <v>NO</v>
      </c>
      <c r="Z1300" t="str">
        <f t="shared" si="430"/>
        <v>NO</v>
      </c>
      <c r="AA1300" t="str">
        <f t="shared" si="431"/>
        <v>NO</v>
      </c>
      <c r="AB1300" t="str">
        <f t="shared" si="432"/>
        <v>NO</v>
      </c>
      <c r="AC1300" t="str">
        <f t="shared" si="433"/>
        <v>NO</v>
      </c>
      <c r="AD1300" t="str">
        <f t="shared" si="434"/>
        <v>NO</v>
      </c>
      <c r="AE1300" t="str">
        <f t="shared" si="435"/>
        <v>NO</v>
      </c>
      <c r="AF1300" t="str">
        <f t="shared" si="436"/>
        <v>NO</v>
      </c>
      <c r="AG1300" t="str">
        <f t="shared" si="437"/>
        <v>NO</v>
      </c>
      <c r="AH1300" t="str">
        <f t="shared" si="438"/>
        <v>NO</v>
      </c>
      <c r="AI1300">
        <f t="shared" si="439"/>
        <v>33</v>
      </c>
      <c r="AJ1300" t="str">
        <f t="shared" si="440"/>
        <v/>
      </c>
    </row>
    <row r="1301" spans="1:36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20"/>
        <v>1.24</v>
      </c>
      <c r="P1301" s="6">
        <f t="shared" si="421"/>
        <v>135.625</v>
      </c>
      <c r="Q1301" t="str">
        <f t="shared" si="422"/>
        <v>theater</v>
      </c>
      <c r="R1301" t="str">
        <f t="shared" si="423"/>
        <v>plays</v>
      </c>
      <c r="S1301" s="8">
        <f t="shared" si="424"/>
        <v>42170</v>
      </c>
      <c r="T1301" s="8">
        <f t="shared" si="425"/>
        <v>42199.814340277779</v>
      </c>
      <c r="U1301">
        <f t="shared" si="426"/>
        <v>2015</v>
      </c>
      <c r="V1301" t="str">
        <f>VLOOKUP(MONTH(S1301),REF!$C$4:$D$15,2,FALSE)</f>
        <v>JUN</v>
      </c>
      <c r="W1301" t="str">
        <f t="shared" si="427"/>
        <v>NO</v>
      </c>
      <c r="X1301" t="str">
        <f t="shared" si="428"/>
        <v>YES</v>
      </c>
      <c r="Y1301" t="str">
        <f t="shared" si="429"/>
        <v>NO</v>
      </c>
      <c r="Z1301" t="str">
        <f t="shared" si="430"/>
        <v>NO</v>
      </c>
      <c r="AA1301" t="str">
        <f t="shared" si="431"/>
        <v>NO</v>
      </c>
      <c r="AB1301" t="str">
        <f t="shared" si="432"/>
        <v>NO</v>
      </c>
      <c r="AC1301" t="str">
        <f t="shared" si="433"/>
        <v>NO</v>
      </c>
      <c r="AD1301" t="str">
        <f t="shared" si="434"/>
        <v>NO</v>
      </c>
      <c r="AE1301" t="str">
        <f t="shared" si="435"/>
        <v>NO</v>
      </c>
      <c r="AF1301" t="str">
        <f t="shared" si="436"/>
        <v>NO</v>
      </c>
      <c r="AG1301" t="str">
        <f t="shared" si="437"/>
        <v>NO</v>
      </c>
      <c r="AH1301" t="str">
        <f t="shared" si="438"/>
        <v>NO</v>
      </c>
      <c r="AI1301">
        <f t="shared" si="439"/>
        <v>32</v>
      </c>
      <c r="AJ1301" t="str">
        <f t="shared" si="440"/>
        <v/>
      </c>
    </row>
    <row r="1302" spans="1:36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20"/>
        <v>1.35</v>
      </c>
      <c r="P1302" s="6">
        <f t="shared" si="421"/>
        <v>168.75</v>
      </c>
      <c r="Q1302" t="str">
        <f t="shared" si="422"/>
        <v>theater</v>
      </c>
      <c r="R1302" t="str">
        <f t="shared" si="423"/>
        <v>plays</v>
      </c>
      <c r="S1302" s="8">
        <f t="shared" si="424"/>
        <v>42484</v>
      </c>
      <c r="T1302" s="8">
        <f t="shared" si="425"/>
        <v>42522.789583333331</v>
      </c>
      <c r="U1302">
        <f t="shared" si="426"/>
        <v>2016</v>
      </c>
      <c r="V1302" t="str">
        <f>VLOOKUP(MONTH(S1302),REF!$C$4:$D$15,2,FALSE)</f>
        <v>APR</v>
      </c>
      <c r="W1302" t="str">
        <f t="shared" si="427"/>
        <v>NO</v>
      </c>
      <c r="X1302" t="str">
        <f t="shared" si="428"/>
        <v>YES</v>
      </c>
      <c r="Y1302" t="str">
        <f t="shared" si="429"/>
        <v>NO</v>
      </c>
      <c r="Z1302" t="str">
        <f t="shared" si="430"/>
        <v>NO</v>
      </c>
      <c r="AA1302" t="str">
        <f t="shared" si="431"/>
        <v>NO</v>
      </c>
      <c r="AB1302" t="str">
        <f t="shared" si="432"/>
        <v>NO</v>
      </c>
      <c r="AC1302" t="str">
        <f t="shared" si="433"/>
        <v>NO</v>
      </c>
      <c r="AD1302" t="str">
        <f t="shared" si="434"/>
        <v>NO</v>
      </c>
      <c r="AE1302" t="str">
        <f t="shared" si="435"/>
        <v>NO</v>
      </c>
      <c r="AF1302" t="str">
        <f t="shared" si="436"/>
        <v>NO</v>
      </c>
      <c r="AG1302" t="str">
        <f t="shared" si="437"/>
        <v>NO</v>
      </c>
      <c r="AH1302" t="str">
        <f t="shared" si="438"/>
        <v>NO</v>
      </c>
      <c r="AI1302">
        <f t="shared" si="439"/>
        <v>24</v>
      </c>
      <c r="AJ1302" t="str">
        <f t="shared" si="440"/>
        <v/>
      </c>
    </row>
    <row r="1303" spans="1:36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20"/>
        <v>1.0275000000000001</v>
      </c>
      <c r="P1303" s="6">
        <f t="shared" si="421"/>
        <v>70.862068965517238</v>
      </c>
      <c r="Q1303" t="str">
        <f t="shared" si="422"/>
        <v>theater</v>
      </c>
      <c r="R1303" t="str">
        <f t="shared" si="423"/>
        <v>plays</v>
      </c>
      <c r="S1303" s="8">
        <f t="shared" si="424"/>
        <v>42196</v>
      </c>
      <c r="T1303" s="8">
        <f t="shared" si="425"/>
        <v>42206.125</v>
      </c>
      <c r="U1303">
        <f t="shared" si="426"/>
        <v>2015</v>
      </c>
      <c r="V1303" t="str">
        <f>VLOOKUP(MONTH(S1303),REF!$C$4:$D$15,2,FALSE)</f>
        <v>JUL</v>
      </c>
      <c r="W1303" t="str">
        <f t="shared" si="427"/>
        <v>NO</v>
      </c>
      <c r="X1303" t="str">
        <f t="shared" si="428"/>
        <v>YES</v>
      </c>
      <c r="Y1303" t="str">
        <f t="shared" si="429"/>
        <v>NO</v>
      </c>
      <c r="Z1303" t="str">
        <f t="shared" si="430"/>
        <v>NO</v>
      </c>
      <c r="AA1303" t="str">
        <f t="shared" si="431"/>
        <v>NO</v>
      </c>
      <c r="AB1303" t="str">
        <f t="shared" si="432"/>
        <v>NO</v>
      </c>
      <c r="AC1303" t="str">
        <f t="shared" si="433"/>
        <v>NO</v>
      </c>
      <c r="AD1303" t="str">
        <f t="shared" si="434"/>
        <v>NO</v>
      </c>
      <c r="AE1303" t="str">
        <f t="shared" si="435"/>
        <v>NO</v>
      </c>
      <c r="AF1303" t="str">
        <f t="shared" si="436"/>
        <v>NO</v>
      </c>
      <c r="AG1303" t="str">
        <f t="shared" si="437"/>
        <v>NO</v>
      </c>
      <c r="AH1303" t="str">
        <f t="shared" si="438"/>
        <v>NO</v>
      </c>
      <c r="AI1303">
        <f t="shared" si="439"/>
        <v>29</v>
      </c>
      <c r="AJ1303" t="str">
        <f t="shared" si="440"/>
        <v/>
      </c>
    </row>
    <row r="1304" spans="1:36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20"/>
        <v>1</v>
      </c>
      <c r="P1304" s="6">
        <f t="shared" si="421"/>
        <v>50</v>
      </c>
      <c r="Q1304" t="str">
        <f t="shared" si="422"/>
        <v>theater</v>
      </c>
      <c r="R1304" t="str">
        <f t="shared" si="423"/>
        <v>plays</v>
      </c>
      <c r="S1304" s="8">
        <f t="shared" si="424"/>
        <v>42675</v>
      </c>
      <c r="T1304" s="8">
        <f t="shared" si="425"/>
        <v>42705.099664351852</v>
      </c>
      <c r="U1304">
        <f t="shared" si="426"/>
        <v>2016</v>
      </c>
      <c r="V1304" t="str">
        <f>VLOOKUP(MONTH(S1304),REF!$C$4:$D$15,2,FALSE)</f>
        <v>NOV</v>
      </c>
      <c r="W1304" t="str">
        <f t="shared" si="427"/>
        <v>NO</v>
      </c>
      <c r="X1304" t="str">
        <f t="shared" si="428"/>
        <v>YES</v>
      </c>
      <c r="Y1304" t="str">
        <f t="shared" si="429"/>
        <v>NO</v>
      </c>
      <c r="Z1304" t="str">
        <f t="shared" si="430"/>
        <v>NO</v>
      </c>
      <c r="AA1304" t="str">
        <f t="shared" si="431"/>
        <v>NO</v>
      </c>
      <c r="AB1304" t="str">
        <f t="shared" si="432"/>
        <v>NO</v>
      </c>
      <c r="AC1304" t="str">
        <f t="shared" si="433"/>
        <v>NO</v>
      </c>
      <c r="AD1304" t="str">
        <f t="shared" si="434"/>
        <v>NO</v>
      </c>
      <c r="AE1304" t="str">
        <f t="shared" si="435"/>
        <v>NO</v>
      </c>
      <c r="AF1304" t="str">
        <f t="shared" si="436"/>
        <v>NO</v>
      </c>
      <c r="AG1304" t="str">
        <f t="shared" si="437"/>
        <v>NO</v>
      </c>
      <c r="AH1304" t="str">
        <f t="shared" si="438"/>
        <v>NO</v>
      </c>
      <c r="AI1304">
        <f t="shared" si="439"/>
        <v>50</v>
      </c>
      <c r="AJ1304" t="str">
        <f t="shared" si="440"/>
        <v/>
      </c>
    </row>
    <row r="1305" spans="1:36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20"/>
        <v>1.3026085714285716</v>
      </c>
      <c r="P1305" s="6">
        <f t="shared" si="421"/>
        <v>42.214166666666671</v>
      </c>
      <c r="Q1305" t="str">
        <f t="shared" si="422"/>
        <v>theater</v>
      </c>
      <c r="R1305" t="str">
        <f t="shared" si="423"/>
        <v>plays</v>
      </c>
      <c r="S1305" s="8">
        <f t="shared" si="424"/>
        <v>42566</v>
      </c>
      <c r="T1305" s="8">
        <f t="shared" si="425"/>
        <v>42582.458333333328</v>
      </c>
      <c r="U1305">
        <f t="shared" si="426"/>
        <v>2016</v>
      </c>
      <c r="V1305" t="str">
        <f>VLOOKUP(MONTH(S1305),REF!$C$4:$D$15,2,FALSE)</f>
        <v>JUL</v>
      </c>
      <c r="W1305" t="str">
        <f t="shared" si="427"/>
        <v>NO</v>
      </c>
      <c r="X1305" t="str">
        <f t="shared" si="428"/>
        <v>YES</v>
      </c>
      <c r="Y1305" t="str">
        <f t="shared" si="429"/>
        <v>NO</v>
      </c>
      <c r="Z1305" t="str">
        <f t="shared" si="430"/>
        <v>NO</v>
      </c>
      <c r="AA1305" t="str">
        <f t="shared" si="431"/>
        <v>NO</v>
      </c>
      <c r="AB1305" t="str">
        <f t="shared" si="432"/>
        <v>NO</v>
      </c>
      <c r="AC1305" t="str">
        <f t="shared" si="433"/>
        <v>NO</v>
      </c>
      <c r="AD1305" t="str">
        <f t="shared" si="434"/>
        <v>NO</v>
      </c>
      <c r="AE1305" t="str">
        <f t="shared" si="435"/>
        <v>NO</v>
      </c>
      <c r="AF1305" t="str">
        <f t="shared" si="436"/>
        <v>NO</v>
      </c>
      <c r="AG1305" t="str">
        <f t="shared" si="437"/>
        <v>NO</v>
      </c>
      <c r="AH1305" t="str">
        <f t="shared" si="438"/>
        <v>NO</v>
      </c>
      <c r="AI1305">
        <f t="shared" si="439"/>
        <v>108</v>
      </c>
      <c r="AJ1305" t="str">
        <f t="shared" si="440"/>
        <v/>
      </c>
    </row>
    <row r="1306" spans="1:36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20"/>
        <v>0.39627499999999999</v>
      </c>
      <c r="P1306" s="6">
        <f t="shared" si="421"/>
        <v>152.41346153846155</v>
      </c>
      <c r="Q1306" t="str">
        <f t="shared" si="422"/>
        <v>technology</v>
      </c>
      <c r="R1306" t="str">
        <f t="shared" si="423"/>
        <v>wearables</v>
      </c>
      <c r="S1306" s="8">
        <f t="shared" si="424"/>
        <v>42747</v>
      </c>
      <c r="T1306" s="8">
        <f t="shared" si="425"/>
        <v>42807.152835648143</v>
      </c>
      <c r="U1306">
        <f t="shared" si="426"/>
        <v>2017</v>
      </c>
      <c r="V1306" t="str">
        <f>VLOOKUP(MONTH(S1306),REF!$C$4:$D$15,2,FALSE)</f>
        <v>JAN</v>
      </c>
      <c r="W1306" t="str">
        <f t="shared" si="427"/>
        <v>NO</v>
      </c>
      <c r="X1306" t="str">
        <f t="shared" si="428"/>
        <v>NO</v>
      </c>
      <c r="Y1306" t="str">
        <f t="shared" si="429"/>
        <v>NO</v>
      </c>
      <c r="Z1306" t="str">
        <f t="shared" si="430"/>
        <v>NO</v>
      </c>
      <c r="AA1306" t="str">
        <f t="shared" si="431"/>
        <v>NO</v>
      </c>
      <c r="AB1306" t="str">
        <f t="shared" si="432"/>
        <v>NO</v>
      </c>
      <c r="AC1306" t="str">
        <f t="shared" si="433"/>
        <v>NO</v>
      </c>
      <c r="AD1306" t="str">
        <f t="shared" si="434"/>
        <v>NO</v>
      </c>
      <c r="AE1306" t="str">
        <f t="shared" si="435"/>
        <v>NO</v>
      </c>
      <c r="AF1306" t="str">
        <f t="shared" si="436"/>
        <v>YES</v>
      </c>
      <c r="AG1306" t="str">
        <f t="shared" si="437"/>
        <v>NO</v>
      </c>
      <c r="AH1306" t="str">
        <f t="shared" si="438"/>
        <v>NO</v>
      </c>
      <c r="AI1306" t="str">
        <f t="shared" si="439"/>
        <v/>
      </c>
      <c r="AJ1306" t="str">
        <f t="shared" si="440"/>
        <v/>
      </c>
    </row>
    <row r="1307" spans="1:36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20"/>
        <v>0.25976666666666665</v>
      </c>
      <c r="P1307" s="6">
        <f t="shared" si="421"/>
        <v>90.616279069767444</v>
      </c>
      <c r="Q1307" t="str">
        <f t="shared" si="422"/>
        <v>technology</v>
      </c>
      <c r="R1307" t="str">
        <f t="shared" si="423"/>
        <v>wearables</v>
      </c>
      <c r="S1307" s="8">
        <f t="shared" si="424"/>
        <v>42544</v>
      </c>
      <c r="T1307" s="8">
        <f t="shared" si="425"/>
        <v>42572.729166666672</v>
      </c>
      <c r="U1307">
        <f t="shared" si="426"/>
        <v>2016</v>
      </c>
      <c r="V1307" t="str">
        <f>VLOOKUP(MONTH(S1307),REF!$C$4:$D$15,2,FALSE)</f>
        <v>JUN</v>
      </c>
      <c r="W1307" t="str">
        <f t="shared" si="427"/>
        <v>NO</v>
      </c>
      <c r="X1307" t="str">
        <f t="shared" si="428"/>
        <v>NO</v>
      </c>
      <c r="Y1307" t="str">
        <f t="shared" si="429"/>
        <v>NO</v>
      </c>
      <c r="Z1307" t="str">
        <f t="shared" si="430"/>
        <v>NO</v>
      </c>
      <c r="AA1307" t="str">
        <f t="shared" si="431"/>
        <v>NO</v>
      </c>
      <c r="AB1307" t="str">
        <f t="shared" si="432"/>
        <v>NO</v>
      </c>
      <c r="AC1307" t="str">
        <f t="shared" si="433"/>
        <v>NO</v>
      </c>
      <c r="AD1307" t="str">
        <f t="shared" si="434"/>
        <v>YES</v>
      </c>
      <c r="AE1307" t="str">
        <f t="shared" si="435"/>
        <v>NO</v>
      </c>
      <c r="AF1307" t="str">
        <f t="shared" si="436"/>
        <v>NO</v>
      </c>
      <c r="AG1307" t="str">
        <f t="shared" si="437"/>
        <v>NO</v>
      </c>
      <c r="AH1307" t="str">
        <f t="shared" si="438"/>
        <v>NO</v>
      </c>
      <c r="AI1307" t="str">
        <f t="shared" si="439"/>
        <v/>
      </c>
      <c r="AJ1307" t="str">
        <f t="shared" si="440"/>
        <v/>
      </c>
    </row>
    <row r="1308" spans="1:36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20"/>
        <v>0.65246363636363636</v>
      </c>
      <c r="P1308" s="6">
        <f t="shared" si="421"/>
        <v>201.60393258426967</v>
      </c>
      <c r="Q1308" t="str">
        <f t="shared" si="422"/>
        <v>technology</v>
      </c>
      <c r="R1308" t="str">
        <f t="shared" si="423"/>
        <v>wearables</v>
      </c>
      <c r="S1308" s="8">
        <f t="shared" si="424"/>
        <v>41947</v>
      </c>
      <c r="T1308" s="8">
        <f t="shared" si="425"/>
        <v>41977.457569444443</v>
      </c>
      <c r="U1308">
        <f t="shared" si="426"/>
        <v>2014</v>
      </c>
      <c r="V1308" t="str">
        <f>VLOOKUP(MONTH(S1308),REF!$C$4:$D$15,2,FALSE)</f>
        <v>NOV</v>
      </c>
      <c r="W1308" t="str">
        <f t="shared" si="427"/>
        <v>NO</v>
      </c>
      <c r="X1308" t="str">
        <f t="shared" si="428"/>
        <v>NO</v>
      </c>
      <c r="Y1308" t="str">
        <f t="shared" si="429"/>
        <v>NO</v>
      </c>
      <c r="Z1308" t="str">
        <f t="shared" si="430"/>
        <v>NO</v>
      </c>
      <c r="AA1308" t="str">
        <f t="shared" si="431"/>
        <v>NO</v>
      </c>
      <c r="AB1308" t="str">
        <f t="shared" si="432"/>
        <v>NO</v>
      </c>
      <c r="AC1308" t="str">
        <f t="shared" si="433"/>
        <v>NO</v>
      </c>
      <c r="AD1308" t="str">
        <f t="shared" si="434"/>
        <v>NO</v>
      </c>
      <c r="AE1308" t="str">
        <f t="shared" si="435"/>
        <v>NO</v>
      </c>
      <c r="AF1308" t="str">
        <f t="shared" si="436"/>
        <v>NO</v>
      </c>
      <c r="AG1308" t="str">
        <f t="shared" si="437"/>
        <v>NO</v>
      </c>
      <c r="AH1308" t="str">
        <f t="shared" si="438"/>
        <v>YES</v>
      </c>
      <c r="AI1308" t="str">
        <f t="shared" si="439"/>
        <v/>
      </c>
      <c r="AJ1308" t="str">
        <f t="shared" si="440"/>
        <v/>
      </c>
    </row>
    <row r="1309" spans="1:36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20"/>
        <v>0.11514000000000001</v>
      </c>
      <c r="P1309" s="6">
        <f t="shared" si="421"/>
        <v>127.93333333333334</v>
      </c>
      <c r="Q1309" t="str">
        <f t="shared" si="422"/>
        <v>technology</v>
      </c>
      <c r="R1309" t="str">
        <f t="shared" si="423"/>
        <v>wearables</v>
      </c>
      <c r="S1309" s="8">
        <f t="shared" si="424"/>
        <v>42388</v>
      </c>
      <c r="T1309" s="8">
        <f t="shared" si="425"/>
        <v>42417.503229166672</v>
      </c>
      <c r="U1309">
        <f t="shared" si="426"/>
        <v>2016</v>
      </c>
      <c r="V1309" t="str">
        <f>VLOOKUP(MONTH(S1309),REF!$C$4:$D$15,2,FALSE)</f>
        <v>JAN</v>
      </c>
      <c r="W1309" t="str">
        <f t="shared" si="427"/>
        <v>NO</v>
      </c>
      <c r="X1309" t="str">
        <f t="shared" si="428"/>
        <v>NO</v>
      </c>
      <c r="Y1309" t="str">
        <f t="shared" si="429"/>
        <v>NO</v>
      </c>
      <c r="Z1309" t="str">
        <f t="shared" si="430"/>
        <v>NO</v>
      </c>
      <c r="AA1309" t="str">
        <f t="shared" si="431"/>
        <v>NO</v>
      </c>
      <c r="AB1309" t="str">
        <f t="shared" si="432"/>
        <v>NO</v>
      </c>
      <c r="AC1309" t="str">
        <f t="shared" si="433"/>
        <v>NO</v>
      </c>
      <c r="AD1309" t="str">
        <f t="shared" si="434"/>
        <v>NO</v>
      </c>
      <c r="AE1309" t="str">
        <f t="shared" si="435"/>
        <v>NO</v>
      </c>
      <c r="AF1309" t="str">
        <f t="shared" si="436"/>
        <v>NO</v>
      </c>
      <c r="AG1309" t="str">
        <f t="shared" si="437"/>
        <v>NO</v>
      </c>
      <c r="AH1309" t="str">
        <f t="shared" si="438"/>
        <v>YES</v>
      </c>
      <c r="AI1309" t="str">
        <f t="shared" si="439"/>
        <v/>
      </c>
      <c r="AJ1309" t="str">
        <f t="shared" si="440"/>
        <v/>
      </c>
    </row>
    <row r="1310" spans="1:36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20"/>
        <v>0.11360000000000001</v>
      </c>
      <c r="P1310" s="6">
        <f t="shared" si="421"/>
        <v>29.894736842105264</v>
      </c>
      <c r="Q1310" t="str">
        <f t="shared" si="422"/>
        <v>technology</v>
      </c>
      <c r="R1310" t="str">
        <f t="shared" si="423"/>
        <v>wearables</v>
      </c>
      <c r="S1310" s="8">
        <f t="shared" si="424"/>
        <v>42612</v>
      </c>
      <c r="T1310" s="8">
        <f t="shared" si="425"/>
        <v>42651.613564814819</v>
      </c>
      <c r="U1310">
        <f t="shared" si="426"/>
        <v>2016</v>
      </c>
      <c r="V1310" t="str">
        <f>VLOOKUP(MONTH(S1310),REF!$C$4:$D$15,2,FALSE)</f>
        <v>AUG</v>
      </c>
      <c r="W1310" t="str">
        <f t="shared" si="427"/>
        <v>NO</v>
      </c>
      <c r="X1310" t="str">
        <f t="shared" si="428"/>
        <v>NO</v>
      </c>
      <c r="Y1310" t="str">
        <f t="shared" si="429"/>
        <v>NO</v>
      </c>
      <c r="Z1310" t="str">
        <f t="shared" si="430"/>
        <v>YES</v>
      </c>
      <c r="AA1310" t="str">
        <f t="shared" si="431"/>
        <v>NO</v>
      </c>
      <c r="AB1310" t="str">
        <f t="shared" si="432"/>
        <v>NO</v>
      </c>
      <c r="AC1310" t="str">
        <f t="shared" si="433"/>
        <v>NO</v>
      </c>
      <c r="AD1310" t="str">
        <f t="shared" si="434"/>
        <v>NO</v>
      </c>
      <c r="AE1310" t="str">
        <f t="shared" si="435"/>
        <v>NO</v>
      </c>
      <c r="AF1310" t="str">
        <f t="shared" si="436"/>
        <v>NO</v>
      </c>
      <c r="AG1310" t="str">
        <f t="shared" si="437"/>
        <v>NO</v>
      </c>
      <c r="AH1310" t="str">
        <f t="shared" si="438"/>
        <v>NO</v>
      </c>
      <c r="AI1310" t="str">
        <f t="shared" si="439"/>
        <v/>
      </c>
      <c r="AJ1310" t="str">
        <f t="shared" si="440"/>
        <v/>
      </c>
    </row>
    <row r="1311" spans="1:36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20"/>
        <v>1.1199130434782609</v>
      </c>
      <c r="P1311" s="6">
        <f t="shared" si="421"/>
        <v>367.97142857142859</v>
      </c>
      <c r="Q1311" t="str">
        <f t="shared" si="422"/>
        <v>technology</v>
      </c>
      <c r="R1311" t="str">
        <f t="shared" si="423"/>
        <v>wearables</v>
      </c>
      <c r="S1311" s="8">
        <f t="shared" si="424"/>
        <v>42258</v>
      </c>
      <c r="T1311" s="8">
        <f t="shared" si="425"/>
        <v>42292.882731481484</v>
      </c>
      <c r="U1311">
        <f t="shared" si="426"/>
        <v>2015</v>
      </c>
      <c r="V1311" t="str">
        <f>VLOOKUP(MONTH(S1311),REF!$C$4:$D$15,2,FALSE)</f>
        <v>SEP</v>
      </c>
      <c r="W1311" t="str">
        <f t="shared" si="427"/>
        <v>NO</v>
      </c>
      <c r="X1311" t="str">
        <f t="shared" si="428"/>
        <v>NO</v>
      </c>
      <c r="Y1311" t="str">
        <f t="shared" si="429"/>
        <v>NO</v>
      </c>
      <c r="Z1311" t="str">
        <f t="shared" si="430"/>
        <v>YES</v>
      </c>
      <c r="AA1311" t="str">
        <f t="shared" si="431"/>
        <v>NO</v>
      </c>
      <c r="AB1311" t="str">
        <f t="shared" si="432"/>
        <v>NO</v>
      </c>
      <c r="AC1311" t="str">
        <f t="shared" si="433"/>
        <v>NO</v>
      </c>
      <c r="AD1311" t="str">
        <f t="shared" si="434"/>
        <v>NO</v>
      </c>
      <c r="AE1311" t="str">
        <f t="shared" si="435"/>
        <v>NO</v>
      </c>
      <c r="AF1311" t="str">
        <f t="shared" si="436"/>
        <v>NO</v>
      </c>
      <c r="AG1311" t="str">
        <f t="shared" si="437"/>
        <v>NO</v>
      </c>
      <c r="AH1311" t="str">
        <f t="shared" si="438"/>
        <v>NO</v>
      </c>
      <c r="AI1311" t="str">
        <f t="shared" si="439"/>
        <v/>
      </c>
      <c r="AJ1311" t="str">
        <f t="shared" si="440"/>
        <v/>
      </c>
    </row>
    <row r="1312" spans="1:36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20"/>
        <v>0.155</v>
      </c>
      <c r="P1312" s="6">
        <f t="shared" si="421"/>
        <v>129.16666666666666</v>
      </c>
      <c r="Q1312" t="str">
        <f t="shared" si="422"/>
        <v>technology</v>
      </c>
      <c r="R1312" t="str">
        <f t="shared" si="423"/>
        <v>wearables</v>
      </c>
      <c r="S1312" s="8">
        <f t="shared" si="424"/>
        <v>42557</v>
      </c>
      <c r="T1312" s="8">
        <f t="shared" si="425"/>
        <v>42601.667245370365</v>
      </c>
      <c r="U1312">
        <f t="shared" si="426"/>
        <v>2016</v>
      </c>
      <c r="V1312" t="str">
        <f>VLOOKUP(MONTH(S1312),REF!$C$4:$D$15,2,FALSE)</f>
        <v>JUL</v>
      </c>
      <c r="W1312" t="str">
        <f t="shared" si="427"/>
        <v>NO</v>
      </c>
      <c r="X1312" t="str">
        <f t="shared" si="428"/>
        <v>NO</v>
      </c>
      <c r="Y1312" t="str">
        <f t="shared" si="429"/>
        <v>NO</v>
      </c>
      <c r="Z1312" t="str">
        <f t="shared" si="430"/>
        <v>NO</v>
      </c>
      <c r="AA1312" t="str">
        <f t="shared" si="431"/>
        <v>NO</v>
      </c>
      <c r="AB1312" t="str">
        <f t="shared" si="432"/>
        <v>YES</v>
      </c>
      <c r="AC1312" t="str">
        <f t="shared" si="433"/>
        <v>NO</v>
      </c>
      <c r="AD1312" t="str">
        <f t="shared" si="434"/>
        <v>NO</v>
      </c>
      <c r="AE1312" t="str">
        <f t="shared" si="435"/>
        <v>NO</v>
      </c>
      <c r="AF1312" t="str">
        <f t="shared" si="436"/>
        <v>NO</v>
      </c>
      <c r="AG1312" t="str">
        <f t="shared" si="437"/>
        <v>NO</v>
      </c>
      <c r="AH1312" t="str">
        <f t="shared" si="438"/>
        <v>NO</v>
      </c>
      <c r="AI1312" t="str">
        <f t="shared" si="439"/>
        <v/>
      </c>
      <c r="AJ1312" t="str">
        <f t="shared" si="440"/>
        <v/>
      </c>
    </row>
    <row r="1313" spans="1:36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20"/>
        <v>0.32028000000000001</v>
      </c>
      <c r="P1313" s="6">
        <f t="shared" si="421"/>
        <v>800.7</v>
      </c>
      <c r="Q1313" t="str">
        <f t="shared" si="422"/>
        <v>technology</v>
      </c>
      <c r="R1313" t="str">
        <f t="shared" si="423"/>
        <v>wearables</v>
      </c>
      <c r="S1313" s="8">
        <f t="shared" si="424"/>
        <v>42670</v>
      </c>
      <c r="T1313" s="8">
        <f t="shared" si="425"/>
        <v>42704.843969907408</v>
      </c>
      <c r="U1313">
        <f t="shared" si="426"/>
        <v>2016</v>
      </c>
      <c r="V1313" t="str">
        <f>VLOOKUP(MONTH(S1313),REF!$C$4:$D$15,2,FALSE)</f>
        <v>OCT</v>
      </c>
      <c r="W1313" t="str">
        <f t="shared" si="427"/>
        <v>NO</v>
      </c>
      <c r="X1313" t="str">
        <f t="shared" si="428"/>
        <v>NO</v>
      </c>
      <c r="Y1313" t="str">
        <f t="shared" si="429"/>
        <v>NO</v>
      </c>
      <c r="Z1313" t="str">
        <f t="shared" si="430"/>
        <v>NO</v>
      </c>
      <c r="AA1313" t="str">
        <f t="shared" si="431"/>
        <v>NO</v>
      </c>
      <c r="AB1313" t="str">
        <f t="shared" si="432"/>
        <v>NO</v>
      </c>
      <c r="AC1313" t="str">
        <f t="shared" si="433"/>
        <v>NO</v>
      </c>
      <c r="AD1313" t="str">
        <f t="shared" si="434"/>
        <v>NO</v>
      </c>
      <c r="AE1313" t="str">
        <f t="shared" si="435"/>
        <v>NO</v>
      </c>
      <c r="AF1313" t="str">
        <f t="shared" si="436"/>
        <v>NO</v>
      </c>
      <c r="AG1313" t="str">
        <f t="shared" si="437"/>
        <v>NO</v>
      </c>
      <c r="AH1313" t="str">
        <f t="shared" si="438"/>
        <v>YES</v>
      </c>
      <c r="AI1313" t="str">
        <f t="shared" si="439"/>
        <v/>
      </c>
      <c r="AJ1313" t="str">
        <f t="shared" si="440"/>
        <v/>
      </c>
    </row>
    <row r="1314" spans="1:36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20"/>
        <v>6.0869565217391303E-3</v>
      </c>
      <c r="P1314" s="6">
        <f t="shared" si="421"/>
        <v>28</v>
      </c>
      <c r="Q1314" t="str">
        <f t="shared" si="422"/>
        <v>technology</v>
      </c>
      <c r="R1314" t="str">
        <f t="shared" si="423"/>
        <v>wearables</v>
      </c>
      <c r="S1314" s="8">
        <f t="shared" si="424"/>
        <v>42083</v>
      </c>
      <c r="T1314" s="8">
        <f t="shared" si="425"/>
        <v>42112.702800925923</v>
      </c>
      <c r="U1314">
        <f t="shared" si="426"/>
        <v>2015</v>
      </c>
      <c r="V1314" t="str">
        <f>VLOOKUP(MONTH(S1314),REF!$C$4:$D$15,2,FALSE)</f>
        <v>MAR</v>
      </c>
      <c r="W1314" t="str">
        <f t="shared" si="427"/>
        <v>NO</v>
      </c>
      <c r="X1314" t="str">
        <f t="shared" si="428"/>
        <v>YES</v>
      </c>
      <c r="Y1314" t="str">
        <f t="shared" si="429"/>
        <v>NO</v>
      </c>
      <c r="Z1314" t="str">
        <f t="shared" si="430"/>
        <v>NO</v>
      </c>
      <c r="AA1314" t="str">
        <f t="shared" si="431"/>
        <v>NO</v>
      </c>
      <c r="AB1314" t="str">
        <f t="shared" si="432"/>
        <v>NO</v>
      </c>
      <c r="AC1314" t="str">
        <f t="shared" si="433"/>
        <v>NO</v>
      </c>
      <c r="AD1314" t="str">
        <f t="shared" si="434"/>
        <v>NO</v>
      </c>
      <c r="AE1314" t="str">
        <f t="shared" si="435"/>
        <v>NO</v>
      </c>
      <c r="AF1314" t="str">
        <f t="shared" si="436"/>
        <v>NO</v>
      </c>
      <c r="AG1314" t="str">
        <f t="shared" si="437"/>
        <v>NO</v>
      </c>
      <c r="AH1314" t="str">
        <f t="shared" si="438"/>
        <v>NO</v>
      </c>
      <c r="AI1314" t="str">
        <f t="shared" si="439"/>
        <v/>
      </c>
      <c r="AJ1314" t="str">
        <f t="shared" si="440"/>
        <v/>
      </c>
    </row>
    <row r="1315" spans="1:36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20"/>
        <v>0.31114999999999998</v>
      </c>
      <c r="P1315" s="6">
        <f t="shared" si="421"/>
        <v>102.01639344262296</v>
      </c>
      <c r="Q1315" t="str">
        <f t="shared" si="422"/>
        <v>technology</v>
      </c>
      <c r="R1315" t="str">
        <f t="shared" si="423"/>
        <v>wearables</v>
      </c>
      <c r="S1315" s="8">
        <f t="shared" si="424"/>
        <v>42403</v>
      </c>
      <c r="T1315" s="8">
        <f t="shared" si="425"/>
        <v>42432.709652777776</v>
      </c>
      <c r="U1315">
        <f t="shared" si="426"/>
        <v>2016</v>
      </c>
      <c r="V1315" t="str">
        <f>VLOOKUP(MONTH(S1315),REF!$C$4:$D$15,2,FALSE)</f>
        <v>FEB</v>
      </c>
      <c r="W1315" t="str">
        <f t="shared" si="427"/>
        <v>NO</v>
      </c>
      <c r="X1315" t="str">
        <f t="shared" si="428"/>
        <v>NO</v>
      </c>
      <c r="Y1315" t="str">
        <f t="shared" si="429"/>
        <v>NO</v>
      </c>
      <c r="Z1315" t="str">
        <f t="shared" si="430"/>
        <v>NO</v>
      </c>
      <c r="AA1315" t="str">
        <f t="shared" si="431"/>
        <v>NO</v>
      </c>
      <c r="AB1315" t="str">
        <f t="shared" si="432"/>
        <v>NO</v>
      </c>
      <c r="AC1315" t="str">
        <f t="shared" si="433"/>
        <v>NO</v>
      </c>
      <c r="AD1315" t="str">
        <f t="shared" si="434"/>
        <v>NO</v>
      </c>
      <c r="AE1315" t="str">
        <f t="shared" si="435"/>
        <v>NO</v>
      </c>
      <c r="AF1315" t="str">
        <f t="shared" si="436"/>
        <v>YES</v>
      </c>
      <c r="AG1315" t="str">
        <f t="shared" si="437"/>
        <v>NO</v>
      </c>
      <c r="AH1315" t="str">
        <f t="shared" si="438"/>
        <v>NO</v>
      </c>
      <c r="AI1315" t="str">
        <f t="shared" si="439"/>
        <v/>
      </c>
      <c r="AJ1315" t="str">
        <f t="shared" si="440"/>
        <v/>
      </c>
    </row>
    <row r="1316" spans="1:36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20"/>
        <v>1.1266666666666666E-2</v>
      </c>
      <c r="P1316" s="6">
        <f t="shared" si="421"/>
        <v>184.36363636363637</v>
      </c>
      <c r="Q1316" t="str">
        <f t="shared" si="422"/>
        <v>technology</v>
      </c>
      <c r="R1316" t="str">
        <f t="shared" si="423"/>
        <v>wearables</v>
      </c>
      <c r="S1316" s="8">
        <f t="shared" si="424"/>
        <v>42605</v>
      </c>
      <c r="T1316" s="8">
        <f t="shared" si="425"/>
        <v>42664.669675925921</v>
      </c>
      <c r="U1316">
        <f t="shared" si="426"/>
        <v>2016</v>
      </c>
      <c r="V1316" t="str">
        <f>VLOOKUP(MONTH(S1316),REF!$C$4:$D$15,2,FALSE)</f>
        <v>AUG</v>
      </c>
      <c r="W1316" t="str">
        <f t="shared" si="427"/>
        <v>NO</v>
      </c>
      <c r="X1316" t="str">
        <f t="shared" si="428"/>
        <v>NO</v>
      </c>
      <c r="Y1316" t="str">
        <f t="shared" si="429"/>
        <v>NO</v>
      </c>
      <c r="Z1316" t="str">
        <f t="shared" si="430"/>
        <v>NO</v>
      </c>
      <c r="AA1316" t="str">
        <f t="shared" si="431"/>
        <v>NO</v>
      </c>
      <c r="AB1316" t="str">
        <f t="shared" si="432"/>
        <v>NO</v>
      </c>
      <c r="AC1316" t="str">
        <f t="shared" si="433"/>
        <v>NO</v>
      </c>
      <c r="AD1316" t="str">
        <f t="shared" si="434"/>
        <v>NO</v>
      </c>
      <c r="AE1316" t="str">
        <f t="shared" si="435"/>
        <v>NO</v>
      </c>
      <c r="AF1316" t="str">
        <f t="shared" si="436"/>
        <v>NO</v>
      </c>
      <c r="AG1316" t="str">
        <f t="shared" si="437"/>
        <v>NO</v>
      </c>
      <c r="AH1316" t="str">
        <f t="shared" si="438"/>
        <v>YES</v>
      </c>
      <c r="AI1316" t="str">
        <f t="shared" si="439"/>
        <v/>
      </c>
      <c r="AJ1316" t="str">
        <f t="shared" si="440"/>
        <v/>
      </c>
    </row>
    <row r="1317" spans="1:36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20"/>
        <v>0.40404000000000001</v>
      </c>
      <c r="P1317" s="6">
        <f t="shared" si="421"/>
        <v>162.91935483870967</v>
      </c>
      <c r="Q1317" t="str">
        <f t="shared" si="422"/>
        <v>technology</v>
      </c>
      <c r="R1317" t="str">
        <f t="shared" si="423"/>
        <v>wearables</v>
      </c>
      <c r="S1317" s="8">
        <f t="shared" si="424"/>
        <v>42278</v>
      </c>
      <c r="T1317" s="8">
        <f t="shared" si="425"/>
        <v>42314.041666666672</v>
      </c>
      <c r="U1317">
        <f t="shared" si="426"/>
        <v>2015</v>
      </c>
      <c r="V1317" t="str">
        <f>VLOOKUP(MONTH(S1317),REF!$C$4:$D$15,2,FALSE)</f>
        <v>OCT</v>
      </c>
      <c r="W1317" t="str">
        <f t="shared" si="427"/>
        <v>NO</v>
      </c>
      <c r="X1317" t="str">
        <f t="shared" si="428"/>
        <v>NO</v>
      </c>
      <c r="Y1317" t="str">
        <f t="shared" si="429"/>
        <v>NO</v>
      </c>
      <c r="Z1317" t="str">
        <f t="shared" si="430"/>
        <v>NO</v>
      </c>
      <c r="AA1317" t="str">
        <f t="shared" si="431"/>
        <v>NO</v>
      </c>
      <c r="AB1317" t="str">
        <f t="shared" si="432"/>
        <v>NO</v>
      </c>
      <c r="AC1317" t="str">
        <f t="shared" si="433"/>
        <v>NO</v>
      </c>
      <c r="AD1317" t="str">
        <f t="shared" si="434"/>
        <v>NO</v>
      </c>
      <c r="AE1317" t="str">
        <f t="shared" si="435"/>
        <v>NO</v>
      </c>
      <c r="AF1317" t="str">
        <f t="shared" si="436"/>
        <v>NO</v>
      </c>
      <c r="AG1317" t="str">
        <f t="shared" si="437"/>
        <v>NO</v>
      </c>
      <c r="AH1317" t="str">
        <f t="shared" si="438"/>
        <v>YES</v>
      </c>
      <c r="AI1317" t="str">
        <f t="shared" si="439"/>
        <v/>
      </c>
      <c r="AJ1317" t="str">
        <f t="shared" si="440"/>
        <v/>
      </c>
    </row>
    <row r="1318" spans="1:36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20"/>
        <v>1.3333333333333333E-5</v>
      </c>
      <c r="P1318" s="6">
        <f t="shared" si="421"/>
        <v>1</v>
      </c>
      <c r="Q1318" t="str">
        <f t="shared" si="422"/>
        <v>technology</v>
      </c>
      <c r="R1318" t="str">
        <f t="shared" si="423"/>
        <v>wearables</v>
      </c>
      <c r="S1318" s="8">
        <f t="shared" si="424"/>
        <v>42394</v>
      </c>
      <c r="T1318" s="8">
        <f t="shared" si="425"/>
        <v>42428.961909722224</v>
      </c>
      <c r="U1318">
        <f t="shared" si="426"/>
        <v>2016</v>
      </c>
      <c r="V1318" t="str">
        <f>VLOOKUP(MONTH(S1318),REF!$C$4:$D$15,2,FALSE)</f>
        <v>JAN</v>
      </c>
      <c r="W1318" t="str">
        <f t="shared" si="427"/>
        <v>NO</v>
      </c>
      <c r="X1318" t="str">
        <f t="shared" si="428"/>
        <v>NO</v>
      </c>
      <c r="Y1318" t="str">
        <f t="shared" si="429"/>
        <v>NO</v>
      </c>
      <c r="Z1318" t="str">
        <f t="shared" si="430"/>
        <v>NO</v>
      </c>
      <c r="AA1318" t="str">
        <f t="shared" si="431"/>
        <v>NO</v>
      </c>
      <c r="AB1318" t="str">
        <f t="shared" si="432"/>
        <v>NO</v>
      </c>
      <c r="AC1318" t="str">
        <f t="shared" si="433"/>
        <v>NO</v>
      </c>
      <c r="AD1318" t="str">
        <f t="shared" si="434"/>
        <v>NO</v>
      </c>
      <c r="AE1318" t="str">
        <f t="shared" si="435"/>
        <v>NO</v>
      </c>
      <c r="AF1318" t="str">
        <f t="shared" si="436"/>
        <v>NO</v>
      </c>
      <c r="AG1318" t="str">
        <f t="shared" si="437"/>
        <v>NO</v>
      </c>
      <c r="AH1318" t="str">
        <f t="shared" si="438"/>
        <v>YES</v>
      </c>
      <c r="AI1318" t="str">
        <f t="shared" si="439"/>
        <v/>
      </c>
      <c r="AJ1318" t="str">
        <f t="shared" si="440"/>
        <v/>
      </c>
    </row>
    <row r="1319" spans="1:36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20"/>
        <v>5.7334999999999997E-2</v>
      </c>
      <c r="P1319" s="6">
        <f t="shared" si="421"/>
        <v>603.52631578947364</v>
      </c>
      <c r="Q1319" t="str">
        <f t="shared" si="422"/>
        <v>technology</v>
      </c>
      <c r="R1319" t="str">
        <f t="shared" si="423"/>
        <v>wearables</v>
      </c>
      <c r="S1319" s="8">
        <f t="shared" si="424"/>
        <v>42520</v>
      </c>
      <c r="T1319" s="8">
        <f t="shared" si="425"/>
        <v>42572.583333333328</v>
      </c>
      <c r="U1319">
        <f t="shared" si="426"/>
        <v>2016</v>
      </c>
      <c r="V1319" t="str">
        <f>VLOOKUP(MONTH(S1319),REF!$C$4:$D$15,2,FALSE)</f>
        <v>MAY</v>
      </c>
      <c r="W1319" t="str">
        <f t="shared" si="427"/>
        <v>NO</v>
      </c>
      <c r="X1319" t="str">
        <f t="shared" si="428"/>
        <v>NO</v>
      </c>
      <c r="Y1319" t="str">
        <f t="shared" si="429"/>
        <v>NO</v>
      </c>
      <c r="Z1319" t="str">
        <f t="shared" si="430"/>
        <v>NO</v>
      </c>
      <c r="AA1319" t="str">
        <f t="shared" si="431"/>
        <v>NO</v>
      </c>
      <c r="AB1319" t="str">
        <f t="shared" si="432"/>
        <v>NO</v>
      </c>
      <c r="AC1319" t="str">
        <f t="shared" si="433"/>
        <v>NO</v>
      </c>
      <c r="AD1319" t="str">
        <f t="shared" si="434"/>
        <v>NO</v>
      </c>
      <c r="AE1319" t="str">
        <f t="shared" si="435"/>
        <v>NO</v>
      </c>
      <c r="AF1319" t="str">
        <f t="shared" si="436"/>
        <v>NO</v>
      </c>
      <c r="AG1319" t="str">
        <f t="shared" si="437"/>
        <v>NO</v>
      </c>
      <c r="AH1319" t="str">
        <f t="shared" si="438"/>
        <v>YES</v>
      </c>
      <c r="AI1319" t="str">
        <f t="shared" si="439"/>
        <v/>
      </c>
      <c r="AJ1319" t="str">
        <f t="shared" si="440"/>
        <v/>
      </c>
    </row>
    <row r="1320" spans="1:36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20"/>
        <v>0.15325</v>
      </c>
      <c r="P1320" s="6">
        <f t="shared" si="421"/>
        <v>45.407407407407405</v>
      </c>
      <c r="Q1320" t="str">
        <f t="shared" si="422"/>
        <v>technology</v>
      </c>
      <c r="R1320" t="str">
        <f t="shared" si="423"/>
        <v>wearables</v>
      </c>
      <c r="S1320" s="8">
        <f t="shared" si="424"/>
        <v>41985</v>
      </c>
      <c r="T1320" s="8">
        <f t="shared" si="425"/>
        <v>42015.043657407412</v>
      </c>
      <c r="U1320">
        <f t="shared" si="426"/>
        <v>2014</v>
      </c>
      <c r="V1320" t="str">
        <f>VLOOKUP(MONTH(S1320),REF!$C$4:$D$15,2,FALSE)</f>
        <v>DEC</v>
      </c>
      <c r="W1320" t="str">
        <f t="shared" si="427"/>
        <v>NO</v>
      </c>
      <c r="X1320" t="str">
        <f t="shared" si="428"/>
        <v>NO</v>
      </c>
      <c r="Y1320" t="str">
        <f t="shared" si="429"/>
        <v>NO</v>
      </c>
      <c r="Z1320" t="str">
        <f t="shared" si="430"/>
        <v>NO</v>
      </c>
      <c r="AA1320" t="str">
        <f t="shared" si="431"/>
        <v>NO</v>
      </c>
      <c r="AB1320" t="str">
        <f t="shared" si="432"/>
        <v>NO</v>
      </c>
      <c r="AC1320" t="str">
        <f t="shared" si="433"/>
        <v>NO</v>
      </c>
      <c r="AD1320" t="str">
        <f t="shared" si="434"/>
        <v>NO</v>
      </c>
      <c r="AE1320" t="str">
        <f t="shared" si="435"/>
        <v>NO</v>
      </c>
      <c r="AF1320" t="str">
        <f t="shared" si="436"/>
        <v>YES</v>
      </c>
      <c r="AG1320" t="str">
        <f t="shared" si="437"/>
        <v>NO</v>
      </c>
      <c r="AH1320" t="str">
        <f t="shared" si="438"/>
        <v>NO</v>
      </c>
      <c r="AI1320" t="str">
        <f t="shared" si="439"/>
        <v/>
      </c>
      <c r="AJ1320" t="str">
        <f t="shared" si="440"/>
        <v/>
      </c>
    </row>
    <row r="1321" spans="1:36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20"/>
        <v>0.15103448275862069</v>
      </c>
      <c r="P1321" s="6">
        <f t="shared" si="421"/>
        <v>97.333333333333329</v>
      </c>
      <c r="Q1321" t="str">
        <f t="shared" si="422"/>
        <v>technology</v>
      </c>
      <c r="R1321" t="str">
        <f t="shared" si="423"/>
        <v>wearables</v>
      </c>
      <c r="S1321" s="8">
        <f t="shared" si="424"/>
        <v>41817</v>
      </c>
      <c r="T1321" s="8">
        <f t="shared" si="425"/>
        <v>41831.666666666664</v>
      </c>
      <c r="U1321">
        <f t="shared" si="426"/>
        <v>2014</v>
      </c>
      <c r="V1321" t="str">
        <f>VLOOKUP(MONTH(S1321),REF!$C$4:$D$15,2,FALSE)</f>
        <v>JUN</v>
      </c>
      <c r="W1321" t="str">
        <f t="shared" si="427"/>
        <v>NO</v>
      </c>
      <c r="X1321" t="str">
        <f t="shared" si="428"/>
        <v>NO</v>
      </c>
      <c r="Y1321" t="str">
        <f t="shared" si="429"/>
        <v>YES</v>
      </c>
      <c r="Z1321" t="str">
        <f t="shared" si="430"/>
        <v>NO</v>
      </c>
      <c r="AA1321" t="str">
        <f t="shared" si="431"/>
        <v>NO</v>
      </c>
      <c r="AB1321" t="str">
        <f t="shared" si="432"/>
        <v>NO</v>
      </c>
      <c r="AC1321" t="str">
        <f t="shared" si="433"/>
        <v>NO</v>
      </c>
      <c r="AD1321" t="str">
        <f t="shared" si="434"/>
        <v>NO</v>
      </c>
      <c r="AE1321" t="str">
        <f t="shared" si="435"/>
        <v>NO</v>
      </c>
      <c r="AF1321" t="str">
        <f t="shared" si="436"/>
        <v>NO</v>
      </c>
      <c r="AG1321" t="str">
        <f t="shared" si="437"/>
        <v>NO</v>
      </c>
      <c r="AH1321" t="str">
        <f t="shared" si="438"/>
        <v>NO</v>
      </c>
      <c r="AI1321" t="str">
        <f t="shared" si="439"/>
        <v/>
      </c>
      <c r="AJ1321" t="str">
        <f t="shared" si="440"/>
        <v/>
      </c>
    </row>
    <row r="1322" spans="1:36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20"/>
        <v>5.0299999999999997E-3</v>
      </c>
      <c r="P1322" s="6">
        <f t="shared" si="421"/>
        <v>167.66666666666666</v>
      </c>
      <c r="Q1322" t="str">
        <f t="shared" si="422"/>
        <v>technology</v>
      </c>
      <c r="R1322" t="str">
        <f t="shared" si="423"/>
        <v>wearables</v>
      </c>
      <c r="S1322" s="8">
        <f t="shared" si="424"/>
        <v>42706</v>
      </c>
      <c r="T1322" s="8">
        <f t="shared" si="425"/>
        <v>42734.958333333328</v>
      </c>
      <c r="U1322">
        <f t="shared" si="426"/>
        <v>2016</v>
      </c>
      <c r="V1322" t="str">
        <f>VLOOKUP(MONTH(S1322),REF!$C$4:$D$15,2,FALSE)</f>
        <v>DEC</v>
      </c>
      <c r="W1322" t="str">
        <f t="shared" si="427"/>
        <v>NO</v>
      </c>
      <c r="X1322" t="str">
        <f t="shared" si="428"/>
        <v>NO</v>
      </c>
      <c r="Y1322" t="str">
        <f t="shared" si="429"/>
        <v>NO</v>
      </c>
      <c r="Z1322" t="str">
        <f t="shared" si="430"/>
        <v>NO</v>
      </c>
      <c r="AA1322" t="str">
        <f t="shared" si="431"/>
        <v>NO</v>
      </c>
      <c r="AB1322" t="str">
        <f t="shared" si="432"/>
        <v>NO</v>
      </c>
      <c r="AC1322" t="str">
        <f t="shared" si="433"/>
        <v>NO</v>
      </c>
      <c r="AD1322" t="str">
        <f t="shared" si="434"/>
        <v>NO</v>
      </c>
      <c r="AE1322" t="str">
        <f t="shared" si="435"/>
        <v>NO</v>
      </c>
      <c r="AF1322" t="str">
        <f t="shared" si="436"/>
        <v>NO</v>
      </c>
      <c r="AG1322" t="str">
        <f t="shared" si="437"/>
        <v>NO</v>
      </c>
      <c r="AH1322" t="str">
        <f t="shared" si="438"/>
        <v>YES</v>
      </c>
      <c r="AI1322" t="str">
        <f t="shared" si="439"/>
        <v/>
      </c>
      <c r="AJ1322" t="str">
        <f t="shared" si="440"/>
        <v/>
      </c>
    </row>
    <row r="1323" spans="1:36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20"/>
        <v>1.3028138528138528E-2</v>
      </c>
      <c r="P1323" s="6">
        <f t="shared" si="421"/>
        <v>859.85714285714289</v>
      </c>
      <c r="Q1323" t="str">
        <f t="shared" si="422"/>
        <v>technology</v>
      </c>
      <c r="R1323" t="str">
        <f t="shared" si="423"/>
        <v>wearables</v>
      </c>
      <c r="S1323" s="8">
        <f t="shared" si="424"/>
        <v>42698</v>
      </c>
      <c r="T1323" s="8">
        <f t="shared" si="425"/>
        <v>42727.74927083333</v>
      </c>
      <c r="U1323">
        <f t="shared" si="426"/>
        <v>2016</v>
      </c>
      <c r="V1323" t="str">
        <f>VLOOKUP(MONTH(S1323),REF!$C$4:$D$15,2,FALSE)</f>
        <v>NOV</v>
      </c>
      <c r="W1323" t="str">
        <f t="shared" si="427"/>
        <v>NO</v>
      </c>
      <c r="X1323" t="str">
        <f t="shared" si="428"/>
        <v>NO</v>
      </c>
      <c r="Y1323" t="str">
        <f t="shared" si="429"/>
        <v>NO</v>
      </c>
      <c r="Z1323" t="str">
        <f t="shared" si="430"/>
        <v>NO</v>
      </c>
      <c r="AA1323" t="str">
        <f t="shared" si="431"/>
        <v>NO</v>
      </c>
      <c r="AB1323" t="str">
        <f t="shared" si="432"/>
        <v>NO</v>
      </c>
      <c r="AC1323" t="str">
        <f t="shared" si="433"/>
        <v>NO</v>
      </c>
      <c r="AD1323" t="str">
        <f t="shared" si="434"/>
        <v>NO</v>
      </c>
      <c r="AE1323" t="str">
        <f t="shared" si="435"/>
        <v>NO</v>
      </c>
      <c r="AF1323" t="str">
        <f t="shared" si="436"/>
        <v>NO</v>
      </c>
      <c r="AG1323" t="str">
        <f t="shared" si="437"/>
        <v>NO</v>
      </c>
      <c r="AH1323" t="str">
        <f t="shared" si="438"/>
        <v>YES</v>
      </c>
      <c r="AI1323" t="str">
        <f t="shared" si="439"/>
        <v/>
      </c>
      <c r="AJ1323" t="str">
        <f t="shared" si="440"/>
        <v/>
      </c>
    </row>
    <row r="1324" spans="1:36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20"/>
        <v>3.0285714285714286E-3</v>
      </c>
      <c r="P1324" s="6">
        <f t="shared" si="421"/>
        <v>26.5</v>
      </c>
      <c r="Q1324" t="str">
        <f t="shared" si="422"/>
        <v>technology</v>
      </c>
      <c r="R1324" t="str">
        <f t="shared" si="423"/>
        <v>wearables</v>
      </c>
      <c r="S1324" s="8">
        <f t="shared" si="424"/>
        <v>42116</v>
      </c>
      <c r="T1324" s="8">
        <f t="shared" si="425"/>
        <v>42145.656539351854</v>
      </c>
      <c r="U1324">
        <f t="shared" si="426"/>
        <v>2015</v>
      </c>
      <c r="V1324" t="str">
        <f>VLOOKUP(MONTH(S1324),REF!$C$4:$D$15,2,FALSE)</f>
        <v>APR</v>
      </c>
      <c r="W1324" t="str">
        <f t="shared" si="427"/>
        <v>NO</v>
      </c>
      <c r="X1324" t="str">
        <f t="shared" si="428"/>
        <v>NO</v>
      </c>
      <c r="Y1324" t="str">
        <f t="shared" si="429"/>
        <v>NO</v>
      </c>
      <c r="Z1324" t="str">
        <f t="shared" si="430"/>
        <v>NO</v>
      </c>
      <c r="AA1324" t="str">
        <f t="shared" si="431"/>
        <v>NO</v>
      </c>
      <c r="AB1324" t="str">
        <f t="shared" si="432"/>
        <v>NO</v>
      </c>
      <c r="AC1324" t="str">
        <f t="shared" si="433"/>
        <v>NO</v>
      </c>
      <c r="AD1324" t="str">
        <f t="shared" si="434"/>
        <v>NO</v>
      </c>
      <c r="AE1324" t="str">
        <f t="shared" si="435"/>
        <v>YES</v>
      </c>
      <c r="AF1324" t="str">
        <f t="shared" si="436"/>
        <v>NO</v>
      </c>
      <c r="AG1324" t="str">
        <f t="shared" si="437"/>
        <v>NO</v>
      </c>
      <c r="AH1324" t="str">
        <f t="shared" si="438"/>
        <v>NO</v>
      </c>
      <c r="AI1324" t="str">
        <f t="shared" si="439"/>
        <v/>
      </c>
      <c r="AJ1324" t="str">
        <f t="shared" si="440"/>
        <v/>
      </c>
    </row>
    <row r="1325" spans="1:36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20"/>
        <v>8.8800000000000004E-2</v>
      </c>
      <c r="P1325" s="6">
        <f t="shared" si="421"/>
        <v>30.272727272727273</v>
      </c>
      <c r="Q1325" t="str">
        <f t="shared" si="422"/>
        <v>technology</v>
      </c>
      <c r="R1325" t="str">
        <f t="shared" si="423"/>
        <v>wearables</v>
      </c>
      <c r="S1325" s="8">
        <f t="shared" si="424"/>
        <v>42452</v>
      </c>
      <c r="T1325" s="8">
        <f t="shared" si="425"/>
        <v>42486.288194444445</v>
      </c>
      <c r="U1325">
        <f t="shared" si="426"/>
        <v>2016</v>
      </c>
      <c r="V1325" t="str">
        <f>VLOOKUP(MONTH(S1325),REF!$C$4:$D$15,2,FALSE)</f>
        <v>MAR</v>
      </c>
      <c r="W1325" t="str">
        <f t="shared" si="427"/>
        <v>NO</v>
      </c>
      <c r="X1325" t="str">
        <f t="shared" si="428"/>
        <v>NO</v>
      </c>
      <c r="Y1325" t="str">
        <f t="shared" si="429"/>
        <v>NO</v>
      </c>
      <c r="Z1325" t="str">
        <f t="shared" si="430"/>
        <v>NO</v>
      </c>
      <c r="AA1325" t="str">
        <f t="shared" si="431"/>
        <v>YES</v>
      </c>
      <c r="AB1325" t="str">
        <f t="shared" si="432"/>
        <v>NO</v>
      </c>
      <c r="AC1325" t="str">
        <f t="shared" si="433"/>
        <v>NO</v>
      </c>
      <c r="AD1325" t="str">
        <f t="shared" si="434"/>
        <v>NO</v>
      </c>
      <c r="AE1325" t="str">
        <f t="shared" si="435"/>
        <v>NO</v>
      </c>
      <c r="AF1325" t="str">
        <f t="shared" si="436"/>
        <v>NO</v>
      </c>
      <c r="AG1325" t="str">
        <f t="shared" si="437"/>
        <v>NO</v>
      </c>
      <c r="AH1325" t="str">
        <f t="shared" si="438"/>
        <v>NO</v>
      </c>
      <c r="AI1325" t="str">
        <f t="shared" si="439"/>
        <v/>
      </c>
      <c r="AJ1325" t="str">
        <f t="shared" si="440"/>
        <v/>
      </c>
    </row>
    <row r="1326" spans="1:36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20"/>
        <v>9.8400000000000001E-2</v>
      </c>
      <c r="P1326" s="6">
        <f t="shared" si="421"/>
        <v>54.666666666666664</v>
      </c>
      <c r="Q1326" t="str">
        <f t="shared" si="422"/>
        <v>technology</v>
      </c>
      <c r="R1326" t="str">
        <f t="shared" si="423"/>
        <v>wearables</v>
      </c>
      <c r="S1326" s="8">
        <f t="shared" si="424"/>
        <v>42627</v>
      </c>
      <c r="T1326" s="8">
        <f t="shared" si="425"/>
        <v>42656.633703703701</v>
      </c>
      <c r="U1326">
        <f t="shared" si="426"/>
        <v>2016</v>
      </c>
      <c r="V1326" t="str">
        <f>VLOOKUP(MONTH(S1326),REF!$C$4:$D$15,2,FALSE)</f>
        <v>SEP</v>
      </c>
      <c r="W1326" t="str">
        <f t="shared" si="427"/>
        <v>NO</v>
      </c>
      <c r="X1326" t="str">
        <f t="shared" si="428"/>
        <v>NO</v>
      </c>
      <c r="Y1326" t="str">
        <f t="shared" si="429"/>
        <v>NO</v>
      </c>
      <c r="Z1326" t="str">
        <f t="shared" si="430"/>
        <v>NO</v>
      </c>
      <c r="AA1326" t="str">
        <f t="shared" si="431"/>
        <v>NO</v>
      </c>
      <c r="AB1326" t="str">
        <f t="shared" si="432"/>
        <v>NO</v>
      </c>
      <c r="AC1326" t="str">
        <f t="shared" si="433"/>
        <v>NO</v>
      </c>
      <c r="AD1326" t="str">
        <f t="shared" si="434"/>
        <v>NO</v>
      </c>
      <c r="AE1326" t="str">
        <f t="shared" si="435"/>
        <v>NO</v>
      </c>
      <c r="AF1326" t="str">
        <f t="shared" si="436"/>
        <v>NO</v>
      </c>
      <c r="AG1326" t="str">
        <f t="shared" si="437"/>
        <v>NO</v>
      </c>
      <c r="AH1326" t="str">
        <f t="shared" si="438"/>
        <v>YES</v>
      </c>
      <c r="AI1326" t="str">
        <f t="shared" si="439"/>
        <v/>
      </c>
      <c r="AJ1326" t="str">
        <f t="shared" si="440"/>
        <v/>
      </c>
    </row>
    <row r="1327" spans="1:36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20"/>
        <v>2.4299999999999999E-2</v>
      </c>
      <c r="P1327" s="6">
        <f t="shared" si="421"/>
        <v>60.75</v>
      </c>
      <c r="Q1327" t="str">
        <f t="shared" si="422"/>
        <v>technology</v>
      </c>
      <c r="R1327" t="str">
        <f t="shared" si="423"/>
        <v>wearables</v>
      </c>
      <c r="S1327" s="8">
        <f t="shared" si="424"/>
        <v>42704</v>
      </c>
      <c r="T1327" s="8">
        <f t="shared" si="425"/>
        <v>42734.086053240739</v>
      </c>
      <c r="U1327">
        <f t="shared" si="426"/>
        <v>2016</v>
      </c>
      <c r="V1327" t="str">
        <f>VLOOKUP(MONTH(S1327),REF!$C$4:$D$15,2,FALSE)</f>
        <v>NOV</v>
      </c>
      <c r="W1327" t="str">
        <f t="shared" si="427"/>
        <v>NO</v>
      </c>
      <c r="X1327" t="str">
        <f t="shared" si="428"/>
        <v>NO</v>
      </c>
      <c r="Y1327" t="str">
        <f t="shared" si="429"/>
        <v>NO</v>
      </c>
      <c r="Z1327" t="str">
        <f t="shared" si="430"/>
        <v>NO</v>
      </c>
      <c r="AA1327" t="str">
        <f t="shared" si="431"/>
        <v>NO</v>
      </c>
      <c r="AB1327" t="str">
        <f t="shared" si="432"/>
        <v>YES</v>
      </c>
      <c r="AC1327" t="str">
        <f t="shared" si="433"/>
        <v>NO</v>
      </c>
      <c r="AD1327" t="str">
        <f t="shared" si="434"/>
        <v>NO</v>
      </c>
      <c r="AE1327" t="str">
        <f t="shared" si="435"/>
        <v>NO</v>
      </c>
      <c r="AF1327" t="str">
        <f t="shared" si="436"/>
        <v>NO</v>
      </c>
      <c r="AG1327" t="str">
        <f t="shared" si="437"/>
        <v>NO</v>
      </c>
      <c r="AH1327" t="str">
        <f t="shared" si="438"/>
        <v>NO</v>
      </c>
      <c r="AI1327" t="str">
        <f t="shared" si="439"/>
        <v/>
      </c>
      <c r="AJ1327" t="str">
        <f t="shared" si="440"/>
        <v/>
      </c>
    </row>
    <row r="1328" spans="1:36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20"/>
        <v>1.1299999999999999E-2</v>
      </c>
      <c r="P1328" s="6">
        <f t="shared" si="421"/>
        <v>102.72727272727273</v>
      </c>
      <c r="Q1328" t="str">
        <f t="shared" si="422"/>
        <v>technology</v>
      </c>
      <c r="R1328" t="str">
        <f t="shared" si="423"/>
        <v>wearables</v>
      </c>
      <c r="S1328" s="8">
        <f t="shared" si="424"/>
        <v>41975</v>
      </c>
      <c r="T1328" s="8">
        <f t="shared" si="425"/>
        <v>42019.791990740741</v>
      </c>
      <c r="U1328">
        <f t="shared" si="426"/>
        <v>2014</v>
      </c>
      <c r="V1328" t="str">
        <f>VLOOKUP(MONTH(S1328),REF!$C$4:$D$15,2,FALSE)</f>
        <v>DEC</v>
      </c>
      <c r="W1328" t="str">
        <f t="shared" si="427"/>
        <v>NO</v>
      </c>
      <c r="X1328" t="str">
        <f t="shared" si="428"/>
        <v>NO</v>
      </c>
      <c r="Y1328" t="str">
        <f t="shared" si="429"/>
        <v>NO</v>
      </c>
      <c r="Z1328" t="str">
        <f t="shared" si="430"/>
        <v>NO</v>
      </c>
      <c r="AA1328" t="str">
        <f t="shared" si="431"/>
        <v>NO</v>
      </c>
      <c r="AB1328" t="str">
        <f t="shared" si="432"/>
        <v>NO</v>
      </c>
      <c r="AC1328" t="str">
        <f t="shared" si="433"/>
        <v>NO</v>
      </c>
      <c r="AD1328" t="str">
        <f t="shared" si="434"/>
        <v>NO</v>
      </c>
      <c r="AE1328" t="str">
        <f t="shared" si="435"/>
        <v>NO</v>
      </c>
      <c r="AF1328" t="str">
        <f t="shared" si="436"/>
        <v>NO</v>
      </c>
      <c r="AG1328" t="str">
        <f t="shared" si="437"/>
        <v>NO</v>
      </c>
      <c r="AH1328" t="str">
        <f t="shared" si="438"/>
        <v>YES</v>
      </c>
      <c r="AI1328" t="str">
        <f t="shared" si="439"/>
        <v/>
      </c>
      <c r="AJ1328" t="str">
        <f t="shared" si="440"/>
        <v/>
      </c>
    </row>
    <row r="1329" spans="1:36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20"/>
        <v>3.5520833333333335E-2</v>
      </c>
      <c r="P1329" s="6">
        <f t="shared" si="421"/>
        <v>41.585365853658537</v>
      </c>
      <c r="Q1329" t="str">
        <f t="shared" si="422"/>
        <v>technology</v>
      </c>
      <c r="R1329" t="str">
        <f t="shared" si="423"/>
        <v>wearables</v>
      </c>
      <c r="S1329" s="8">
        <f t="shared" si="424"/>
        <v>42124</v>
      </c>
      <c r="T1329" s="8">
        <f t="shared" si="425"/>
        <v>42153.678645833337</v>
      </c>
      <c r="U1329">
        <f t="shared" si="426"/>
        <v>2015</v>
      </c>
      <c r="V1329" t="str">
        <f>VLOOKUP(MONTH(S1329),REF!$C$4:$D$15,2,FALSE)</f>
        <v>APR</v>
      </c>
      <c r="W1329" t="str">
        <f t="shared" si="427"/>
        <v>NO</v>
      </c>
      <c r="X1329" t="str">
        <f t="shared" si="428"/>
        <v>NO</v>
      </c>
      <c r="Y1329" t="str">
        <f t="shared" si="429"/>
        <v>NO</v>
      </c>
      <c r="Z1329" t="str">
        <f t="shared" si="430"/>
        <v>NO</v>
      </c>
      <c r="AA1329" t="str">
        <f t="shared" si="431"/>
        <v>NO</v>
      </c>
      <c r="AB1329" t="str">
        <f t="shared" si="432"/>
        <v>NO</v>
      </c>
      <c r="AC1329" t="str">
        <f t="shared" si="433"/>
        <v>NO</v>
      </c>
      <c r="AD1329" t="str">
        <f t="shared" si="434"/>
        <v>NO</v>
      </c>
      <c r="AE1329" t="str">
        <f t="shared" si="435"/>
        <v>NO</v>
      </c>
      <c r="AF1329" t="str">
        <f t="shared" si="436"/>
        <v>NO</v>
      </c>
      <c r="AG1329" t="str">
        <f t="shared" si="437"/>
        <v>YES</v>
      </c>
      <c r="AH1329" t="str">
        <f t="shared" si="438"/>
        <v>NO</v>
      </c>
      <c r="AI1329" t="str">
        <f t="shared" si="439"/>
        <v/>
      </c>
      <c r="AJ1329" t="str">
        <f t="shared" si="440"/>
        <v/>
      </c>
    </row>
    <row r="1330" spans="1:36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20"/>
        <v>2.3306666666666667E-2</v>
      </c>
      <c r="P1330" s="6">
        <f t="shared" si="421"/>
        <v>116.53333333333333</v>
      </c>
      <c r="Q1330" t="str">
        <f t="shared" si="422"/>
        <v>technology</v>
      </c>
      <c r="R1330" t="str">
        <f t="shared" si="423"/>
        <v>wearables</v>
      </c>
      <c r="S1330" s="8">
        <f t="shared" si="424"/>
        <v>42613</v>
      </c>
      <c r="T1330" s="8">
        <f t="shared" si="425"/>
        <v>42657.642754629633</v>
      </c>
      <c r="U1330">
        <f t="shared" si="426"/>
        <v>2016</v>
      </c>
      <c r="V1330" t="str">
        <f>VLOOKUP(MONTH(S1330),REF!$C$4:$D$15,2,FALSE)</f>
        <v>AUG</v>
      </c>
      <c r="W1330" t="str">
        <f t="shared" si="427"/>
        <v>NO</v>
      </c>
      <c r="X1330" t="str">
        <f t="shared" si="428"/>
        <v>NO</v>
      </c>
      <c r="Y1330" t="str">
        <f t="shared" si="429"/>
        <v>NO</v>
      </c>
      <c r="Z1330" t="str">
        <f t="shared" si="430"/>
        <v>NO</v>
      </c>
      <c r="AA1330" t="str">
        <f t="shared" si="431"/>
        <v>NO</v>
      </c>
      <c r="AB1330" t="str">
        <f t="shared" si="432"/>
        <v>NO</v>
      </c>
      <c r="AC1330" t="str">
        <f t="shared" si="433"/>
        <v>NO</v>
      </c>
      <c r="AD1330" t="str">
        <f t="shared" si="434"/>
        <v>NO</v>
      </c>
      <c r="AE1330" t="str">
        <f t="shared" si="435"/>
        <v>NO</v>
      </c>
      <c r="AF1330" t="str">
        <f t="shared" si="436"/>
        <v>NO</v>
      </c>
      <c r="AG1330" t="str">
        <f t="shared" si="437"/>
        <v>NO</v>
      </c>
      <c r="AH1330" t="str">
        <f t="shared" si="438"/>
        <v>YES</v>
      </c>
      <c r="AI1330" t="str">
        <f t="shared" si="439"/>
        <v/>
      </c>
      <c r="AJ1330" t="str">
        <f t="shared" si="440"/>
        <v/>
      </c>
    </row>
    <row r="1331" spans="1:36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20"/>
        <v>8.1600000000000006E-3</v>
      </c>
      <c r="P1331" s="6">
        <f t="shared" si="421"/>
        <v>45.333333333333336</v>
      </c>
      <c r="Q1331" t="str">
        <f t="shared" si="422"/>
        <v>technology</v>
      </c>
      <c r="R1331" t="str">
        <f t="shared" si="423"/>
        <v>wearables</v>
      </c>
      <c r="S1331" s="8">
        <f t="shared" si="424"/>
        <v>41935</v>
      </c>
      <c r="T1331" s="8">
        <f t="shared" si="425"/>
        <v>41975.263252314813</v>
      </c>
      <c r="U1331">
        <f t="shared" si="426"/>
        <v>2014</v>
      </c>
      <c r="V1331" t="str">
        <f>VLOOKUP(MONTH(S1331),REF!$C$4:$D$15,2,FALSE)</f>
        <v>OCT</v>
      </c>
      <c r="W1331" t="str">
        <f t="shared" si="427"/>
        <v>NO</v>
      </c>
      <c r="X1331" t="str">
        <f t="shared" si="428"/>
        <v>NO</v>
      </c>
      <c r="Y1331" t="str">
        <f t="shared" si="429"/>
        <v>NO</v>
      </c>
      <c r="Z1331" t="str">
        <f t="shared" si="430"/>
        <v>NO</v>
      </c>
      <c r="AA1331" t="str">
        <f t="shared" si="431"/>
        <v>NO</v>
      </c>
      <c r="AB1331" t="str">
        <f t="shared" si="432"/>
        <v>NO</v>
      </c>
      <c r="AC1331" t="str">
        <f t="shared" si="433"/>
        <v>NO</v>
      </c>
      <c r="AD1331" t="str">
        <f t="shared" si="434"/>
        <v>NO</v>
      </c>
      <c r="AE1331" t="str">
        <f t="shared" si="435"/>
        <v>NO</v>
      </c>
      <c r="AF1331" t="str">
        <f t="shared" si="436"/>
        <v>NO</v>
      </c>
      <c r="AG1331" t="str">
        <f t="shared" si="437"/>
        <v>NO</v>
      </c>
      <c r="AH1331" t="str">
        <f t="shared" si="438"/>
        <v>YES</v>
      </c>
      <c r="AI1331" t="str">
        <f t="shared" si="439"/>
        <v/>
      </c>
      <c r="AJ1331" t="str">
        <f t="shared" si="440"/>
        <v/>
      </c>
    </row>
    <row r="1332" spans="1:36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20"/>
        <v>0.22494285714285714</v>
      </c>
      <c r="P1332" s="6">
        <f t="shared" si="421"/>
        <v>157.46</v>
      </c>
      <c r="Q1332" t="str">
        <f t="shared" si="422"/>
        <v>technology</v>
      </c>
      <c r="R1332" t="str">
        <f t="shared" si="423"/>
        <v>wearables</v>
      </c>
      <c r="S1332" s="8">
        <f t="shared" si="424"/>
        <v>42522</v>
      </c>
      <c r="T1332" s="8">
        <f t="shared" si="425"/>
        <v>42553.166666666672</v>
      </c>
      <c r="U1332">
        <f t="shared" si="426"/>
        <v>2016</v>
      </c>
      <c r="V1332" t="str">
        <f>VLOOKUP(MONTH(S1332),REF!$C$4:$D$15,2,FALSE)</f>
        <v>JUN</v>
      </c>
      <c r="W1332" t="str">
        <f t="shared" si="427"/>
        <v>NO</v>
      </c>
      <c r="X1332" t="str">
        <f t="shared" si="428"/>
        <v>NO</v>
      </c>
      <c r="Y1332" t="str">
        <f t="shared" si="429"/>
        <v>NO</v>
      </c>
      <c r="Z1332" t="str">
        <f t="shared" si="430"/>
        <v>NO</v>
      </c>
      <c r="AA1332" t="str">
        <f t="shared" si="431"/>
        <v>NO</v>
      </c>
      <c r="AB1332" t="str">
        <f t="shared" si="432"/>
        <v>NO</v>
      </c>
      <c r="AC1332" t="str">
        <f t="shared" si="433"/>
        <v>NO</v>
      </c>
      <c r="AD1332" t="str">
        <f t="shared" si="434"/>
        <v>NO</v>
      </c>
      <c r="AE1332" t="str">
        <f t="shared" si="435"/>
        <v>YES</v>
      </c>
      <c r="AF1332" t="str">
        <f t="shared" si="436"/>
        <v>NO</v>
      </c>
      <c r="AG1332" t="str">
        <f t="shared" si="437"/>
        <v>NO</v>
      </c>
      <c r="AH1332" t="str">
        <f t="shared" si="438"/>
        <v>NO</v>
      </c>
      <c r="AI1332" t="str">
        <f t="shared" si="439"/>
        <v/>
      </c>
      <c r="AJ1332" t="str">
        <f t="shared" si="440"/>
        <v/>
      </c>
    </row>
    <row r="1333" spans="1:36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20"/>
        <v>1.3668E-2</v>
      </c>
      <c r="P1333" s="6">
        <f t="shared" si="421"/>
        <v>100.5</v>
      </c>
      <c r="Q1333" t="str">
        <f t="shared" si="422"/>
        <v>technology</v>
      </c>
      <c r="R1333" t="str">
        <f t="shared" si="423"/>
        <v>wearables</v>
      </c>
      <c r="S1333" s="8">
        <f t="shared" si="424"/>
        <v>42570</v>
      </c>
      <c r="T1333" s="8">
        <f t="shared" si="425"/>
        <v>42599.50409722222</v>
      </c>
      <c r="U1333">
        <f t="shared" si="426"/>
        <v>2016</v>
      </c>
      <c r="V1333" t="str">
        <f>VLOOKUP(MONTH(S1333),REF!$C$4:$D$15,2,FALSE)</f>
        <v>JUL</v>
      </c>
      <c r="W1333" t="str">
        <f t="shared" si="427"/>
        <v>NO</v>
      </c>
      <c r="X1333" t="str">
        <f t="shared" si="428"/>
        <v>NO</v>
      </c>
      <c r="Y1333" t="str">
        <f t="shared" si="429"/>
        <v>NO</v>
      </c>
      <c r="Z1333" t="str">
        <f t="shared" si="430"/>
        <v>NO</v>
      </c>
      <c r="AA1333" t="str">
        <f t="shared" si="431"/>
        <v>NO</v>
      </c>
      <c r="AB1333" t="str">
        <f t="shared" si="432"/>
        <v>NO</v>
      </c>
      <c r="AC1333" t="str">
        <f t="shared" si="433"/>
        <v>NO</v>
      </c>
      <c r="AD1333" t="str">
        <f t="shared" si="434"/>
        <v>NO</v>
      </c>
      <c r="AE1333" t="str">
        <f t="shared" si="435"/>
        <v>NO</v>
      </c>
      <c r="AF1333" t="str">
        <f t="shared" si="436"/>
        <v>NO</v>
      </c>
      <c r="AG1333" t="str">
        <f t="shared" si="437"/>
        <v>NO</v>
      </c>
      <c r="AH1333" t="str">
        <f t="shared" si="438"/>
        <v>YES</v>
      </c>
      <c r="AI1333" t="str">
        <f t="shared" si="439"/>
        <v/>
      </c>
      <c r="AJ1333" t="str">
        <f t="shared" si="440"/>
        <v/>
      </c>
    </row>
    <row r="1334" spans="1:36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20"/>
        <v>0</v>
      </c>
      <c r="P1334" s="6" t="e">
        <f t="shared" si="421"/>
        <v>#DIV/0!</v>
      </c>
      <c r="Q1334" t="str">
        <f t="shared" si="422"/>
        <v>technology</v>
      </c>
      <c r="R1334" t="str">
        <f t="shared" si="423"/>
        <v>wearables</v>
      </c>
      <c r="S1334" s="8">
        <f t="shared" si="424"/>
        <v>42732</v>
      </c>
      <c r="T1334" s="8">
        <f t="shared" si="425"/>
        <v>42762.060277777782</v>
      </c>
      <c r="U1334">
        <f t="shared" si="426"/>
        <v>2016</v>
      </c>
      <c r="V1334" t="str">
        <f>VLOOKUP(MONTH(S1334),REF!$C$4:$D$15,2,FALSE)</f>
        <v>DEC</v>
      </c>
      <c r="W1334" t="str">
        <f t="shared" si="427"/>
        <v>NO</v>
      </c>
      <c r="X1334" t="str">
        <f t="shared" si="428"/>
        <v>NO</v>
      </c>
      <c r="Y1334" t="str">
        <f t="shared" si="429"/>
        <v>NO</v>
      </c>
      <c r="Z1334" t="str">
        <f t="shared" si="430"/>
        <v>YES</v>
      </c>
      <c r="AA1334" t="str">
        <f t="shared" si="431"/>
        <v>NO</v>
      </c>
      <c r="AB1334" t="str">
        <f t="shared" si="432"/>
        <v>NO</v>
      </c>
      <c r="AC1334" t="str">
        <f t="shared" si="433"/>
        <v>NO</v>
      </c>
      <c r="AD1334" t="str">
        <f t="shared" si="434"/>
        <v>NO</v>
      </c>
      <c r="AE1334" t="str">
        <f t="shared" si="435"/>
        <v>NO</v>
      </c>
      <c r="AF1334" t="str">
        <f t="shared" si="436"/>
        <v>NO</v>
      </c>
      <c r="AG1334" t="str">
        <f t="shared" si="437"/>
        <v>NO</v>
      </c>
      <c r="AH1334" t="str">
        <f t="shared" si="438"/>
        <v>NO</v>
      </c>
      <c r="AI1334" t="str">
        <f t="shared" si="439"/>
        <v/>
      </c>
      <c r="AJ1334" t="str">
        <f t="shared" si="440"/>
        <v/>
      </c>
    </row>
    <row r="1335" spans="1:36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20"/>
        <v>0</v>
      </c>
      <c r="P1335" s="6" t="e">
        <f t="shared" si="421"/>
        <v>#DIV/0!</v>
      </c>
      <c r="Q1335" t="str">
        <f t="shared" si="422"/>
        <v>technology</v>
      </c>
      <c r="R1335" t="str">
        <f t="shared" si="423"/>
        <v>wearables</v>
      </c>
      <c r="S1335" s="8">
        <f t="shared" si="424"/>
        <v>41806</v>
      </c>
      <c r="T1335" s="8">
        <f t="shared" si="425"/>
        <v>41836.106770833336</v>
      </c>
      <c r="U1335">
        <f t="shared" si="426"/>
        <v>2014</v>
      </c>
      <c r="V1335" t="str">
        <f>VLOOKUP(MONTH(S1335),REF!$C$4:$D$15,2,FALSE)</f>
        <v>JUN</v>
      </c>
      <c r="W1335" t="str">
        <f t="shared" si="427"/>
        <v>NO</v>
      </c>
      <c r="X1335" t="str">
        <f t="shared" si="428"/>
        <v>YES</v>
      </c>
      <c r="Y1335" t="str">
        <f t="shared" si="429"/>
        <v>NO</v>
      </c>
      <c r="Z1335" t="str">
        <f t="shared" si="430"/>
        <v>NO</v>
      </c>
      <c r="AA1335" t="str">
        <f t="shared" si="431"/>
        <v>NO</v>
      </c>
      <c r="AB1335" t="str">
        <f t="shared" si="432"/>
        <v>NO</v>
      </c>
      <c r="AC1335" t="str">
        <f t="shared" si="433"/>
        <v>NO</v>
      </c>
      <c r="AD1335" t="str">
        <f t="shared" si="434"/>
        <v>NO</v>
      </c>
      <c r="AE1335" t="str">
        <f t="shared" si="435"/>
        <v>NO</v>
      </c>
      <c r="AF1335" t="str">
        <f t="shared" si="436"/>
        <v>NO</v>
      </c>
      <c r="AG1335" t="str">
        <f t="shared" si="437"/>
        <v>NO</v>
      </c>
      <c r="AH1335" t="str">
        <f t="shared" si="438"/>
        <v>NO</v>
      </c>
      <c r="AI1335" t="str">
        <f t="shared" si="439"/>
        <v/>
      </c>
      <c r="AJ1335" t="str">
        <f t="shared" si="440"/>
        <v/>
      </c>
    </row>
    <row r="1336" spans="1:36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20"/>
        <v>0.10754135338345865</v>
      </c>
      <c r="P1336" s="6">
        <f t="shared" si="421"/>
        <v>51.822463768115945</v>
      </c>
      <c r="Q1336" t="str">
        <f t="shared" si="422"/>
        <v>technology</v>
      </c>
      <c r="R1336" t="str">
        <f t="shared" si="423"/>
        <v>wearables</v>
      </c>
      <c r="S1336" s="8">
        <f t="shared" si="424"/>
        <v>42411</v>
      </c>
      <c r="T1336" s="8">
        <f t="shared" si="425"/>
        <v>42440.774155092593</v>
      </c>
      <c r="U1336">
        <f t="shared" si="426"/>
        <v>2016</v>
      </c>
      <c r="V1336" t="str">
        <f>VLOOKUP(MONTH(S1336),REF!$C$4:$D$15,2,FALSE)</f>
        <v>FEB</v>
      </c>
      <c r="W1336" t="str">
        <f t="shared" si="427"/>
        <v>NO</v>
      </c>
      <c r="X1336" t="str">
        <f t="shared" si="428"/>
        <v>NO</v>
      </c>
      <c r="Y1336" t="str">
        <f t="shared" si="429"/>
        <v>NO</v>
      </c>
      <c r="Z1336" t="str">
        <f t="shared" si="430"/>
        <v>NO</v>
      </c>
      <c r="AA1336" t="str">
        <f t="shared" si="431"/>
        <v>NO</v>
      </c>
      <c r="AB1336" t="str">
        <f t="shared" si="432"/>
        <v>NO</v>
      </c>
      <c r="AC1336" t="str">
        <f t="shared" si="433"/>
        <v>NO</v>
      </c>
      <c r="AD1336" t="str">
        <f t="shared" si="434"/>
        <v>NO</v>
      </c>
      <c r="AE1336" t="str">
        <f t="shared" si="435"/>
        <v>NO</v>
      </c>
      <c r="AF1336" t="str">
        <f t="shared" si="436"/>
        <v>NO</v>
      </c>
      <c r="AG1336" t="str">
        <f t="shared" si="437"/>
        <v>NO</v>
      </c>
      <c r="AH1336" t="str">
        <f t="shared" si="438"/>
        <v>YES</v>
      </c>
      <c r="AI1336" t="str">
        <f t="shared" si="439"/>
        <v/>
      </c>
      <c r="AJ1336" t="str">
        <f t="shared" si="440"/>
        <v/>
      </c>
    </row>
    <row r="1337" spans="1:36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20"/>
        <v>0.1976</v>
      </c>
      <c r="P1337" s="6">
        <f t="shared" si="421"/>
        <v>308.75</v>
      </c>
      <c r="Q1337" t="str">
        <f t="shared" si="422"/>
        <v>technology</v>
      </c>
      <c r="R1337" t="str">
        <f t="shared" si="423"/>
        <v>wearables</v>
      </c>
      <c r="S1337" s="8">
        <f t="shared" si="424"/>
        <v>42314</v>
      </c>
      <c r="T1337" s="8">
        <f t="shared" si="425"/>
        <v>42343.936365740738</v>
      </c>
      <c r="U1337">
        <f t="shared" si="426"/>
        <v>2015</v>
      </c>
      <c r="V1337" t="str">
        <f>VLOOKUP(MONTH(S1337),REF!$C$4:$D$15,2,FALSE)</f>
        <v>NOV</v>
      </c>
      <c r="W1337" t="str">
        <f t="shared" si="427"/>
        <v>NO</v>
      </c>
      <c r="X1337" t="str">
        <f t="shared" si="428"/>
        <v>NO</v>
      </c>
      <c r="Y1337" t="str">
        <f t="shared" si="429"/>
        <v>NO</v>
      </c>
      <c r="Z1337" t="str">
        <f t="shared" si="430"/>
        <v>NO</v>
      </c>
      <c r="AA1337" t="str">
        <f t="shared" si="431"/>
        <v>NO</v>
      </c>
      <c r="AB1337" t="str">
        <f t="shared" si="432"/>
        <v>NO</v>
      </c>
      <c r="AC1337" t="str">
        <f t="shared" si="433"/>
        <v>YES</v>
      </c>
      <c r="AD1337" t="str">
        <f t="shared" si="434"/>
        <v>NO</v>
      </c>
      <c r="AE1337" t="str">
        <f t="shared" si="435"/>
        <v>NO</v>
      </c>
      <c r="AF1337" t="str">
        <f t="shared" si="436"/>
        <v>NO</v>
      </c>
      <c r="AG1337" t="str">
        <f t="shared" si="437"/>
        <v>NO</v>
      </c>
      <c r="AH1337" t="str">
        <f t="shared" si="438"/>
        <v>NO</v>
      </c>
      <c r="AI1337" t="str">
        <f t="shared" si="439"/>
        <v/>
      </c>
      <c r="AJ1337" t="str">
        <f t="shared" si="440"/>
        <v/>
      </c>
    </row>
    <row r="1338" spans="1:36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20"/>
        <v>0.84946999999999995</v>
      </c>
      <c r="P1338" s="6">
        <f t="shared" si="421"/>
        <v>379.22767857142856</v>
      </c>
      <c r="Q1338" t="str">
        <f t="shared" si="422"/>
        <v>technology</v>
      </c>
      <c r="R1338" t="str">
        <f t="shared" si="423"/>
        <v>wearables</v>
      </c>
      <c r="S1338" s="8">
        <f t="shared" si="424"/>
        <v>41956</v>
      </c>
      <c r="T1338" s="8">
        <f t="shared" si="425"/>
        <v>41990.863750000004</v>
      </c>
      <c r="U1338">
        <f t="shared" si="426"/>
        <v>2014</v>
      </c>
      <c r="V1338" t="str">
        <f>VLOOKUP(MONTH(S1338),REF!$C$4:$D$15,2,FALSE)</f>
        <v>NOV</v>
      </c>
      <c r="W1338" t="str">
        <f t="shared" si="427"/>
        <v>NO</v>
      </c>
      <c r="X1338" t="str">
        <f t="shared" si="428"/>
        <v>NO</v>
      </c>
      <c r="Y1338" t="str">
        <f t="shared" si="429"/>
        <v>NO</v>
      </c>
      <c r="Z1338" t="str">
        <f t="shared" si="430"/>
        <v>NO</v>
      </c>
      <c r="AA1338" t="str">
        <f t="shared" si="431"/>
        <v>NO</v>
      </c>
      <c r="AB1338" t="str">
        <f t="shared" si="432"/>
        <v>NO</v>
      </c>
      <c r="AC1338" t="str">
        <f t="shared" si="433"/>
        <v>NO</v>
      </c>
      <c r="AD1338" t="str">
        <f t="shared" si="434"/>
        <v>NO</v>
      </c>
      <c r="AE1338" t="str">
        <f t="shared" si="435"/>
        <v>NO</v>
      </c>
      <c r="AF1338" t="str">
        <f t="shared" si="436"/>
        <v>NO</v>
      </c>
      <c r="AG1338" t="str">
        <f t="shared" si="437"/>
        <v>NO</v>
      </c>
      <c r="AH1338" t="str">
        <f t="shared" si="438"/>
        <v>YES</v>
      </c>
      <c r="AI1338" t="str">
        <f t="shared" si="439"/>
        <v/>
      </c>
      <c r="AJ1338" t="str">
        <f t="shared" si="440"/>
        <v/>
      </c>
    </row>
    <row r="1339" spans="1:36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20"/>
        <v>0.49381999999999998</v>
      </c>
      <c r="P1339" s="6">
        <f t="shared" si="421"/>
        <v>176.36428571428573</v>
      </c>
      <c r="Q1339" t="str">
        <f t="shared" si="422"/>
        <v>technology</v>
      </c>
      <c r="R1339" t="str">
        <f t="shared" si="423"/>
        <v>wearables</v>
      </c>
      <c r="S1339" s="8">
        <f t="shared" si="424"/>
        <v>42768</v>
      </c>
      <c r="T1339" s="8">
        <f t="shared" si="425"/>
        <v>42797.577303240745</v>
      </c>
      <c r="U1339">
        <f t="shared" si="426"/>
        <v>2017</v>
      </c>
      <c r="V1339" t="str">
        <f>VLOOKUP(MONTH(S1339),REF!$C$4:$D$15,2,FALSE)</f>
        <v>FEB</v>
      </c>
      <c r="W1339" t="str">
        <f t="shared" si="427"/>
        <v>NO</v>
      </c>
      <c r="X1339" t="str">
        <f t="shared" si="428"/>
        <v>NO</v>
      </c>
      <c r="Y1339" t="str">
        <f t="shared" si="429"/>
        <v>NO</v>
      </c>
      <c r="Z1339" t="str">
        <f t="shared" si="430"/>
        <v>NO</v>
      </c>
      <c r="AA1339" t="str">
        <f t="shared" si="431"/>
        <v>NO</v>
      </c>
      <c r="AB1339" t="str">
        <f t="shared" si="432"/>
        <v>NO</v>
      </c>
      <c r="AC1339" t="str">
        <f t="shared" si="433"/>
        <v>NO</v>
      </c>
      <c r="AD1339" t="str">
        <f t="shared" si="434"/>
        <v>NO</v>
      </c>
      <c r="AE1339" t="str">
        <f t="shared" si="435"/>
        <v>NO</v>
      </c>
      <c r="AF1339" t="str">
        <f t="shared" si="436"/>
        <v>NO</v>
      </c>
      <c r="AG1339" t="str">
        <f t="shared" si="437"/>
        <v>NO</v>
      </c>
      <c r="AH1339" t="str">
        <f t="shared" si="438"/>
        <v>YES</v>
      </c>
      <c r="AI1339" t="str">
        <f t="shared" si="439"/>
        <v/>
      </c>
      <c r="AJ1339" t="str">
        <f t="shared" si="440"/>
        <v/>
      </c>
    </row>
    <row r="1340" spans="1:36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20"/>
        <v>3.3033333333333331E-2</v>
      </c>
      <c r="P1340" s="6">
        <f t="shared" si="421"/>
        <v>66.066666666666663</v>
      </c>
      <c r="Q1340" t="str">
        <f t="shared" si="422"/>
        <v>technology</v>
      </c>
      <c r="R1340" t="str">
        <f t="shared" si="423"/>
        <v>wearables</v>
      </c>
      <c r="S1340" s="8">
        <f t="shared" si="424"/>
        <v>42189</v>
      </c>
      <c r="T1340" s="8">
        <f t="shared" si="425"/>
        <v>42218.803622685184</v>
      </c>
      <c r="U1340">
        <f t="shared" si="426"/>
        <v>2015</v>
      </c>
      <c r="V1340" t="str">
        <f>VLOOKUP(MONTH(S1340),REF!$C$4:$D$15,2,FALSE)</f>
        <v>JUL</v>
      </c>
      <c r="W1340" t="str">
        <f t="shared" si="427"/>
        <v>NO</v>
      </c>
      <c r="X1340" t="str">
        <f t="shared" si="428"/>
        <v>NO</v>
      </c>
      <c r="Y1340" t="str">
        <f t="shared" si="429"/>
        <v>NO</v>
      </c>
      <c r="Z1340" t="str">
        <f t="shared" si="430"/>
        <v>NO</v>
      </c>
      <c r="AA1340" t="str">
        <f t="shared" si="431"/>
        <v>NO</v>
      </c>
      <c r="AB1340" t="str">
        <f t="shared" si="432"/>
        <v>NO</v>
      </c>
      <c r="AC1340" t="str">
        <f t="shared" si="433"/>
        <v>NO</v>
      </c>
      <c r="AD1340" t="str">
        <f t="shared" si="434"/>
        <v>YES</v>
      </c>
      <c r="AE1340" t="str">
        <f t="shared" si="435"/>
        <v>NO</v>
      </c>
      <c r="AF1340" t="str">
        <f t="shared" si="436"/>
        <v>NO</v>
      </c>
      <c r="AG1340" t="str">
        <f t="shared" si="437"/>
        <v>NO</v>
      </c>
      <c r="AH1340" t="str">
        <f t="shared" si="438"/>
        <v>NO</v>
      </c>
      <c r="AI1340" t="str">
        <f t="shared" si="439"/>
        <v/>
      </c>
      <c r="AJ1340" t="str">
        <f t="shared" si="440"/>
        <v/>
      </c>
    </row>
    <row r="1341" spans="1:36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20"/>
        <v>6.6339999999999996E-2</v>
      </c>
      <c r="P1341" s="6">
        <f t="shared" si="421"/>
        <v>89.648648648648646</v>
      </c>
      <c r="Q1341" t="str">
        <f t="shared" si="422"/>
        <v>technology</v>
      </c>
      <c r="R1341" t="str">
        <f t="shared" si="423"/>
        <v>wearables</v>
      </c>
      <c r="S1341" s="8">
        <f t="shared" si="424"/>
        <v>41937</v>
      </c>
      <c r="T1341" s="8">
        <f t="shared" si="425"/>
        <v>41981.688831018517</v>
      </c>
      <c r="U1341">
        <f t="shared" si="426"/>
        <v>2014</v>
      </c>
      <c r="V1341" t="str">
        <f>VLOOKUP(MONTH(S1341),REF!$C$4:$D$15,2,FALSE)</f>
        <v>OCT</v>
      </c>
      <c r="W1341" t="str">
        <f t="shared" si="427"/>
        <v>NO</v>
      </c>
      <c r="X1341" t="str">
        <f t="shared" si="428"/>
        <v>NO</v>
      </c>
      <c r="Y1341" t="str">
        <f t="shared" si="429"/>
        <v>NO</v>
      </c>
      <c r="Z1341" t="str">
        <f t="shared" si="430"/>
        <v>NO</v>
      </c>
      <c r="AA1341" t="str">
        <f t="shared" si="431"/>
        <v>NO</v>
      </c>
      <c r="AB1341" t="str">
        <f t="shared" si="432"/>
        <v>NO</v>
      </c>
      <c r="AC1341" t="str">
        <f t="shared" si="433"/>
        <v>NO</v>
      </c>
      <c r="AD1341" t="str">
        <f t="shared" si="434"/>
        <v>NO</v>
      </c>
      <c r="AE1341" t="str">
        <f t="shared" si="435"/>
        <v>NO</v>
      </c>
      <c r="AF1341" t="str">
        <f t="shared" si="436"/>
        <v>NO</v>
      </c>
      <c r="AG1341" t="str">
        <f t="shared" si="437"/>
        <v>NO</v>
      </c>
      <c r="AH1341" t="str">
        <f t="shared" si="438"/>
        <v>YES</v>
      </c>
      <c r="AI1341" t="str">
        <f t="shared" si="439"/>
        <v/>
      </c>
      <c r="AJ1341" t="str">
        <f t="shared" si="440"/>
        <v/>
      </c>
    </row>
    <row r="1342" spans="1:36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20"/>
        <v>0</v>
      </c>
      <c r="P1342" s="6" t="e">
        <f t="shared" si="421"/>
        <v>#DIV/0!</v>
      </c>
      <c r="Q1342" t="str">
        <f t="shared" si="422"/>
        <v>technology</v>
      </c>
      <c r="R1342" t="str">
        <f t="shared" si="423"/>
        <v>wearables</v>
      </c>
      <c r="S1342" s="8">
        <f t="shared" si="424"/>
        <v>41837</v>
      </c>
      <c r="T1342" s="8">
        <f t="shared" si="425"/>
        <v>41866.595520833333</v>
      </c>
      <c r="U1342">
        <f t="shared" si="426"/>
        <v>2014</v>
      </c>
      <c r="V1342" t="str">
        <f>VLOOKUP(MONTH(S1342),REF!$C$4:$D$15,2,FALSE)</f>
        <v>JUL</v>
      </c>
      <c r="W1342" t="str">
        <f t="shared" si="427"/>
        <v>NO</v>
      </c>
      <c r="X1342" t="str">
        <f t="shared" si="428"/>
        <v>YES</v>
      </c>
      <c r="Y1342" t="str">
        <f t="shared" si="429"/>
        <v>NO</v>
      </c>
      <c r="Z1342" t="str">
        <f t="shared" si="430"/>
        <v>NO</v>
      </c>
      <c r="AA1342" t="str">
        <f t="shared" si="431"/>
        <v>NO</v>
      </c>
      <c r="AB1342" t="str">
        <f t="shared" si="432"/>
        <v>NO</v>
      </c>
      <c r="AC1342" t="str">
        <f t="shared" si="433"/>
        <v>NO</v>
      </c>
      <c r="AD1342" t="str">
        <f t="shared" si="434"/>
        <v>NO</v>
      </c>
      <c r="AE1342" t="str">
        <f t="shared" si="435"/>
        <v>NO</v>
      </c>
      <c r="AF1342" t="str">
        <f t="shared" si="436"/>
        <v>NO</v>
      </c>
      <c r="AG1342" t="str">
        <f t="shared" si="437"/>
        <v>NO</v>
      </c>
      <c r="AH1342" t="str">
        <f t="shared" si="438"/>
        <v>NO</v>
      </c>
      <c r="AI1342" t="str">
        <f t="shared" si="439"/>
        <v/>
      </c>
      <c r="AJ1342" t="str">
        <f t="shared" si="440"/>
        <v/>
      </c>
    </row>
    <row r="1343" spans="1:36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20"/>
        <v>0.7036</v>
      </c>
      <c r="P1343" s="6">
        <f t="shared" si="421"/>
        <v>382.39130434782606</v>
      </c>
      <c r="Q1343" t="str">
        <f t="shared" si="422"/>
        <v>technology</v>
      </c>
      <c r="R1343" t="str">
        <f t="shared" si="423"/>
        <v>wearables</v>
      </c>
      <c r="S1343" s="8">
        <f t="shared" si="424"/>
        <v>42613</v>
      </c>
      <c r="T1343" s="8">
        <f t="shared" si="425"/>
        <v>42644.624039351853</v>
      </c>
      <c r="U1343">
        <f t="shared" si="426"/>
        <v>2016</v>
      </c>
      <c r="V1343" t="str">
        <f>VLOOKUP(MONTH(S1343),REF!$C$4:$D$15,2,FALSE)</f>
        <v>AUG</v>
      </c>
      <c r="W1343" t="str">
        <f t="shared" si="427"/>
        <v>NO</v>
      </c>
      <c r="X1343" t="str">
        <f t="shared" si="428"/>
        <v>NO</v>
      </c>
      <c r="Y1343" t="str">
        <f t="shared" si="429"/>
        <v>NO</v>
      </c>
      <c r="Z1343" t="str">
        <f t="shared" si="430"/>
        <v>NO</v>
      </c>
      <c r="AA1343" t="str">
        <f t="shared" si="431"/>
        <v>NO</v>
      </c>
      <c r="AB1343" t="str">
        <f t="shared" si="432"/>
        <v>NO</v>
      </c>
      <c r="AC1343" t="str">
        <f t="shared" si="433"/>
        <v>YES</v>
      </c>
      <c r="AD1343" t="str">
        <f t="shared" si="434"/>
        <v>NO</v>
      </c>
      <c r="AE1343" t="str">
        <f t="shared" si="435"/>
        <v>NO</v>
      </c>
      <c r="AF1343" t="str">
        <f t="shared" si="436"/>
        <v>NO</v>
      </c>
      <c r="AG1343" t="str">
        <f t="shared" si="437"/>
        <v>NO</v>
      </c>
      <c r="AH1343" t="str">
        <f t="shared" si="438"/>
        <v>NO</v>
      </c>
      <c r="AI1343" t="str">
        <f t="shared" si="439"/>
        <v/>
      </c>
      <c r="AJ1343" t="str">
        <f t="shared" si="440"/>
        <v/>
      </c>
    </row>
    <row r="1344" spans="1:36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20"/>
        <v>2E-3</v>
      </c>
      <c r="P1344" s="6">
        <f t="shared" si="421"/>
        <v>100</v>
      </c>
      <c r="Q1344" t="str">
        <f t="shared" si="422"/>
        <v>technology</v>
      </c>
      <c r="R1344" t="str">
        <f t="shared" si="423"/>
        <v>wearables</v>
      </c>
      <c r="S1344" s="8">
        <f t="shared" si="424"/>
        <v>42173</v>
      </c>
      <c r="T1344" s="8">
        <f t="shared" si="425"/>
        <v>42202.816423611112</v>
      </c>
      <c r="U1344">
        <f t="shared" si="426"/>
        <v>2015</v>
      </c>
      <c r="V1344" t="str">
        <f>VLOOKUP(MONTH(S1344),REF!$C$4:$D$15,2,FALSE)</f>
        <v>JUN</v>
      </c>
      <c r="W1344" t="str">
        <f t="shared" si="427"/>
        <v>NO</v>
      </c>
      <c r="X1344" t="str">
        <f t="shared" si="428"/>
        <v>NO</v>
      </c>
      <c r="Y1344" t="str">
        <f t="shared" si="429"/>
        <v>NO</v>
      </c>
      <c r="Z1344" t="str">
        <f t="shared" si="430"/>
        <v>NO</v>
      </c>
      <c r="AA1344" t="str">
        <f t="shared" si="431"/>
        <v>NO</v>
      </c>
      <c r="AB1344" t="str">
        <f t="shared" si="432"/>
        <v>NO</v>
      </c>
      <c r="AC1344" t="str">
        <f t="shared" si="433"/>
        <v>NO</v>
      </c>
      <c r="AD1344" t="str">
        <f t="shared" si="434"/>
        <v>NO</v>
      </c>
      <c r="AE1344" t="str">
        <f t="shared" si="435"/>
        <v>NO</v>
      </c>
      <c r="AF1344" t="str">
        <f t="shared" si="436"/>
        <v>NO</v>
      </c>
      <c r="AG1344" t="str">
        <f t="shared" si="437"/>
        <v>NO</v>
      </c>
      <c r="AH1344" t="str">
        <f t="shared" si="438"/>
        <v>YES</v>
      </c>
      <c r="AI1344" t="str">
        <f t="shared" si="439"/>
        <v/>
      </c>
      <c r="AJ1344" t="str">
        <f t="shared" si="440"/>
        <v/>
      </c>
    </row>
    <row r="1345" spans="1:36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20"/>
        <v>1.02298</v>
      </c>
      <c r="P1345" s="6">
        <f t="shared" si="421"/>
        <v>158.35603715170279</v>
      </c>
      <c r="Q1345" t="str">
        <f t="shared" si="422"/>
        <v>technology</v>
      </c>
      <c r="R1345" t="str">
        <f t="shared" si="423"/>
        <v>wearables</v>
      </c>
      <c r="S1345" s="8">
        <f t="shared" si="424"/>
        <v>42543</v>
      </c>
      <c r="T1345" s="8">
        <f t="shared" si="425"/>
        <v>42601.165972222225</v>
      </c>
      <c r="U1345">
        <f t="shared" si="426"/>
        <v>2016</v>
      </c>
      <c r="V1345" t="str">
        <f>VLOOKUP(MONTH(S1345),REF!$C$4:$D$15,2,FALSE)</f>
        <v>JUN</v>
      </c>
      <c r="W1345" t="str">
        <f t="shared" si="427"/>
        <v>NO</v>
      </c>
      <c r="X1345" t="str">
        <f t="shared" si="428"/>
        <v>NO</v>
      </c>
      <c r="Y1345" t="str">
        <f t="shared" si="429"/>
        <v>NO</v>
      </c>
      <c r="Z1345" t="str">
        <f t="shared" si="430"/>
        <v>NO</v>
      </c>
      <c r="AA1345" t="str">
        <f t="shared" si="431"/>
        <v>NO</v>
      </c>
      <c r="AB1345" t="str">
        <f t="shared" si="432"/>
        <v>NO</v>
      </c>
      <c r="AC1345" t="str">
        <f t="shared" si="433"/>
        <v>NO</v>
      </c>
      <c r="AD1345" t="str">
        <f t="shared" si="434"/>
        <v>NO</v>
      </c>
      <c r="AE1345" t="str">
        <f t="shared" si="435"/>
        <v>NO</v>
      </c>
      <c r="AF1345" t="str">
        <f t="shared" si="436"/>
        <v>NO</v>
      </c>
      <c r="AG1345" t="str">
        <f t="shared" si="437"/>
        <v>NO</v>
      </c>
      <c r="AH1345" t="str">
        <f t="shared" si="438"/>
        <v>YES</v>
      </c>
      <c r="AI1345" t="str">
        <f t="shared" si="439"/>
        <v/>
      </c>
      <c r="AJ1345" t="str">
        <f t="shared" si="440"/>
        <v/>
      </c>
    </row>
    <row r="1346" spans="1:36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20"/>
        <v>3.7773333333333334</v>
      </c>
      <c r="P1346" s="6">
        <f t="shared" si="421"/>
        <v>40.762589928057551</v>
      </c>
      <c r="Q1346" t="str">
        <f t="shared" si="422"/>
        <v>publishing</v>
      </c>
      <c r="R1346" t="str">
        <f t="shared" si="423"/>
        <v>nonfiction</v>
      </c>
      <c r="S1346" s="8">
        <f t="shared" si="424"/>
        <v>42523</v>
      </c>
      <c r="T1346" s="8">
        <f t="shared" si="425"/>
        <v>42551.789803240739</v>
      </c>
      <c r="U1346">
        <f t="shared" si="426"/>
        <v>2016</v>
      </c>
      <c r="V1346" t="str">
        <f>VLOOKUP(MONTH(S1346),REF!$C$4:$D$15,2,FALSE)</f>
        <v>JUN</v>
      </c>
      <c r="W1346" t="str">
        <f t="shared" si="427"/>
        <v>NO</v>
      </c>
      <c r="X1346" t="str">
        <f t="shared" si="428"/>
        <v>YES</v>
      </c>
      <c r="Y1346" t="str">
        <f t="shared" si="429"/>
        <v>NO</v>
      </c>
      <c r="Z1346" t="str">
        <f t="shared" si="430"/>
        <v>NO</v>
      </c>
      <c r="AA1346" t="str">
        <f t="shared" si="431"/>
        <v>NO</v>
      </c>
      <c r="AB1346" t="str">
        <f t="shared" si="432"/>
        <v>NO</v>
      </c>
      <c r="AC1346" t="str">
        <f t="shared" si="433"/>
        <v>NO</v>
      </c>
      <c r="AD1346" t="str">
        <f t="shared" si="434"/>
        <v>NO</v>
      </c>
      <c r="AE1346" t="str">
        <f t="shared" si="435"/>
        <v>NO</v>
      </c>
      <c r="AF1346" t="str">
        <f t="shared" si="436"/>
        <v>NO</v>
      </c>
      <c r="AG1346" t="str">
        <f t="shared" si="437"/>
        <v>NO</v>
      </c>
      <c r="AH1346" t="str">
        <f t="shared" si="438"/>
        <v>NO</v>
      </c>
      <c r="AI1346">
        <f t="shared" si="439"/>
        <v>139</v>
      </c>
      <c r="AJ1346" t="str">
        <f t="shared" si="440"/>
        <v/>
      </c>
    </row>
    <row r="1347" spans="1:36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41">E1347/D1347</f>
        <v>1.25</v>
      </c>
      <c r="P1347" s="6">
        <f t="shared" ref="P1347:P1410" si="442">E1347/L1347</f>
        <v>53.571428571428569</v>
      </c>
      <c r="Q1347" t="str">
        <f t="shared" ref="Q1347:Q1410" si="443">LEFT(N1347,FIND("/",N1347)-1)</f>
        <v>publishing</v>
      </c>
      <c r="R1347" t="str">
        <f t="shared" ref="R1347:R1410" si="444">RIGHT(N1347,LEN(N1347)-FIND("/",N1347))</f>
        <v>nonfiction</v>
      </c>
      <c r="S1347" s="8">
        <f t="shared" ref="S1347:S1410" si="445">ROUND((J1347/86400)+DATE(1970,1,1),0)</f>
        <v>41800</v>
      </c>
      <c r="T1347" s="8">
        <f t="shared" ref="T1347:T1410" si="446">(I1347/86400)+DATE(1970,1,1)</f>
        <v>41834.814340277779</v>
      </c>
      <c r="U1347">
        <f t="shared" ref="U1347:U1410" si="447">YEAR(S1347)</f>
        <v>2014</v>
      </c>
      <c r="V1347" t="str">
        <f>VLOOKUP(MONTH(S1347),REF!$C$4:$D$15,2,FALSE)</f>
        <v>JUN</v>
      </c>
      <c r="W1347" t="str">
        <f t="shared" ref="W1347:W1410" si="448">IF(D1347&lt;1000,"YES","NO")</f>
        <v>YES</v>
      </c>
      <c r="X1347" t="str">
        <f t="shared" ref="X1347:X1410" si="449">IF(AND($D1347&gt;=1000,$D1347&lt;=4999),"YES","NO")</f>
        <v>NO</v>
      </c>
      <c r="Y1347" t="str">
        <f t="shared" ref="Y1347:Y1410" si="450">IF(AND($D1347&gt;=5000,$D1347&lt;=9999),"YES","NO")</f>
        <v>NO</v>
      </c>
      <c r="Z1347" t="str">
        <f t="shared" ref="Z1347:Z1410" si="451">IF(AND($D1347&gt;=10000,$D1347&lt;=14999),"YES","NO")</f>
        <v>NO</v>
      </c>
      <c r="AA1347" t="str">
        <f t="shared" ref="AA1347:AA1410" si="452">IF(AND($D1347&gt;=15000,$D1347&lt;=19999),"YES","NO")</f>
        <v>NO</v>
      </c>
      <c r="AB1347" t="str">
        <f t="shared" ref="AB1347:AB1410" si="453">IF(AND($D1347&gt;=20000,$D1347&lt;=24999),"YES","NO")</f>
        <v>NO</v>
      </c>
      <c r="AC1347" t="str">
        <f t="shared" ref="AC1347:AC1410" si="454">IF(AND($D1347&gt;=25000,$D1347&lt;=29999),"YES","NO")</f>
        <v>NO</v>
      </c>
      <c r="AD1347" t="str">
        <f t="shared" ref="AD1347:AD1410" si="455">IF(AND($D1347&gt;=30000,$D1347&lt;=34999),"YES","NO")</f>
        <v>NO</v>
      </c>
      <c r="AE1347" t="str">
        <f t="shared" ref="AE1347:AE1410" si="456">IF(AND($D1347&gt;=35000,$D1347&lt;=39999),"YES","NO")</f>
        <v>NO</v>
      </c>
      <c r="AF1347" t="str">
        <f t="shared" ref="AF1347:AF1410" si="457">IF(AND($D1347&gt;=40000,$D1347&lt;=44999),"YES","NO")</f>
        <v>NO</v>
      </c>
      <c r="AG1347" t="str">
        <f t="shared" ref="AG1347:AG1410" si="458">IF(AND($D1347&gt;=45000,$D1347&lt;=49999),"YES","NO")</f>
        <v>NO</v>
      </c>
      <c r="AH1347" t="str">
        <f t="shared" ref="AH1347:AH1410" si="459">IF($D1347&gt;=50000,"YES","NO")</f>
        <v>NO</v>
      </c>
      <c r="AI1347">
        <f t="shared" ref="AI1347:AI1410" si="460">IF(F1347="successful",L1347,"")</f>
        <v>7</v>
      </c>
      <c r="AJ1347" t="str">
        <f t="shared" ref="AJ1347:AJ1410" si="461">IF(F1347="failed",L1347,"")</f>
        <v/>
      </c>
    </row>
    <row r="1348" spans="1:36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41"/>
        <v>1.473265306122449</v>
      </c>
      <c r="P1348" s="6">
        <f t="shared" si="442"/>
        <v>48.449664429530202</v>
      </c>
      <c r="Q1348" t="str">
        <f t="shared" si="443"/>
        <v>publishing</v>
      </c>
      <c r="R1348" t="str">
        <f t="shared" si="444"/>
        <v>nonfiction</v>
      </c>
      <c r="S1348" s="8">
        <f t="shared" si="445"/>
        <v>41422</v>
      </c>
      <c r="T1348" s="8">
        <f t="shared" si="446"/>
        <v>41452.075821759259</v>
      </c>
      <c r="U1348">
        <f t="shared" si="447"/>
        <v>2013</v>
      </c>
      <c r="V1348" t="str">
        <f>VLOOKUP(MONTH(S1348),REF!$C$4:$D$15,2,FALSE)</f>
        <v>MAY</v>
      </c>
      <c r="W1348" t="str">
        <f t="shared" si="448"/>
        <v>NO</v>
      </c>
      <c r="X1348" t="str">
        <f t="shared" si="449"/>
        <v>YES</v>
      </c>
      <c r="Y1348" t="str">
        <f t="shared" si="450"/>
        <v>NO</v>
      </c>
      <c r="Z1348" t="str">
        <f t="shared" si="451"/>
        <v>NO</v>
      </c>
      <c r="AA1348" t="str">
        <f t="shared" si="452"/>
        <v>NO</v>
      </c>
      <c r="AB1348" t="str">
        <f t="shared" si="453"/>
        <v>NO</v>
      </c>
      <c r="AC1348" t="str">
        <f t="shared" si="454"/>
        <v>NO</v>
      </c>
      <c r="AD1348" t="str">
        <f t="shared" si="455"/>
        <v>NO</v>
      </c>
      <c r="AE1348" t="str">
        <f t="shared" si="456"/>
        <v>NO</v>
      </c>
      <c r="AF1348" t="str">
        <f t="shared" si="457"/>
        <v>NO</v>
      </c>
      <c r="AG1348" t="str">
        <f t="shared" si="458"/>
        <v>NO</v>
      </c>
      <c r="AH1348" t="str">
        <f t="shared" si="459"/>
        <v>NO</v>
      </c>
      <c r="AI1348">
        <f t="shared" si="460"/>
        <v>149</v>
      </c>
      <c r="AJ1348" t="str">
        <f t="shared" si="461"/>
        <v/>
      </c>
    </row>
    <row r="1349" spans="1:36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41"/>
        <v>1.022</v>
      </c>
      <c r="P1349" s="6">
        <f t="shared" si="442"/>
        <v>82.41935483870968</v>
      </c>
      <c r="Q1349" t="str">
        <f t="shared" si="443"/>
        <v>publishing</v>
      </c>
      <c r="R1349" t="str">
        <f t="shared" si="444"/>
        <v>nonfiction</v>
      </c>
      <c r="S1349" s="8">
        <f t="shared" si="445"/>
        <v>42041</v>
      </c>
      <c r="T1349" s="8">
        <f t="shared" si="446"/>
        <v>42070.638020833328</v>
      </c>
      <c r="U1349">
        <f t="shared" si="447"/>
        <v>2015</v>
      </c>
      <c r="V1349" t="str">
        <f>VLOOKUP(MONTH(S1349),REF!$C$4:$D$15,2,FALSE)</f>
        <v>FEB</v>
      </c>
      <c r="W1349" t="str">
        <f t="shared" si="448"/>
        <v>NO</v>
      </c>
      <c r="X1349" t="str">
        <f t="shared" si="449"/>
        <v>YES</v>
      </c>
      <c r="Y1349" t="str">
        <f t="shared" si="450"/>
        <v>NO</v>
      </c>
      <c r="Z1349" t="str">
        <f t="shared" si="451"/>
        <v>NO</v>
      </c>
      <c r="AA1349" t="str">
        <f t="shared" si="452"/>
        <v>NO</v>
      </c>
      <c r="AB1349" t="str">
        <f t="shared" si="453"/>
        <v>NO</v>
      </c>
      <c r="AC1349" t="str">
        <f t="shared" si="454"/>
        <v>NO</v>
      </c>
      <c r="AD1349" t="str">
        <f t="shared" si="455"/>
        <v>NO</v>
      </c>
      <c r="AE1349" t="str">
        <f t="shared" si="456"/>
        <v>NO</v>
      </c>
      <c r="AF1349" t="str">
        <f t="shared" si="457"/>
        <v>NO</v>
      </c>
      <c r="AG1349" t="str">
        <f t="shared" si="458"/>
        <v>NO</v>
      </c>
      <c r="AH1349" t="str">
        <f t="shared" si="459"/>
        <v>NO</v>
      </c>
      <c r="AI1349">
        <f t="shared" si="460"/>
        <v>31</v>
      </c>
      <c r="AJ1349" t="str">
        <f t="shared" si="461"/>
        <v/>
      </c>
    </row>
    <row r="1350" spans="1:36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41"/>
        <v>1.018723404255319</v>
      </c>
      <c r="P1350" s="6">
        <f t="shared" si="442"/>
        <v>230.19230769230768</v>
      </c>
      <c r="Q1350" t="str">
        <f t="shared" si="443"/>
        <v>publishing</v>
      </c>
      <c r="R1350" t="str">
        <f t="shared" si="444"/>
        <v>nonfiction</v>
      </c>
      <c r="S1350" s="8">
        <f t="shared" si="445"/>
        <v>41964</v>
      </c>
      <c r="T1350" s="8">
        <f t="shared" si="446"/>
        <v>41991.506168981483</v>
      </c>
      <c r="U1350">
        <f t="shared" si="447"/>
        <v>2014</v>
      </c>
      <c r="V1350" t="str">
        <f>VLOOKUP(MONTH(S1350),REF!$C$4:$D$15,2,FALSE)</f>
        <v>NOV</v>
      </c>
      <c r="W1350" t="str">
        <f t="shared" si="448"/>
        <v>NO</v>
      </c>
      <c r="X1350" t="str">
        <f t="shared" si="449"/>
        <v>NO</v>
      </c>
      <c r="Y1350" t="str">
        <f t="shared" si="450"/>
        <v>YES</v>
      </c>
      <c r="Z1350" t="str">
        <f t="shared" si="451"/>
        <v>NO</v>
      </c>
      <c r="AA1350" t="str">
        <f t="shared" si="452"/>
        <v>NO</v>
      </c>
      <c r="AB1350" t="str">
        <f t="shared" si="453"/>
        <v>NO</v>
      </c>
      <c r="AC1350" t="str">
        <f t="shared" si="454"/>
        <v>NO</v>
      </c>
      <c r="AD1350" t="str">
        <f t="shared" si="455"/>
        <v>NO</v>
      </c>
      <c r="AE1350" t="str">
        <f t="shared" si="456"/>
        <v>NO</v>
      </c>
      <c r="AF1350" t="str">
        <f t="shared" si="457"/>
        <v>NO</v>
      </c>
      <c r="AG1350" t="str">
        <f t="shared" si="458"/>
        <v>NO</v>
      </c>
      <c r="AH1350" t="str">
        <f t="shared" si="459"/>
        <v>NO</v>
      </c>
      <c r="AI1350">
        <f t="shared" si="460"/>
        <v>26</v>
      </c>
      <c r="AJ1350" t="str">
        <f t="shared" si="461"/>
        <v/>
      </c>
    </row>
    <row r="1351" spans="1:36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41"/>
        <v>2.0419999999999998</v>
      </c>
      <c r="P1351" s="6">
        <f t="shared" si="442"/>
        <v>59.360465116279073</v>
      </c>
      <c r="Q1351" t="str">
        <f t="shared" si="443"/>
        <v>publishing</v>
      </c>
      <c r="R1351" t="str">
        <f t="shared" si="444"/>
        <v>nonfiction</v>
      </c>
      <c r="S1351" s="8">
        <f t="shared" si="445"/>
        <v>42317</v>
      </c>
      <c r="T1351" s="8">
        <f t="shared" si="446"/>
        <v>42354.290972222225</v>
      </c>
      <c r="U1351">
        <f t="shared" si="447"/>
        <v>2015</v>
      </c>
      <c r="V1351" t="str">
        <f>VLOOKUP(MONTH(S1351),REF!$C$4:$D$15,2,FALSE)</f>
        <v>NOV</v>
      </c>
      <c r="W1351" t="str">
        <f t="shared" si="448"/>
        <v>NO</v>
      </c>
      <c r="X1351" t="str">
        <f t="shared" si="449"/>
        <v>NO</v>
      </c>
      <c r="Y1351" t="str">
        <f t="shared" si="450"/>
        <v>YES</v>
      </c>
      <c r="Z1351" t="str">
        <f t="shared" si="451"/>
        <v>NO</v>
      </c>
      <c r="AA1351" t="str">
        <f t="shared" si="452"/>
        <v>NO</v>
      </c>
      <c r="AB1351" t="str">
        <f t="shared" si="453"/>
        <v>NO</v>
      </c>
      <c r="AC1351" t="str">
        <f t="shared" si="454"/>
        <v>NO</v>
      </c>
      <c r="AD1351" t="str">
        <f t="shared" si="455"/>
        <v>NO</v>
      </c>
      <c r="AE1351" t="str">
        <f t="shared" si="456"/>
        <v>NO</v>
      </c>
      <c r="AF1351" t="str">
        <f t="shared" si="457"/>
        <v>NO</v>
      </c>
      <c r="AG1351" t="str">
        <f t="shared" si="458"/>
        <v>NO</v>
      </c>
      <c r="AH1351" t="str">
        <f t="shared" si="459"/>
        <v>NO</v>
      </c>
      <c r="AI1351">
        <f t="shared" si="460"/>
        <v>172</v>
      </c>
      <c r="AJ1351" t="str">
        <f t="shared" si="461"/>
        <v/>
      </c>
    </row>
    <row r="1352" spans="1:36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41"/>
        <v>1.0405</v>
      </c>
      <c r="P1352" s="6">
        <f t="shared" si="442"/>
        <v>66.698717948717942</v>
      </c>
      <c r="Q1352" t="str">
        <f t="shared" si="443"/>
        <v>publishing</v>
      </c>
      <c r="R1352" t="str">
        <f t="shared" si="444"/>
        <v>nonfiction</v>
      </c>
      <c r="S1352" s="8">
        <f t="shared" si="445"/>
        <v>42334</v>
      </c>
      <c r="T1352" s="8">
        <f t="shared" si="446"/>
        <v>42364.013124999998</v>
      </c>
      <c r="U1352">
        <f t="shared" si="447"/>
        <v>2015</v>
      </c>
      <c r="V1352" t="str">
        <f>VLOOKUP(MONTH(S1352),REF!$C$4:$D$15,2,FALSE)</f>
        <v>NOV</v>
      </c>
      <c r="W1352" t="str">
        <f t="shared" si="448"/>
        <v>NO</v>
      </c>
      <c r="X1352" t="str">
        <f t="shared" si="449"/>
        <v>NO</v>
      </c>
      <c r="Y1352" t="str">
        <f t="shared" si="450"/>
        <v>YES</v>
      </c>
      <c r="Z1352" t="str">
        <f t="shared" si="451"/>
        <v>NO</v>
      </c>
      <c r="AA1352" t="str">
        <f t="shared" si="452"/>
        <v>NO</v>
      </c>
      <c r="AB1352" t="str">
        <f t="shared" si="453"/>
        <v>NO</v>
      </c>
      <c r="AC1352" t="str">
        <f t="shared" si="454"/>
        <v>NO</v>
      </c>
      <c r="AD1352" t="str">
        <f t="shared" si="455"/>
        <v>NO</v>
      </c>
      <c r="AE1352" t="str">
        <f t="shared" si="456"/>
        <v>NO</v>
      </c>
      <c r="AF1352" t="str">
        <f t="shared" si="457"/>
        <v>NO</v>
      </c>
      <c r="AG1352" t="str">
        <f t="shared" si="458"/>
        <v>NO</v>
      </c>
      <c r="AH1352" t="str">
        <f t="shared" si="459"/>
        <v>NO</v>
      </c>
      <c r="AI1352">
        <f t="shared" si="460"/>
        <v>78</v>
      </c>
      <c r="AJ1352" t="str">
        <f t="shared" si="461"/>
        <v/>
      </c>
    </row>
    <row r="1353" spans="1:36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41"/>
        <v>1.0126500000000001</v>
      </c>
      <c r="P1353" s="6">
        <f t="shared" si="442"/>
        <v>168.77500000000001</v>
      </c>
      <c r="Q1353" t="str">
        <f t="shared" si="443"/>
        <v>publishing</v>
      </c>
      <c r="R1353" t="str">
        <f t="shared" si="444"/>
        <v>nonfiction</v>
      </c>
      <c r="S1353" s="8">
        <f t="shared" si="445"/>
        <v>42383</v>
      </c>
      <c r="T1353" s="8">
        <f t="shared" si="446"/>
        <v>42412.74009259259</v>
      </c>
      <c r="U1353">
        <f t="shared" si="447"/>
        <v>2016</v>
      </c>
      <c r="V1353" t="str">
        <f>VLOOKUP(MONTH(S1353),REF!$C$4:$D$15,2,FALSE)</f>
        <v>JAN</v>
      </c>
      <c r="W1353" t="str">
        <f t="shared" si="448"/>
        <v>NO</v>
      </c>
      <c r="X1353" t="str">
        <f t="shared" si="449"/>
        <v>NO</v>
      </c>
      <c r="Y1353" t="str">
        <f t="shared" si="450"/>
        <v>NO</v>
      </c>
      <c r="Z1353" t="str">
        <f t="shared" si="451"/>
        <v>NO</v>
      </c>
      <c r="AA1353" t="str">
        <f t="shared" si="452"/>
        <v>NO</v>
      </c>
      <c r="AB1353" t="str">
        <f t="shared" si="453"/>
        <v>YES</v>
      </c>
      <c r="AC1353" t="str">
        <f t="shared" si="454"/>
        <v>NO</v>
      </c>
      <c r="AD1353" t="str">
        <f t="shared" si="455"/>
        <v>NO</v>
      </c>
      <c r="AE1353" t="str">
        <f t="shared" si="456"/>
        <v>NO</v>
      </c>
      <c r="AF1353" t="str">
        <f t="shared" si="457"/>
        <v>NO</v>
      </c>
      <c r="AG1353" t="str">
        <f t="shared" si="458"/>
        <v>NO</v>
      </c>
      <c r="AH1353" t="str">
        <f t="shared" si="459"/>
        <v>NO</v>
      </c>
      <c r="AI1353">
        <f t="shared" si="460"/>
        <v>120</v>
      </c>
      <c r="AJ1353" t="str">
        <f t="shared" si="461"/>
        <v/>
      </c>
    </row>
    <row r="1354" spans="1:36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41"/>
        <v>1.3613999999999999</v>
      </c>
      <c r="P1354" s="6">
        <f t="shared" si="442"/>
        <v>59.973568281938327</v>
      </c>
      <c r="Q1354" t="str">
        <f t="shared" si="443"/>
        <v>publishing</v>
      </c>
      <c r="R1354" t="str">
        <f t="shared" si="444"/>
        <v>nonfiction</v>
      </c>
      <c r="S1354" s="8">
        <f t="shared" si="445"/>
        <v>42201</v>
      </c>
      <c r="T1354" s="8">
        <f t="shared" si="446"/>
        <v>42252.165972222225</v>
      </c>
      <c r="U1354">
        <f t="shared" si="447"/>
        <v>2015</v>
      </c>
      <c r="V1354" t="str">
        <f>VLOOKUP(MONTH(S1354),REF!$C$4:$D$15,2,FALSE)</f>
        <v>JUL</v>
      </c>
      <c r="W1354" t="str">
        <f t="shared" si="448"/>
        <v>NO</v>
      </c>
      <c r="X1354" t="str">
        <f t="shared" si="449"/>
        <v>NO</v>
      </c>
      <c r="Y1354" t="str">
        <f t="shared" si="450"/>
        <v>NO</v>
      </c>
      <c r="Z1354" t="str">
        <f t="shared" si="451"/>
        <v>YES</v>
      </c>
      <c r="AA1354" t="str">
        <f t="shared" si="452"/>
        <v>NO</v>
      </c>
      <c r="AB1354" t="str">
        <f t="shared" si="453"/>
        <v>NO</v>
      </c>
      <c r="AC1354" t="str">
        <f t="shared" si="454"/>
        <v>NO</v>
      </c>
      <c r="AD1354" t="str">
        <f t="shared" si="455"/>
        <v>NO</v>
      </c>
      <c r="AE1354" t="str">
        <f t="shared" si="456"/>
        <v>NO</v>
      </c>
      <c r="AF1354" t="str">
        <f t="shared" si="457"/>
        <v>NO</v>
      </c>
      <c r="AG1354" t="str">
        <f t="shared" si="458"/>
        <v>NO</v>
      </c>
      <c r="AH1354" t="str">
        <f t="shared" si="459"/>
        <v>NO</v>
      </c>
      <c r="AI1354">
        <f t="shared" si="460"/>
        <v>227</v>
      </c>
      <c r="AJ1354" t="str">
        <f t="shared" si="461"/>
        <v/>
      </c>
    </row>
    <row r="1355" spans="1:36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41"/>
        <v>1.3360000000000001</v>
      </c>
      <c r="P1355" s="6">
        <f t="shared" si="442"/>
        <v>31.80952380952381</v>
      </c>
      <c r="Q1355" t="str">
        <f t="shared" si="443"/>
        <v>publishing</v>
      </c>
      <c r="R1355" t="str">
        <f t="shared" si="444"/>
        <v>nonfiction</v>
      </c>
      <c r="S1355" s="8">
        <f t="shared" si="445"/>
        <v>41309</v>
      </c>
      <c r="T1355" s="8">
        <f t="shared" si="446"/>
        <v>41344</v>
      </c>
      <c r="U1355">
        <f t="shared" si="447"/>
        <v>2013</v>
      </c>
      <c r="V1355" t="str">
        <f>VLOOKUP(MONTH(S1355),REF!$C$4:$D$15,2,FALSE)</f>
        <v>FEB</v>
      </c>
      <c r="W1355" t="str">
        <f t="shared" si="448"/>
        <v>NO</v>
      </c>
      <c r="X1355" t="str">
        <f t="shared" si="449"/>
        <v>YES</v>
      </c>
      <c r="Y1355" t="str">
        <f t="shared" si="450"/>
        <v>NO</v>
      </c>
      <c r="Z1355" t="str">
        <f t="shared" si="451"/>
        <v>NO</v>
      </c>
      <c r="AA1355" t="str">
        <f t="shared" si="452"/>
        <v>NO</v>
      </c>
      <c r="AB1355" t="str">
        <f t="shared" si="453"/>
        <v>NO</v>
      </c>
      <c r="AC1355" t="str">
        <f t="shared" si="454"/>
        <v>NO</v>
      </c>
      <c r="AD1355" t="str">
        <f t="shared" si="455"/>
        <v>NO</v>
      </c>
      <c r="AE1355" t="str">
        <f t="shared" si="456"/>
        <v>NO</v>
      </c>
      <c r="AF1355" t="str">
        <f t="shared" si="457"/>
        <v>NO</v>
      </c>
      <c r="AG1355" t="str">
        <f t="shared" si="458"/>
        <v>NO</v>
      </c>
      <c r="AH1355" t="str">
        <f t="shared" si="459"/>
        <v>NO</v>
      </c>
      <c r="AI1355">
        <f t="shared" si="460"/>
        <v>42</v>
      </c>
      <c r="AJ1355" t="str">
        <f t="shared" si="461"/>
        <v/>
      </c>
    </row>
    <row r="1356" spans="1:36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41"/>
        <v>1.3025</v>
      </c>
      <c r="P1356" s="6">
        <f t="shared" si="442"/>
        <v>24.421875</v>
      </c>
      <c r="Q1356" t="str">
        <f t="shared" si="443"/>
        <v>publishing</v>
      </c>
      <c r="R1356" t="str">
        <f t="shared" si="444"/>
        <v>nonfiction</v>
      </c>
      <c r="S1356" s="8">
        <f t="shared" si="445"/>
        <v>42503</v>
      </c>
      <c r="T1356" s="8">
        <f t="shared" si="446"/>
        <v>42532.807627314818</v>
      </c>
      <c r="U1356">
        <f t="shared" si="447"/>
        <v>2016</v>
      </c>
      <c r="V1356" t="str">
        <f>VLOOKUP(MONTH(S1356),REF!$C$4:$D$15,2,FALSE)</f>
        <v>MAY</v>
      </c>
      <c r="W1356" t="str">
        <f t="shared" si="448"/>
        <v>NO</v>
      </c>
      <c r="X1356" t="str">
        <f t="shared" si="449"/>
        <v>YES</v>
      </c>
      <c r="Y1356" t="str">
        <f t="shared" si="450"/>
        <v>NO</v>
      </c>
      <c r="Z1356" t="str">
        <f t="shared" si="451"/>
        <v>NO</v>
      </c>
      <c r="AA1356" t="str">
        <f t="shared" si="452"/>
        <v>NO</v>
      </c>
      <c r="AB1356" t="str">
        <f t="shared" si="453"/>
        <v>NO</v>
      </c>
      <c r="AC1356" t="str">
        <f t="shared" si="454"/>
        <v>NO</v>
      </c>
      <c r="AD1356" t="str">
        <f t="shared" si="455"/>
        <v>NO</v>
      </c>
      <c r="AE1356" t="str">
        <f t="shared" si="456"/>
        <v>NO</v>
      </c>
      <c r="AF1356" t="str">
        <f t="shared" si="457"/>
        <v>NO</v>
      </c>
      <c r="AG1356" t="str">
        <f t="shared" si="458"/>
        <v>NO</v>
      </c>
      <c r="AH1356" t="str">
        <f t="shared" si="459"/>
        <v>NO</v>
      </c>
      <c r="AI1356">
        <f t="shared" si="460"/>
        <v>64</v>
      </c>
      <c r="AJ1356" t="str">
        <f t="shared" si="461"/>
        <v/>
      </c>
    </row>
    <row r="1357" spans="1:36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41"/>
        <v>1.2267999999999999</v>
      </c>
      <c r="P1357" s="6">
        <f t="shared" si="442"/>
        <v>25.347107438016529</v>
      </c>
      <c r="Q1357" t="str">
        <f t="shared" si="443"/>
        <v>publishing</v>
      </c>
      <c r="R1357" t="str">
        <f t="shared" si="444"/>
        <v>nonfiction</v>
      </c>
      <c r="S1357" s="8">
        <f t="shared" si="445"/>
        <v>41213</v>
      </c>
      <c r="T1357" s="8">
        <f t="shared" si="446"/>
        <v>41243.416666666664</v>
      </c>
      <c r="U1357">
        <f t="shared" si="447"/>
        <v>2012</v>
      </c>
      <c r="V1357" t="str">
        <f>VLOOKUP(MONTH(S1357),REF!$C$4:$D$15,2,FALSE)</f>
        <v>OCT</v>
      </c>
      <c r="W1357" t="str">
        <f t="shared" si="448"/>
        <v>NO</v>
      </c>
      <c r="X1357" t="str">
        <f t="shared" si="449"/>
        <v>YES</v>
      </c>
      <c r="Y1357" t="str">
        <f t="shared" si="450"/>
        <v>NO</v>
      </c>
      <c r="Z1357" t="str">
        <f t="shared" si="451"/>
        <v>NO</v>
      </c>
      <c r="AA1357" t="str">
        <f t="shared" si="452"/>
        <v>NO</v>
      </c>
      <c r="AB1357" t="str">
        <f t="shared" si="453"/>
        <v>NO</v>
      </c>
      <c r="AC1357" t="str">
        <f t="shared" si="454"/>
        <v>NO</v>
      </c>
      <c r="AD1357" t="str">
        <f t="shared" si="455"/>
        <v>NO</v>
      </c>
      <c r="AE1357" t="str">
        <f t="shared" si="456"/>
        <v>NO</v>
      </c>
      <c r="AF1357" t="str">
        <f t="shared" si="457"/>
        <v>NO</v>
      </c>
      <c r="AG1357" t="str">
        <f t="shared" si="458"/>
        <v>NO</v>
      </c>
      <c r="AH1357" t="str">
        <f t="shared" si="459"/>
        <v>NO</v>
      </c>
      <c r="AI1357">
        <f t="shared" si="460"/>
        <v>121</v>
      </c>
      <c r="AJ1357" t="str">
        <f t="shared" si="461"/>
        <v/>
      </c>
    </row>
    <row r="1358" spans="1:36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41"/>
        <v>1.8281058823529412</v>
      </c>
      <c r="P1358" s="6">
        <f t="shared" si="442"/>
        <v>71.443218390804603</v>
      </c>
      <c r="Q1358" t="str">
        <f t="shared" si="443"/>
        <v>publishing</v>
      </c>
      <c r="R1358" t="str">
        <f t="shared" si="444"/>
        <v>nonfiction</v>
      </c>
      <c r="S1358" s="8">
        <f t="shared" si="445"/>
        <v>41430</v>
      </c>
      <c r="T1358" s="8">
        <f t="shared" si="446"/>
        <v>41460.038888888885</v>
      </c>
      <c r="U1358">
        <f t="shared" si="447"/>
        <v>2013</v>
      </c>
      <c r="V1358" t="str">
        <f>VLOOKUP(MONTH(S1358),REF!$C$4:$D$15,2,FALSE)</f>
        <v>JUN</v>
      </c>
      <c r="W1358" t="str">
        <f t="shared" si="448"/>
        <v>NO</v>
      </c>
      <c r="X1358" t="str">
        <f t="shared" si="449"/>
        <v>YES</v>
      </c>
      <c r="Y1358" t="str">
        <f t="shared" si="450"/>
        <v>NO</v>
      </c>
      <c r="Z1358" t="str">
        <f t="shared" si="451"/>
        <v>NO</v>
      </c>
      <c r="AA1358" t="str">
        <f t="shared" si="452"/>
        <v>NO</v>
      </c>
      <c r="AB1358" t="str">
        <f t="shared" si="453"/>
        <v>NO</v>
      </c>
      <c r="AC1358" t="str">
        <f t="shared" si="454"/>
        <v>NO</v>
      </c>
      <c r="AD1358" t="str">
        <f t="shared" si="455"/>
        <v>NO</v>
      </c>
      <c r="AE1358" t="str">
        <f t="shared" si="456"/>
        <v>NO</v>
      </c>
      <c r="AF1358" t="str">
        <f t="shared" si="457"/>
        <v>NO</v>
      </c>
      <c r="AG1358" t="str">
        <f t="shared" si="458"/>
        <v>NO</v>
      </c>
      <c r="AH1358" t="str">
        <f t="shared" si="459"/>
        <v>NO</v>
      </c>
      <c r="AI1358">
        <f t="shared" si="460"/>
        <v>87</v>
      </c>
      <c r="AJ1358" t="str">
        <f t="shared" si="461"/>
        <v/>
      </c>
    </row>
    <row r="1359" spans="1:36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41"/>
        <v>1.2529999999999999</v>
      </c>
      <c r="P1359" s="6">
        <f t="shared" si="442"/>
        <v>38.553846153846152</v>
      </c>
      <c r="Q1359" t="str">
        <f t="shared" si="443"/>
        <v>publishing</v>
      </c>
      <c r="R1359" t="str">
        <f t="shared" si="444"/>
        <v>nonfiction</v>
      </c>
      <c r="S1359" s="8">
        <f t="shared" si="445"/>
        <v>41305</v>
      </c>
      <c r="T1359" s="8">
        <f t="shared" si="446"/>
        <v>41334.249305555553</v>
      </c>
      <c r="U1359">
        <f t="shared" si="447"/>
        <v>2013</v>
      </c>
      <c r="V1359" t="str">
        <f>VLOOKUP(MONTH(S1359),REF!$C$4:$D$15,2,FALSE)</f>
        <v>JAN</v>
      </c>
      <c r="W1359" t="str">
        <f t="shared" si="448"/>
        <v>NO</v>
      </c>
      <c r="X1359" t="str">
        <f t="shared" si="449"/>
        <v>YES</v>
      </c>
      <c r="Y1359" t="str">
        <f t="shared" si="450"/>
        <v>NO</v>
      </c>
      <c r="Z1359" t="str">
        <f t="shared" si="451"/>
        <v>NO</v>
      </c>
      <c r="AA1359" t="str">
        <f t="shared" si="452"/>
        <v>NO</v>
      </c>
      <c r="AB1359" t="str">
        <f t="shared" si="453"/>
        <v>NO</v>
      </c>
      <c r="AC1359" t="str">
        <f t="shared" si="454"/>
        <v>NO</v>
      </c>
      <c r="AD1359" t="str">
        <f t="shared" si="455"/>
        <v>NO</v>
      </c>
      <c r="AE1359" t="str">
        <f t="shared" si="456"/>
        <v>NO</v>
      </c>
      <c r="AF1359" t="str">
        <f t="shared" si="457"/>
        <v>NO</v>
      </c>
      <c r="AG1359" t="str">
        <f t="shared" si="458"/>
        <v>NO</v>
      </c>
      <c r="AH1359" t="str">
        <f t="shared" si="459"/>
        <v>NO</v>
      </c>
      <c r="AI1359">
        <f t="shared" si="460"/>
        <v>65</v>
      </c>
      <c r="AJ1359" t="str">
        <f t="shared" si="461"/>
        <v/>
      </c>
    </row>
    <row r="1360" spans="1:36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41"/>
        <v>1.1166666666666667</v>
      </c>
      <c r="P1360" s="6">
        <f t="shared" si="442"/>
        <v>68.367346938775512</v>
      </c>
      <c r="Q1360" t="str">
        <f t="shared" si="443"/>
        <v>publishing</v>
      </c>
      <c r="R1360" t="str">
        <f t="shared" si="444"/>
        <v>nonfiction</v>
      </c>
      <c r="S1360" s="8">
        <f t="shared" si="445"/>
        <v>40690</v>
      </c>
      <c r="T1360" s="8">
        <f t="shared" si="446"/>
        <v>40719.570868055554</v>
      </c>
      <c r="U1360">
        <f t="shared" si="447"/>
        <v>2011</v>
      </c>
      <c r="V1360" t="str">
        <f>VLOOKUP(MONTH(S1360),REF!$C$4:$D$15,2,FALSE)</f>
        <v>MAY</v>
      </c>
      <c r="W1360" t="str">
        <f t="shared" si="448"/>
        <v>NO</v>
      </c>
      <c r="X1360" t="str">
        <f t="shared" si="449"/>
        <v>YES</v>
      </c>
      <c r="Y1360" t="str">
        <f t="shared" si="450"/>
        <v>NO</v>
      </c>
      <c r="Z1360" t="str">
        <f t="shared" si="451"/>
        <v>NO</v>
      </c>
      <c r="AA1360" t="str">
        <f t="shared" si="452"/>
        <v>NO</v>
      </c>
      <c r="AB1360" t="str">
        <f t="shared" si="453"/>
        <v>NO</v>
      </c>
      <c r="AC1360" t="str">
        <f t="shared" si="454"/>
        <v>NO</v>
      </c>
      <c r="AD1360" t="str">
        <f t="shared" si="455"/>
        <v>NO</v>
      </c>
      <c r="AE1360" t="str">
        <f t="shared" si="456"/>
        <v>NO</v>
      </c>
      <c r="AF1360" t="str">
        <f t="shared" si="457"/>
        <v>NO</v>
      </c>
      <c r="AG1360" t="str">
        <f t="shared" si="458"/>
        <v>NO</v>
      </c>
      <c r="AH1360" t="str">
        <f t="shared" si="459"/>
        <v>NO</v>
      </c>
      <c r="AI1360">
        <f t="shared" si="460"/>
        <v>49</v>
      </c>
      <c r="AJ1360" t="str">
        <f t="shared" si="461"/>
        <v/>
      </c>
    </row>
    <row r="1361" spans="1:36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41"/>
        <v>1.1575757575757575</v>
      </c>
      <c r="P1361" s="6">
        <f t="shared" si="442"/>
        <v>40.210526315789473</v>
      </c>
      <c r="Q1361" t="str">
        <f t="shared" si="443"/>
        <v>publishing</v>
      </c>
      <c r="R1361" t="str">
        <f t="shared" si="444"/>
        <v>nonfiction</v>
      </c>
      <c r="S1361" s="8">
        <f t="shared" si="445"/>
        <v>40669</v>
      </c>
      <c r="T1361" s="8">
        <f t="shared" si="446"/>
        <v>40730.814699074072</v>
      </c>
      <c r="U1361">
        <f t="shared" si="447"/>
        <v>2011</v>
      </c>
      <c r="V1361" t="str">
        <f>VLOOKUP(MONTH(S1361),REF!$C$4:$D$15,2,FALSE)</f>
        <v>MAY</v>
      </c>
      <c r="W1361" t="str">
        <f t="shared" si="448"/>
        <v>YES</v>
      </c>
      <c r="X1361" t="str">
        <f t="shared" si="449"/>
        <v>NO</v>
      </c>
      <c r="Y1361" t="str">
        <f t="shared" si="450"/>
        <v>NO</v>
      </c>
      <c r="Z1361" t="str">
        <f t="shared" si="451"/>
        <v>NO</v>
      </c>
      <c r="AA1361" t="str">
        <f t="shared" si="452"/>
        <v>NO</v>
      </c>
      <c r="AB1361" t="str">
        <f t="shared" si="453"/>
        <v>NO</v>
      </c>
      <c r="AC1361" t="str">
        <f t="shared" si="454"/>
        <v>NO</v>
      </c>
      <c r="AD1361" t="str">
        <f t="shared" si="455"/>
        <v>NO</v>
      </c>
      <c r="AE1361" t="str">
        <f t="shared" si="456"/>
        <v>NO</v>
      </c>
      <c r="AF1361" t="str">
        <f t="shared" si="457"/>
        <v>NO</v>
      </c>
      <c r="AG1361" t="str">
        <f t="shared" si="458"/>
        <v>NO</v>
      </c>
      <c r="AH1361" t="str">
        <f t="shared" si="459"/>
        <v>NO</v>
      </c>
      <c r="AI1361">
        <f t="shared" si="460"/>
        <v>19</v>
      </c>
      <c r="AJ1361" t="str">
        <f t="shared" si="461"/>
        <v/>
      </c>
    </row>
    <row r="1362" spans="1:36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41"/>
        <v>1.732</v>
      </c>
      <c r="P1362" s="6">
        <f t="shared" si="442"/>
        <v>32.074074074074076</v>
      </c>
      <c r="Q1362" t="str">
        <f t="shared" si="443"/>
        <v>publishing</v>
      </c>
      <c r="R1362" t="str">
        <f t="shared" si="444"/>
        <v>nonfiction</v>
      </c>
      <c r="S1362" s="8">
        <f t="shared" si="445"/>
        <v>41096</v>
      </c>
      <c r="T1362" s="8">
        <f t="shared" si="446"/>
        <v>41123.900694444441</v>
      </c>
      <c r="U1362">
        <f t="shared" si="447"/>
        <v>2012</v>
      </c>
      <c r="V1362" t="str">
        <f>VLOOKUP(MONTH(S1362),REF!$C$4:$D$15,2,FALSE)</f>
        <v>JUL</v>
      </c>
      <c r="W1362" t="str">
        <f t="shared" si="448"/>
        <v>NO</v>
      </c>
      <c r="X1362" t="str">
        <f t="shared" si="449"/>
        <v>YES</v>
      </c>
      <c r="Y1362" t="str">
        <f t="shared" si="450"/>
        <v>NO</v>
      </c>
      <c r="Z1362" t="str">
        <f t="shared" si="451"/>
        <v>NO</v>
      </c>
      <c r="AA1362" t="str">
        <f t="shared" si="452"/>
        <v>NO</v>
      </c>
      <c r="AB1362" t="str">
        <f t="shared" si="453"/>
        <v>NO</v>
      </c>
      <c r="AC1362" t="str">
        <f t="shared" si="454"/>
        <v>NO</v>
      </c>
      <c r="AD1362" t="str">
        <f t="shared" si="455"/>
        <v>NO</v>
      </c>
      <c r="AE1362" t="str">
        <f t="shared" si="456"/>
        <v>NO</v>
      </c>
      <c r="AF1362" t="str">
        <f t="shared" si="457"/>
        <v>NO</v>
      </c>
      <c r="AG1362" t="str">
        <f t="shared" si="458"/>
        <v>NO</v>
      </c>
      <c r="AH1362" t="str">
        <f t="shared" si="459"/>
        <v>NO</v>
      </c>
      <c r="AI1362">
        <f t="shared" si="460"/>
        <v>81</v>
      </c>
      <c r="AJ1362" t="str">
        <f t="shared" si="461"/>
        <v/>
      </c>
    </row>
    <row r="1363" spans="1:36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41"/>
        <v>1.2598333333333334</v>
      </c>
      <c r="P1363" s="6">
        <f t="shared" si="442"/>
        <v>28.632575757575758</v>
      </c>
      <c r="Q1363" t="str">
        <f t="shared" si="443"/>
        <v>publishing</v>
      </c>
      <c r="R1363" t="str">
        <f t="shared" si="444"/>
        <v>nonfiction</v>
      </c>
      <c r="S1363" s="8">
        <f t="shared" si="445"/>
        <v>41782</v>
      </c>
      <c r="T1363" s="8">
        <f t="shared" si="446"/>
        <v>41811.717268518521</v>
      </c>
      <c r="U1363">
        <f t="shared" si="447"/>
        <v>2014</v>
      </c>
      <c r="V1363" t="str">
        <f>VLOOKUP(MONTH(S1363),REF!$C$4:$D$15,2,FALSE)</f>
        <v>MAY</v>
      </c>
      <c r="W1363" t="str">
        <f t="shared" si="448"/>
        <v>NO</v>
      </c>
      <c r="X1363" t="str">
        <f t="shared" si="449"/>
        <v>NO</v>
      </c>
      <c r="Y1363" t="str">
        <f t="shared" si="450"/>
        <v>YES</v>
      </c>
      <c r="Z1363" t="str">
        <f t="shared" si="451"/>
        <v>NO</v>
      </c>
      <c r="AA1363" t="str">
        <f t="shared" si="452"/>
        <v>NO</v>
      </c>
      <c r="AB1363" t="str">
        <f t="shared" si="453"/>
        <v>NO</v>
      </c>
      <c r="AC1363" t="str">
        <f t="shared" si="454"/>
        <v>NO</v>
      </c>
      <c r="AD1363" t="str">
        <f t="shared" si="455"/>
        <v>NO</v>
      </c>
      <c r="AE1363" t="str">
        <f t="shared" si="456"/>
        <v>NO</v>
      </c>
      <c r="AF1363" t="str">
        <f t="shared" si="457"/>
        <v>NO</v>
      </c>
      <c r="AG1363" t="str">
        <f t="shared" si="458"/>
        <v>NO</v>
      </c>
      <c r="AH1363" t="str">
        <f t="shared" si="459"/>
        <v>NO</v>
      </c>
      <c r="AI1363">
        <f t="shared" si="460"/>
        <v>264</v>
      </c>
      <c r="AJ1363" t="str">
        <f t="shared" si="461"/>
        <v/>
      </c>
    </row>
    <row r="1364" spans="1:36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41"/>
        <v>1.091</v>
      </c>
      <c r="P1364" s="6">
        <f t="shared" si="442"/>
        <v>43.64</v>
      </c>
      <c r="Q1364" t="str">
        <f t="shared" si="443"/>
        <v>publishing</v>
      </c>
      <c r="R1364" t="str">
        <f t="shared" si="444"/>
        <v>nonfiction</v>
      </c>
      <c r="S1364" s="8">
        <f t="shared" si="445"/>
        <v>41465</v>
      </c>
      <c r="T1364" s="8">
        <f t="shared" si="446"/>
        <v>41524.934386574074</v>
      </c>
      <c r="U1364">
        <f t="shared" si="447"/>
        <v>2013</v>
      </c>
      <c r="V1364" t="str">
        <f>VLOOKUP(MONTH(S1364),REF!$C$4:$D$15,2,FALSE)</f>
        <v>JUL</v>
      </c>
      <c r="W1364" t="str">
        <f t="shared" si="448"/>
        <v>NO</v>
      </c>
      <c r="X1364" t="str">
        <f t="shared" si="449"/>
        <v>YES</v>
      </c>
      <c r="Y1364" t="str">
        <f t="shared" si="450"/>
        <v>NO</v>
      </c>
      <c r="Z1364" t="str">
        <f t="shared" si="451"/>
        <v>NO</v>
      </c>
      <c r="AA1364" t="str">
        <f t="shared" si="452"/>
        <v>NO</v>
      </c>
      <c r="AB1364" t="str">
        <f t="shared" si="453"/>
        <v>NO</v>
      </c>
      <c r="AC1364" t="str">
        <f t="shared" si="454"/>
        <v>NO</v>
      </c>
      <c r="AD1364" t="str">
        <f t="shared" si="455"/>
        <v>NO</v>
      </c>
      <c r="AE1364" t="str">
        <f t="shared" si="456"/>
        <v>NO</v>
      </c>
      <c r="AF1364" t="str">
        <f t="shared" si="457"/>
        <v>NO</v>
      </c>
      <c r="AG1364" t="str">
        <f t="shared" si="458"/>
        <v>NO</v>
      </c>
      <c r="AH1364" t="str">
        <f t="shared" si="459"/>
        <v>NO</v>
      </c>
      <c r="AI1364">
        <f t="shared" si="460"/>
        <v>25</v>
      </c>
      <c r="AJ1364" t="str">
        <f t="shared" si="461"/>
        <v/>
      </c>
    </row>
    <row r="1365" spans="1:36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41"/>
        <v>1</v>
      </c>
      <c r="P1365" s="6">
        <f t="shared" si="442"/>
        <v>40</v>
      </c>
      <c r="Q1365" t="str">
        <f t="shared" si="443"/>
        <v>publishing</v>
      </c>
      <c r="R1365" t="str">
        <f t="shared" si="444"/>
        <v>nonfiction</v>
      </c>
      <c r="S1365" s="8">
        <f t="shared" si="445"/>
        <v>42397</v>
      </c>
      <c r="T1365" s="8">
        <f t="shared" si="446"/>
        <v>42415.332638888889</v>
      </c>
      <c r="U1365">
        <f t="shared" si="447"/>
        <v>2016</v>
      </c>
      <c r="V1365" t="str">
        <f>VLOOKUP(MONTH(S1365),REF!$C$4:$D$15,2,FALSE)</f>
        <v>JAN</v>
      </c>
      <c r="W1365" t="str">
        <f t="shared" si="448"/>
        <v>YES</v>
      </c>
      <c r="X1365" t="str">
        <f t="shared" si="449"/>
        <v>NO</v>
      </c>
      <c r="Y1365" t="str">
        <f t="shared" si="450"/>
        <v>NO</v>
      </c>
      <c r="Z1365" t="str">
        <f t="shared" si="451"/>
        <v>NO</v>
      </c>
      <c r="AA1365" t="str">
        <f t="shared" si="452"/>
        <v>NO</v>
      </c>
      <c r="AB1365" t="str">
        <f t="shared" si="453"/>
        <v>NO</v>
      </c>
      <c r="AC1365" t="str">
        <f t="shared" si="454"/>
        <v>NO</v>
      </c>
      <c r="AD1365" t="str">
        <f t="shared" si="455"/>
        <v>NO</v>
      </c>
      <c r="AE1365" t="str">
        <f t="shared" si="456"/>
        <v>NO</v>
      </c>
      <c r="AF1365" t="str">
        <f t="shared" si="457"/>
        <v>NO</v>
      </c>
      <c r="AG1365" t="str">
        <f t="shared" si="458"/>
        <v>NO</v>
      </c>
      <c r="AH1365" t="str">
        <f t="shared" si="459"/>
        <v>NO</v>
      </c>
      <c r="AI1365">
        <f t="shared" si="460"/>
        <v>5</v>
      </c>
      <c r="AJ1365" t="str">
        <f t="shared" si="461"/>
        <v/>
      </c>
    </row>
    <row r="1366" spans="1:36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41"/>
        <v>1.1864285714285714</v>
      </c>
      <c r="P1366" s="6">
        <f t="shared" si="442"/>
        <v>346.04166666666669</v>
      </c>
      <c r="Q1366" t="str">
        <f t="shared" si="443"/>
        <v>music</v>
      </c>
      <c r="R1366" t="str">
        <f t="shared" si="444"/>
        <v>rock</v>
      </c>
      <c r="S1366" s="8">
        <f t="shared" si="445"/>
        <v>41952</v>
      </c>
      <c r="T1366" s="8">
        <f t="shared" si="446"/>
        <v>42011.6956712963</v>
      </c>
      <c r="U1366">
        <f t="shared" si="447"/>
        <v>2014</v>
      </c>
      <c r="V1366" t="str">
        <f>VLOOKUP(MONTH(S1366),REF!$C$4:$D$15,2,FALSE)</f>
        <v>NOV</v>
      </c>
      <c r="W1366" t="str">
        <f t="shared" si="448"/>
        <v>NO</v>
      </c>
      <c r="X1366" t="str">
        <f t="shared" si="449"/>
        <v>NO</v>
      </c>
      <c r="Y1366" t="str">
        <f t="shared" si="450"/>
        <v>NO</v>
      </c>
      <c r="Z1366" t="str">
        <f t="shared" si="451"/>
        <v>NO</v>
      </c>
      <c r="AA1366" t="str">
        <f t="shared" si="452"/>
        <v>NO</v>
      </c>
      <c r="AB1366" t="str">
        <f t="shared" si="453"/>
        <v>NO</v>
      </c>
      <c r="AC1366" t="str">
        <f t="shared" si="454"/>
        <v>NO</v>
      </c>
      <c r="AD1366" t="str">
        <f t="shared" si="455"/>
        <v>NO</v>
      </c>
      <c r="AE1366" t="str">
        <f t="shared" si="456"/>
        <v>NO</v>
      </c>
      <c r="AF1366" t="str">
        <f t="shared" si="457"/>
        <v>YES</v>
      </c>
      <c r="AG1366" t="str">
        <f t="shared" si="458"/>
        <v>NO</v>
      </c>
      <c r="AH1366" t="str">
        <f t="shared" si="459"/>
        <v>NO</v>
      </c>
      <c r="AI1366">
        <f t="shared" si="460"/>
        <v>144</v>
      </c>
      <c r="AJ1366" t="str">
        <f t="shared" si="461"/>
        <v/>
      </c>
    </row>
    <row r="1367" spans="1:36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41"/>
        <v>1.0026666666666666</v>
      </c>
      <c r="P1367" s="6">
        <f t="shared" si="442"/>
        <v>81.739130434782609</v>
      </c>
      <c r="Q1367" t="str">
        <f t="shared" si="443"/>
        <v>music</v>
      </c>
      <c r="R1367" t="str">
        <f t="shared" si="444"/>
        <v>rock</v>
      </c>
      <c r="S1367" s="8">
        <f t="shared" si="445"/>
        <v>42050</v>
      </c>
      <c r="T1367" s="8">
        <f t="shared" si="446"/>
        <v>42079.691574074073</v>
      </c>
      <c r="U1367">
        <f t="shared" si="447"/>
        <v>2015</v>
      </c>
      <c r="V1367" t="str">
        <f>VLOOKUP(MONTH(S1367),REF!$C$4:$D$15,2,FALSE)</f>
        <v>FEB</v>
      </c>
      <c r="W1367" t="str">
        <f t="shared" si="448"/>
        <v>NO</v>
      </c>
      <c r="X1367" t="str">
        <f t="shared" si="449"/>
        <v>NO</v>
      </c>
      <c r="Y1367" t="str">
        <f t="shared" si="450"/>
        <v>YES</v>
      </c>
      <c r="Z1367" t="str">
        <f t="shared" si="451"/>
        <v>NO</v>
      </c>
      <c r="AA1367" t="str">
        <f t="shared" si="452"/>
        <v>NO</v>
      </c>
      <c r="AB1367" t="str">
        <f t="shared" si="453"/>
        <v>NO</v>
      </c>
      <c r="AC1367" t="str">
        <f t="shared" si="454"/>
        <v>NO</v>
      </c>
      <c r="AD1367" t="str">
        <f t="shared" si="455"/>
        <v>NO</v>
      </c>
      <c r="AE1367" t="str">
        <f t="shared" si="456"/>
        <v>NO</v>
      </c>
      <c r="AF1367" t="str">
        <f t="shared" si="457"/>
        <v>NO</v>
      </c>
      <c r="AG1367" t="str">
        <f t="shared" si="458"/>
        <v>NO</v>
      </c>
      <c r="AH1367" t="str">
        <f t="shared" si="459"/>
        <v>NO</v>
      </c>
      <c r="AI1367">
        <f t="shared" si="460"/>
        <v>92</v>
      </c>
      <c r="AJ1367" t="str">
        <f t="shared" si="461"/>
        <v/>
      </c>
    </row>
    <row r="1368" spans="1:36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41"/>
        <v>1.2648920000000001</v>
      </c>
      <c r="P1368" s="6">
        <f t="shared" si="442"/>
        <v>64.535306122448986</v>
      </c>
      <c r="Q1368" t="str">
        <f t="shared" si="443"/>
        <v>music</v>
      </c>
      <c r="R1368" t="str">
        <f t="shared" si="444"/>
        <v>rock</v>
      </c>
      <c r="S1368" s="8">
        <f t="shared" si="445"/>
        <v>41925</v>
      </c>
      <c r="T1368" s="8">
        <f t="shared" si="446"/>
        <v>41970.037766203706</v>
      </c>
      <c r="U1368">
        <f t="shared" si="447"/>
        <v>2014</v>
      </c>
      <c r="V1368" t="str">
        <f>VLOOKUP(MONTH(S1368),REF!$C$4:$D$15,2,FALSE)</f>
        <v>OCT</v>
      </c>
      <c r="W1368" t="str">
        <f t="shared" si="448"/>
        <v>NO</v>
      </c>
      <c r="X1368" t="str">
        <f t="shared" si="449"/>
        <v>NO</v>
      </c>
      <c r="Y1368" t="str">
        <f t="shared" si="450"/>
        <v>YES</v>
      </c>
      <c r="Z1368" t="str">
        <f t="shared" si="451"/>
        <v>NO</v>
      </c>
      <c r="AA1368" t="str">
        <f t="shared" si="452"/>
        <v>NO</v>
      </c>
      <c r="AB1368" t="str">
        <f t="shared" si="453"/>
        <v>NO</v>
      </c>
      <c r="AC1368" t="str">
        <f t="shared" si="454"/>
        <v>NO</v>
      </c>
      <c r="AD1368" t="str">
        <f t="shared" si="455"/>
        <v>NO</v>
      </c>
      <c r="AE1368" t="str">
        <f t="shared" si="456"/>
        <v>NO</v>
      </c>
      <c r="AF1368" t="str">
        <f t="shared" si="457"/>
        <v>NO</v>
      </c>
      <c r="AG1368" t="str">
        <f t="shared" si="458"/>
        <v>NO</v>
      </c>
      <c r="AH1368" t="str">
        <f t="shared" si="459"/>
        <v>NO</v>
      </c>
      <c r="AI1368">
        <f t="shared" si="460"/>
        <v>147</v>
      </c>
      <c r="AJ1368" t="str">
        <f t="shared" si="461"/>
        <v/>
      </c>
    </row>
    <row r="1369" spans="1:36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41"/>
        <v>1.1426000000000001</v>
      </c>
      <c r="P1369" s="6">
        <f t="shared" si="442"/>
        <v>63.477777777777774</v>
      </c>
      <c r="Q1369" t="str">
        <f t="shared" si="443"/>
        <v>music</v>
      </c>
      <c r="R1369" t="str">
        <f t="shared" si="444"/>
        <v>rock</v>
      </c>
      <c r="S1369" s="8">
        <f t="shared" si="445"/>
        <v>42292</v>
      </c>
      <c r="T1369" s="8">
        <f t="shared" si="446"/>
        <v>42322.044560185182</v>
      </c>
      <c r="U1369">
        <f t="shared" si="447"/>
        <v>2015</v>
      </c>
      <c r="V1369" t="str">
        <f>VLOOKUP(MONTH(S1369),REF!$C$4:$D$15,2,FALSE)</f>
        <v>OCT</v>
      </c>
      <c r="W1369" t="str">
        <f t="shared" si="448"/>
        <v>NO</v>
      </c>
      <c r="X1369" t="str">
        <f t="shared" si="449"/>
        <v>NO</v>
      </c>
      <c r="Y1369" t="str">
        <f t="shared" si="450"/>
        <v>YES</v>
      </c>
      <c r="Z1369" t="str">
        <f t="shared" si="451"/>
        <v>NO</v>
      </c>
      <c r="AA1369" t="str">
        <f t="shared" si="452"/>
        <v>NO</v>
      </c>
      <c r="AB1369" t="str">
        <f t="shared" si="453"/>
        <v>NO</v>
      </c>
      <c r="AC1369" t="str">
        <f t="shared" si="454"/>
        <v>NO</v>
      </c>
      <c r="AD1369" t="str">
        <f t="shared" si="455"/>
        <v>NO</v>
      </c>
      <c r="AE1369" t="str">
        <f t="shared" si="456"/>
        <v>NO</v>
      </c>
      <c r="AF1369" t="str">
        <f t="shared" si="457"/>
        <v>NO</v>
      </c>
      <c r="AG1369" t="str">
        <f t="shared" si="458"/>
        <v>NO</v>
      </c>
      <c r="AH1369" t="str">
        <f t="shared" si="459"/>
        <v>NO</v>
      </c>
      <c r="AI1369">
        <f t="shared" si="460"/>
        <v>90</v>
      </c>
      <c r="AJ1369" t="str">
        <f t="shared" si="461"/>
        <v/>
      </c>
    </row>
    <row r="1370" spans="1:36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41"/>
        <v>1.107</v>
      </c>
      <c r="P1370" s="6">
        <f t="shared" si="442"/>
        <v>63.620689655172413</v>
      </c>
      <c r="Q1370" t="str">
        <f t="shared" si="443"/>
        <v>music</v>
      </c>
      <c r="R1370" t="str">
        <f t="shared" si="444"/>
        <v>rock</v>
      </c>
      <c r="S1370" s="8">
        <f t="shared" si="445"/>
        <v>42146</v>
      </c>
      <c r="T1370" s="8">
        <f t="shared" si="446"/>
        <v>42170.190902777773</v>
      </c>
      <c r="U1370">
        <f t="shared" si="447"/>
        <v>2015</v>
      </c>
      <c r="V1370" t="str">
        <f>VLOOKUP(MONTH(S1370),REF!$C$4:$D$15,2,FALSE)</f>
        <v>MAY</v>
      </c>
      <c r="W1370" t="str">
        <f t="shared" si="448"/>
        <v>NO</v>
      </c>
      <c r="X1370" t="str">
        <f t="shared" si="449"/>
        <v>NO</v>
      </c>
      <c r="Y1370" t="str">
        <f t="shared" si="450"/>
        <v>YES</v>
      </c>
      <c r="Z1370" t="str">
        <f t="shared" si="451"/>
        <v>NO</v>
      </c>
      <c r="AA1370" t="str">
        <f t="shared" si="452"/>
        <v>NO</v>
      </c>
      <c r="AB1370" t="str">
        <f t="shared" si="453"/>
        <v>NO</v>
      </c>
      <c r="AC1370" t="str">
        <f t="shared" si="454"/>
        <v>NO</v>
      </c>
      <c r="AD1370" t="str">
        <f t="shared" si="455"/>
        <v>NO</v>
      </c>
      <c r="AE1370" t="str">
        <f t="shared" si="456"/>
        <v>NO</v>
      </c>
      <c r="AF1370" t="str">
        <f t="shared" si="457"/>
        <v>NO</v>
      </c>
      <c r="AG1370" t="str">
        <f t="shared" si="458"/>
        <v>NO</v>
      </c>
      <c r="AH1370" t="str">
        <f t="shared" si="459"/>
        <v>NO</v>
      </c>
      <c r="AI1370">
        <f t="shared" si="460"/>
        <v>87</v>
      </c>
      <c r="AJ1370" t="str">
        <f t="shared" si="461"/>
        <v/>
      </c>
    </row>
    <row r="1371" spans="1:36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41"/>
        <v>1.0534805315203954</v>
      </c>
      <c r="P1371" s="6">
        <f t="shared" si="442"/>
        <v>83.967068965517228</v>
      </c>
      <c r="Q1371" t="str">
        <f t="shared" si="443"/>
        <v>music</v>
      </c>
      <c r="R1371" t="str">
        <f t="shared" si="444"/>
        <v>rock</v>
      </c>
      <c r="S1371" s="8">
        <f t="shared" si="445"/>
        <v>41711</v>
      </c>
      <c r="T1371" s="8">
        <f t="shared" si="446"/>
        <v>41740.594282407408</v>
      </c>
      <c r="U1371">
        <f t="shared" si="447"/>
        <v>2014</v>
      </c>
      <c r="V1371" t="str">
        <f>VLOOKUP(MONTH(S1371),REF!$C$4:$D$15,2,FALSE)</f>
        <v>MAR</v>
      </c>
      <c r="W1371" t="str">
        <f t="shared" si="448"/>
        <v>NO</v>
      </c>
      <c r="X1371" t="str">
        <f t="shared" si="449"/>
        <v>NO</v>
      </c>
      <c r="Y1371" t="str">
        <f t="shared" si="450"/>
        <v>NO</v>
      </c>
      <c r="Z1371" t="str">
        <f t="shared" si="451"/>
        <v>NO</v>
      </c>
      <c r="AA1371" t="str">
        <f t="shared" si="452"/>
        <v>NO</v>
      </c>
      <c r="AB1371" t="str">
        <f t="shared" si="453"/>
        <v>NO</v>
      </c>
      <c r="AC1371" t="str">
        <f t="shared" si="454"/>
        <v>NO</v>
      </c>
      <c r="AD1371" t="str">
        <f t="shared" si="455"/>
        <v>YES</v>
      </c>
      <c r="AE1371" t="str">
        <f t="shared" si="456"/>
        <v>NO</v>
      </c>
      <c r="AF1371" t="str">
        <f t="shared" si="457"/>
        <v>NO</v>
      </c>
      <c r="AG1371" t="str">
        <f t="shared" si="458"/>
        <v>NO</v>
      </c>
      <c r="AH1371" t="str">
        <f t="shared" si="459"/>
        <v>NO</v>
      </c>
      <c r="AI1371">
        <f t="shared" si="460"/>
        <v>406</v>
      </c>
      <c r="AJ1371" t="str">
        <f t="shared" si="461"/>
        <v/>
      </c>
    </row>
    <row r="1372" spans="1:36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41"/>
        <v>1.0366666666666666</v>
      </c>
      <c r="P1372" s="6">
        <f t="shared" si="442"/>
        <v>77.75</v>
      </c>
      <c r="Q1372" t="str">
        <f t="shared" si="443"/>
        <v>music</v>
      </c>
      <c r="R1372" t="str">
        <f t="shared" si="444"/>
        <v>rock</v>
      </c>
      <c r="S1372" s="8">
        <f t="shared" si="445"/>
        <v>41548</v>
      </c>
      <c r="T1372" s="8">
        <f t="shared" si="446"/>
        <v>41563.00335648148</v>
      </c>
      <c r="U1372">
        <f t="shared" si="447"/>
        <v>2013</v>
      </c>
      <c r="V1372" t="str">
        <f>VLOOKUP(MONTH(S1372),REF!$C$4:$D$15,2,FALSE)</f>
        <v>OCT</v>
      </c>
      <c r="W1372" t="str">
        <f t="shared" si="448"/>
        <v>NO</v>
      </c>
      <c r="X1372" t="str">
        <f t="shared" si="449"/>
        <v>YES</v>
      </c>
      <c r="Y1372" t="str">
        <f t="shared" si="450"/>
        <v>NO</v>
      </c>
      <c r="Z1372" t="str">
        <f t="shared" si="451"/>
        <v>NO</v>
      </c>
      <c r="AA1372" t="str">
        <f t="shared" si="452"/>
        <v>NO</v>
      </c>
      <c r="AB1372" t="str">
        <f t="shared" si="453"/>
        <v>NO</v>
      </c>
      <c r="AC1372" t="str">
        <f t="shared" si="454"/>
        <v>NO</v>
      </c>
      <c r="AD1372" t="str">
        <f t="shared" si="455"/>
        <v>NO</v>
      </c>
      <c r="AE1372" t="str">
        <f t="shared" si="456"/>
        <v>NO</v>
      </c>
      <c r="AF1372" t="str">
        <f t="shared" si="457"/>
        <v>NO</v>
      </c>
      <c r="AG1372" t="str">
        <f t="shared" si="458"/>
        <v>NO</v>
      </c>
      <c r="AH1372" t="str">
        <f t="shared" si="459"/>
        <v>NO</v>
      </c>
      <c r="AI1372">
        <f t="shared" si="460"/>
        <v>20</v>
      </c>
      <c r="AJ1372" t="str">
        <f t="shared" si="461"/>
        <v/>
      </c>
    </row>
    <row r="1373" spans="1:36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41"/>
        <v>1.0708672667523933</v>
      </c>
      <c r="P1373" s="6">
        <f t="shared" si="442"/>
        <v>107.07142857142857</v>
      </c>
      <c r="Q1373" t="str">
        <f t="shared" si="443"/>
        <v>music</v>
      </c>
      <c r="R1373" t="str">
        <f t="shared" si="444"/>
        <v>rock</v>
      </c>
      <c r="S1373" s="8">
        <f t="shared" si="445"/>
        <v>42102</v>
      </c>
      <c r="T1373" s="8">
        <f t="shared" si="446"/>
        <v>42131.758587962962</v>
      </c>
      <c r="U1373">
        <f t="shared" si="447"/>
        <v>2015</v>
      </c>
      <c r="V1373" t="str">
        <f>VLOOKUP(MONTH(S1373),REF!$C$4:$D$15,2,FALSE)</f>
        <v>APR</v>
      </c>
      <c r="W1373" t="str">
        <f t="shared" si="448"/>
        <v>NO</v>
      </c>
      <c r="X1373" t="str">
        <f t="shared" si="449"/>
        <v>NO</v>
      </c>
      <c r="Y1373" t="str">
        <f t="shared" si="450"/>
        <v>YES</v>
      </c>
      <c r="Z1373" t="str">
        <f t="shared" si="451"/>
        <v>NO</v>
      </c>
      <c r="AA1373" t="str">
        <f t="shared" si="452"/>
        <v>NO</v>
      </c>
      <c r="AB1373" t="str">
        <f t="shared" si="453"/>
        <v>NO</v>
      </c>
      <c r="AC1373" t="str">
        <f t="shared" si="454"/>
        <v>NO</v>
      </c>
      <c r="AD1373" t="str">
        <f t="shared" si="455"/>
        <v>NO</v>
      </c>
      <c r="AE1373" t="str">
        <f t="shared" si="456"/>
        <v>NO</v>
      </c>
      <c r="AF1373" t="str">
        <f t="shared" si="457"/>
        <v>NO</v>
      </c>
      <c r="AG1373" t="str">
        <f t="shared" si="458"/>
        <v>NO</v>
      </c>
      <c r="AH1373" t="str">
        <f t="shared" si="459"/>
        <v>NO</v>
      </c>
      <c r="AI1373">
        <f t="shared" si="460"/>
        <v>70</v>
      </c>
      <c r="AJ1373" t="str">
        <f t="shared" si="461"/>
        <v/>
      </c>
    </row>
    <row r="1374" spans="1:36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41"/>
        <v>1.24</v>
      </c>
      <c r="P1374" s="6">
        <f t="shared" si="442"/>
        <v>38.75</v>
      </c>
      <c r="Q1374" t="str">
        <f t="shared" si="443"/>
        <v>music</v>
      </c>
      <c r="R1374" t="str">
        <f t="shared" si="444"/>
        <v>rock</v>
      </c>
      <c r="S1374" s="8">
        <f t="shared" si="445"/>
        <v>41073</v>
      </c>
      <c r="T1374" s="8">
        <f t="shared" si="446"/>
        <v>41102.739953703705</v>
      </c>
      <c r="U1374">
        <f t="shared" si="447"/>
        <v>2012</v>
      </c>
      <c r="V1374" t="str">
        <f>VLOOKUP(MONTH(S1374),REF!$C$4:$D$15,2,FALSE)</f>
        <v>JUN</v>
      </c>
      <c r="W1374" t="str">
        <f t="shared" si="448"/>
        <v>YES</v>
      </c>
      <c r="X1374" t="str">
        <f t="shared" si="449"/>
        <v>NO</v>
      </c>
      <c r="Y1374" t="str">
        <f t="shared" si="450"/>
        <v>NO</v>
      </c>
      <c r="Z1374" t="str">
        <f t="shared" si="451"/>
        <v>NO</v>
      </c>
      <c r="AA1374" t="str">
        <f t="shared" si="452"/>
        <v>NO</v>
      </c>
      <c r="AB1374" t="str">
        <f t="shared" si="453"/>
        <v>NO</v>
      </c>
      <c r="AC1374" t="str">
        <f t="shared" si="454"/>
        <v>NO</v>
      </c>
      <c r="AD1374" t="str">
        <f t="shared" si="455"/>
        <v>NO</v>
      </c>
      <c r="AE1374" t="str">
        <f t="shared" si="456"/>
        <v>NO</v>
      </c>
      <c r="AF1374" t="str">
        <f t="shared" si="457"/>
        <v>NO</v>
      </c>
      <c r="AG1374" t="str">
        <f t="shared" si="458"/>
        <v>NO</v>
      </c>
      <c r="AH1374" t="str">
        <f t="shared" si="459"/>
        <v>NO</v>
      </c>
      <c r="AI1374">
        <f t="shared" si="460"/>
        <v>16</v>
      </c>
      <c r="AJ1374" t="str">
        <f t="shared" si="461"/>
        <v/>
      </c>
    </row>
    <row r="1375" spans="1:36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41"/>
        <v>1.0501</v>
      </c>
      <c r="P1375" s="6">
        <f t="shared" si="442"/>
        <v>201.94230769230768</v>
      </c>
      <c r="Q1375" t="str">
        <f t="shared" si="443"/>
        <v>music</v>
      </c>
      <c r="R1375" t="str">
        <f t="shared" si="444"/>
        <v>rock</v>
      </c>
      <c r="S1375" s="8">
        <f t="shared" si="445"/>
        <v>42705</v>
      </c>
      <c r="T1375" s="8">
        <f t="shared" si="446"/>
        <v>42734.95177083333</v>
      </c>
      <c r="U1375">
        <f t="shared" si="447"/>
        <v>2016</v>
      </c>
      <c r="V1375" t="str">
        <f>VLOOKUP(MONTH(S1375),REF!$C$4:$D$15,2,FALSE)</f>
        <v>DEC</v>
      </c>
      <c r="W1375" t="str">
        <f t="shared" si="448"/>
        <v>NO</v>
      </c>
      <c r="X1375" t="str">
        <f t="shared" si="449"/>
        <v>NO</v>
      </c>
      <c r="Y1375" t="str">
        <f t="shared" si="450"/>
        <v>NO</v>
      </c>
      <c r="Z1375" t="str">
        <f t="shared" si="451"/>
        <v>YES</v>
      </c>
      <c r="AA1375" t="str">
        <f t="shared" si="452"/>
        <v>NO</v>
      </c>
      <c r="AB1375" t="str">
        <f t="shared" si="453"/>
        <v>NO</v>
      </c>
      <c r="AC1375" t="str">
        <f t="shared" si="454"/>
        <v>NO</v>
      </c>
      <c r="AD1375" t="str">
        <f t="shared" si="455"/>
        <v>NO</v>
      </c>
      <c r="AE1375" t="str">
        <f t="shared" si="456"/>
        <v>NO</v>
      </c>
      <c r="AF1375" t="str">
        <f t="shared" si="457"/>
        <v>NO</v>
      </c>
      <c r="AG1375" t="str">
        <f t="shared" si="458"/>
        <v>NO</v>
      </c>
      <c r="AH1375" t="str">
        <f t="shared" si="459"/>
        <v>NO</v>
      </c>
      <c r="AI1375">
        <f t="shared" si="460"/>
        <v>52</v>
      </c>
      <c r="AJ1375" t="str">
        <f t="shared" si="461"/>
        <v/>
      </c>
    </row>
    <row r="1376" spans="1:36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41"/>
        <v>1.8946666666666667</v>
      </c>
      <c r="P1376" s="6">
        <f t="shared" si="442"/>
        <v>43.060606060606062</v>
      </c>
      <c r="Q1376" t="str">
        <f t="shared" si="443"/>
        <v>music</v>
      </c>
      <c r="R1376" t="str">
        <f t="shared" si="444"/>
        <v>rock</v>
      </c>
      <c r="S1376" s="8">
        <f t="shared" si="445"/>
        <v>42424</v>
      </c>
      <c r="T1376" s="8">
        <f t="shared" si="446"/>
        <v>42454.12023148148</v>
      </c>
      <c r="U1376">
        <f t="shared" si="447"/>
        <v>2016</v>
      </c>
      <c r="V1376" t="str">
        <f>VLOOKUP(MONTH(S1376),REF!$C$4:$D$15,2,FALSE)</f>
        <v>FEB</v>
      </c>
      <c r="W1376" t="str">
        <f t="shared" si="448"/>
        <v>NO</v>
      </c>
      <c r="X1376" t="str">
        <f t="shared" si="449"/>
        <v>YES</v>
      </c>
      <c r="Y1376" t="str">
        <f t="shared" si="450"/>
        <v>NO</v>
      </c>
      <c r="Z1376" t="str">
        <f t="shared" si="451"/>
        <v>NO</v>
      </c>
      <c r="AA1376" t="str">
        <f t="shared" si="452"/>
        <v>NO</v>
      </c>
      <c r="AB1376" t="str">
        <f t="shared" si="453"/>
        <v>NO</v>
      </c>
      <c r="AC1376" t="str">
        <f t="shared" si="454"/>
        <v>NO</v>
      </c>
      <c r="AD1376" t="str">
        <f t="shared" si="455"/>
        <v>NO</v>
      </c>
      <c r="AE1376" t="str">
        <f t="shared" si="456"/>
        <v>NO</v>
      </c>
      <c r="AF1376" t="str">
        <f t="shared" si="457"/>
        <v>NO</v>
      </c>
      <c r="AG1376" t="str">
        <f t="shared" si="458"/>
        <v>NO</v>
      </c>
      <c r="AH1376" t="str">
        <f t="shared" si="459"/>
        <v>NO</v>
      </c>
      <c r="AI1376">
        <f t="shared" si="460"/>
        <v>66</v>
      </c>
      <c r="AJ1376" t="str">
        <f t="shared" si="461"/>
        <v/>
      </c>
    </row>
    <row r="1377" spans="1:36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41"/>
        <v>1.7132499999999999</v>
      </c>
      <c r="P1377" s="6">
        <f t="shared" si="442"/>
        <v>62.871559633027523</v>
      </c>
      <c r="Q1377" t="str">
        <f t="shared" si="443"/>
        <v>music</v>
      </c>
      <c r="R1377" t="str">
        <f t="shared" si="444"/>
        <v>rock</v>
      </c>
      <c r="S1377" s="8">
        <f t="shared" si="445"/>
        <v>42720</v>
      </c>
      <c r="T1377" s="8">
        <f t="shared" si="446"/>
        <v>42750.066192129627</v>
      </c>
      <c r="U1377">
        <f t="shared" si="447"/>
        <v>2016</v>
      </c>
      <c r="V1377" t="str">
        <f>VLOOKUP(MONTH(S1377),REF!$C$4:$D$15,2,FALSE)</f>
        <v>DEC</v>
      </c>
      <c r="W1377" t="str">
        <f t="shared" si="448"/>
        <v>NO</v>
      </c>
      <c r="X1377" t="str">
        <f t="shared" si="449"/>
        <v>YES</v>
      </c>
      <c r="Y1377" t="str">
        <f t="shared" si="450"/>
        <v>NO</v>
      </c>
      <c r="Z1377" t="str">
        <f t="shared" si="451"/>
        <v>NO</v>
      </c>
      <c r="AA1377" t="str">
        <f t="shared" si="452"/>
        <v>NO</v>
      </c>
      <c r="AB1377" t="str">
        <f t="shared" si="453"/>
        <v>NO</v>
      </c>
      <c r="AC1377" t="str">
        <f t="shared" si="454"/>
        <v>NO</v>
      </c>
      <c r="AD1377" t="str">
        <f t="shared" si="455"/>
        <v>NO</v>
      </c>
      <c r="AE1377" t="str">
        <f t="shared" si="456"/>
        <v>NO</v>
      </c>
      <c r="AF1377" t="str">
        <f t="shared" si="457"/>
        <v>NO</v>
      </c>
      <c r="AG1377" t="str">
        <f t="shared" si="458"/>
        <v>NO</v>
      </c>
      <c r="AH1377" t="str">
        <f t="shared" si="459"/>
        <v>NO</v>
      </c>
      <c r="AI1377">
        <f t="shared" si="460"/>
        <v>109</v>
      </c>
      <c r="AJ1377" t="str">
        <f t="shared" si="461"/>
        <v/>
      </c>
    </row>
    <row r="1378" spans="1:36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41"/>
        <v>2.5248648648648651</v>
      </c>
      <c r="P1378" s="6">
        <f t="shared" si="442"/>
        <v>55.607142857142854</v>
      </c>
      <c r="Q1378" t="str">
        <f t="shared" si="443"/>
        <v>music</v>
      </c>
      <c r="R1378" t="str">
        <f t="shared" si="444"/>
        <v>rock</v>
      </c>
      <c r="S1378" s="8">
        <f t="shared" si="445"/>
        <v>42678</v>
      </c>
      <c r="T1378" s="8">
        <f t="shared" si="446"/>
        <v>42707.710717592592</v>
      </c>
      <c r="U1378">
        <f t="shared" si="447"/>
        <v>2016</v>
      </c>
      <c r="V1378" t="str">
        <f>VLOOKUP(MONTH(S1378),REF!$C$4:$D$15,2,FALSE)</f>
        <v>NOV</v>
      </c>
      <c r="W1378" t="str">
        <f t="shared" si="448"/>
        <v>NO</v>
      </c>
      <c r="X1378" t="str">
        <f t="shared" si="449"/>
        <v>YES</v>
      </c>
      <c r="Y1378" t="str">
        <f t="shared" si="450"/>
        <v>NO</v>
      </c>
      <c r="Z1378" t="str">
        <f t="shared" si="451"/>
        <v>NO</v>
      </c>
      <c r="AA1378" t="str">
        <f t="shared" si="452"/>
        <v>NO</v>
      </c>
      <c r="AB1378" t="str">
        <f t="shared" si="453"/>
        <v>NO</v>
      </c>
      <c r="AC1378" t="str">
        <f t="shared" si="454"/>
        <v>NO</v>
      </c>
      <c r="AD1378" t="str">
        <f t="shared" si="455"/>
        <v>NO</v>
      </c>
      <c r="AE1378" t="str">
        <f t="shared" si="456"/>
        <v>NO</v>
      </c>
      <c r="AF1378" t="str">
        <f t="shared" si="457"/>
        <v>NO</v>
      </c>
      <c r="AG1378" t="str">
        <f t="shared" si="458"/>
        <v>NO</v>
      </c>
      <c r="AH1378" t="str">
        <f t="shared" si="459"/>
        <v>NO</v>
      </c>
      <c r="AI1378">
        <f t="shared" si="460"/>
        <v>168</v>
      </c>
      <c r="AJ1378" t="str">
        <f t="shared" si="461"/>
        <v/>
      </c>
    </row>
    <row r="1379" spans="1:36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41"/>
        <v>1.1615384615384616</v>
      </c>
      <c r="P1379" s="6">
        <f t="shared" si="442"/>
        <v>48.70967741935484</v>
      </c>
      <c r="Q1379" t="str">
        <f t="shared" si="443"/>
        <v>music</v>
      </c>
      <c r="R1379" t="str">
        <f t="shared" si="444"/>
        <v>rock</v>
      </c>
      <c r="S1379" s="8">
        <f t="shared" si="445"/>
        <v>42747</v>
      </c>
      <c r="T1379" s="8">
        <f t="shared" si="446"/>
        <v>42769.174305555556</v>
      </c>
      <c r="U1379">
        <f t="shared" si="447"/>
        <v>2017</v>
      </c>
      <c r="V1379" t="str">
        <f>VLOOKUP(MONTH(S1379),REF!$C$4:$D$15,2,FALSE)</f>
        <v>JAN</v>
      </c>
      <c r="W1379" t="str">
        <f t="shared" si="448"/>
        <v>NO</v>
      </c>
      <c r="X1379" t="str">
        <f t="shared" si="449"/>
        <v>YES</v>
      </c>
      <c r="Y1379" t="str">
        <f t="shared" si="450"/>
        <v>NO</v>
      </c>
      <c r="Z1379" t="str">
        <f t="shared" si="451"/>
        <v>NO</v>
      </c>
      <c r="AA1379" t="str">
        <f t="shared" si="452"/>
        <v>NO</v>
      </c>
      <c r="AB1379" t="str">
        <f t="shared" si="453"/>
        <v>NO</v>
      </c>
      <c r="AC1379" t="str">
        <f t="shared" si="454"/>
        <v>NO</v>
      </c>
      <c r="AD1379" t="str">
        <f t="shared" si="455"/>
        <v>NO</v>
      </c>
      <c r="AE1379" t="str">
        <f t="shared" si="456"/>
        <v>NO</v>
      </c>
      <c r="AF1379" t="str">
        <f t="shared" si="457"/>
        <v>NO</v>
      </c>
      <c r="AG1379" t="str">
        <f t="shared" si="458"/>
        <v>NO</v>
      </c>
      <c r="AH1379" t="str">
        <f t="shared" si="459"/>
        <v>NO</v>
      </c>
      <c r="AI1379">
        <f t="shared" si="460"/>
        <v>31</v>
      </c>
      <c r="AJ1379" t="str">
        <f t="shared" si="461"/>
        <v/>
      </c>
    </row>
    <row r="1380" spans="1:36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41"/>
        <v>2.0335000000000001</v>
      </c>
      <c r="P1380" s="6">
        <f t="shared" si="442"/>
        <v>30.578947368421051</v>
      </c>
      <c r="Q1380" t="str">
        <f t="shared" si="443"/>
        <v>music</v>
      </c>
      <c r="R1380" t="str">
        <f t="shared" si="444"/>
        <v>rock</v>
      </c>
      <c r="S1380" s="8">
        <f t="shared" si="445"/>
        <v>42569</v>
      </c>
      <c r="T1380" s="8">
        <f t="shared" si="446"/>
        <v>42583.759375000001</v>
      </c>
      <c r="U1380">
        <f t="shared" si="447"/>
        <v>2016</v>
      </c>
      <c r="V1380" t="str">
        <f>VLOOKUP(MONTH(S1380),REF!$C$4:$D$15,2,FALSE)</f>
        <v>JUL</v>
      </c>
      <c r="W1380" t="str">
        <f t="shared" si="448"/>
        <v>NO</v>
      </c>
      <c r="X1380" t="str">
        <f t="shared" si="449"/>
        <v>YES</v>
      </c>
      <c r="Y1380" t="str">
        <f t="shared" si="450"/>
        <v>NO</v>
      </c>
      <c r="Z1380" t="str">
        <f t="shared" si="451"/>
        <v>NO</v>
      </c>
      <c r="AA1380" t="str">
        <f t="shared" si="452"/>
        <v>NO</v>
      </c>
      <c r="AB1380" t="str">
        <f t="shared" si="453"/>
        <v>NO</v>
      </c>
      <c r="AC1380" t="str">
        <f t="shared" si="454"/>
        <v>NO</v>
      </c>
      <c r="AD1380" t="str">
        <f t="shared" si="455"/>
        <v>NO</v>
      </c>
      <c r="AE1380" t="str">
        <f t="shared" si="456"/>
        <v>NO</v>
      </c>
      <c r="AF1380" t="str">
        <f t="shared" si="457"/>
        <v>NO</v>
      </c>
      <c r="AG1380" t="str">
        <f t="shared" si="458"/>
        <v>NO</v>
      </c>
      <c r="AH1380" t="str">
        <f t="shared" si="459"/>
        <v>NO</v>
      </c>
      <c r="AI1380">
        <f t="shared" si="460"/>
        <v>133</v>
      </c>
      <c r="AJ1380" t="str">
        <f t="shared" si="461"/>
        <v/>
      </c>
    </row>
    <row r="1381" spans="1:36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41"/>
        <v>1.1160000000000001</v>
      </c>
      <c r="P1381" s="6">
        <f t="shared" si="442"/>
        <v>73.907284768211923</v>
      </c>
      <c r="Q1381" t="str">
        <f t="shared" si="443"/>
        <v>music</v>
      </c>
      <c r="R1381" t="str">
        <f t="shared" si="444"/>
        <v>rock</v>
      </c>
      <c r="S1381" s="8">
        <f t="shared" si="445"/>
        <v>42130</v>
      </c>
      <c r="T1381" s="8">
        <f t="shared" si="446"/>
        <v>42160.491620370369</v>
      </c>
      <c r="U1381">
        <f t="shared" si="447"/>
        <v>2015</v>
      </c>
      <c r="V1381" t="str">
        <f>VLOOKUP(MONTH(S1381),REF!$C$4:$D$15,2,FALSE)</f>
        <v>MAY</v>
      </c>
      <c r="W1381" t="str">
        <f t="shared" si="448"/>
        <v>NO</v>
      </c>
      <c r="X1381" t="str">
        <f t="shared" si="449"/>
        <v>NO</v>
      </c>
      <c r="Y1381" t="str">
        <f t="shared" si="450"/>
        <v>NO</v>
      </c>
      <c r="Z1381" t="str">
        <f t="shared" si="451"/>
        <v>YES</v>
      </c>
      <c r="AA1381" t="str">
        <f t="shared" si="452"/>
        <v>NO</v>
      </c>
      <c r="AB1381" t="str">
        <f t="shared" si="453"/>
        <v>NO</v>
      </c>
      <c r="AC1381" t="str">
        <f t="shared" si="454"/>
        <v>NO</v>
      </c>
      <c r="AD1381" t="str">
        <f t="shared" si="455"/>
        <v>NO</v>
      </c>
      <c r="AE1381" t="str">
        <f t="shared" si="456"/>
        <v>NO</v>
      </c>
      <c r="AF1381" t="str">
        <f t="shared" si="457"/>
        <v>NO</v>
      </c>
      <c r="AG1381" t="str">
        <f t="shared" si="458"/>
        <v>NO</v>
      </c>
      <c r="AH1381" t="str">
        <f t="shared" si="459"/>
        <v>NO</v>
      </c>
      <c r="AI1381">
        <f t="shared" si="460"/>
        <v>151</v>
      </c>
      <c r="AJ1381" t="str">
        <f t="shared" si="461"/>
        <v/>
      </c>
    </row>
    <row r="1382" spans="1:36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41"/>
        <v>4.24</v>
      </c>
      <c r="P1382" s="6">
        <f t="shared" si="442"/>
        <v>21.2</v>
      </c>
      <c r="Q1382" t="str">
        <f t="shared" si="443"/>
        <v>music</v>
      </c>
      <c r="R1382" t="str">
        <f t="shared" si="444"/>
        <v>rock</v>
      </c>
      <c r="S1382" s="8">
        <f t="shared" si="445"/>
        <v>42142</v>
      </c>
      <c r="T1382" s="8">
        <f t="shared" si="446"/>
        <v>42164.083333333328</v>
      </c>
      <c r="U1382">
        <f t="shared" si="447"/>
        <v>2015</v>
      </c>
      <c r="V1382" t="str">
        <f>VLOOKUP(MONTH(S1382),REF!$C$4:$D$15,2,FALSE)</f>
        <v>MAY</v>
      </c>
      <c r="W1382" t="str">
        <f t="shared" si="448"/>
        <v>YES</v>
      </c>
      <c r="X1382" t="str">
        <f t="shared" si="449"/>
        <v>NO</v>
      </c>
      <c r="Y1382" t="str">
        <f t="shared" si="450"/>
        <v>NO</v>
      </c>
      <c r="Z1382" t="str">
        <f t="shared" si="451"/>
        <v>NO</v>
      </c>
      <c r="AA1382" t="str">
        <f t="shared" si="452"/>
        <v>NO</v>
      </c>
      <c r="AB1382" t="str">
        <f t="shared" si="453"/>
        <v>NO</v>
      </c>
      <c r="AC1382" t="str">
        <f t="shared" si="454"/>
        <v>NO</v>
      </c>
      <c r="AD1382" t="str">
        <f t="shared" si="455"/>
        <v>NO</v>
      </c>
      <c r="AE1382" t="str">
        <f t="shared" si="456"/>
        <v>NO</v>
      </c>
      <c r="AF1382" t="str">
        <f t="shared" si="457"/>
        <v>NO</v>
      </c>
      <c r="AG1382" t="str">
        <f t="shared" si="458"/>
        <v>NO</v>
      </c>
      <c r="AH1382" t="str">
        <f t="shared" si="459"/>
        <v>NO</v>
      </c>
      <c r="AI1382">
        <f t="shared" si="460"/>
        <v>5</v>
      </c>
      <c r="AJ1382" t="str">
        <f t="shared" si="461"/>
        <v/>
      </c>
    </row>
    <row r="1383" spans="1:36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41"/>
        <v>1.071</v>
      </c>
      <c r="P1383" s="6">
        <f t="shared" si="442"/>
        <v>73.356164383561648</v>
      </c>
      <c r="Q1383" t="str">
        <f t="shared" si="443"/>
        <v>music</v>
      </c>
      <c r="R1383" t="str">
        <f t="shared" si="444"/>
        <v>rock</v>
      </c>
      <c r="S1383" s="8">
        <f t="shared" si="445"/>
        <v>42703</v>
      </c>
      <c r="T1383" s="8">
        <f t="shared" si="446"/>
        <v>42733.214409722219</v>
      </c>
      <c r="U1383">
        <f t="shared" si="447"/>
        <v>2016</v>
      </c>
      <c r="V1383" t="str">
        <f>VLOOKUP(MONTH(S1383),REF!$C$4:$D$15,2,FALSE)</f>
        <v>NOV</v>
      </c>
      <c r="W1383" t="str">
        <f t="shared" si="448"/>
        <v>NO</v>
      </c>
      <c r="X1383" t="str">
        <f t="shared" si="449"/>
        <v>NO</v>
      </c>
      <c r="Y1383" t="str">
        <f t="shared" si="450"/>
        <v>YES</v>
      </c>
      <c r="Z1383" t="str">
        <f t="shared" si="451"/>
        <v>NO</v>
      </c>
      <c r="AA1383" t="str">
        <f t="shared" si="452"/>
        <v>NO</v>
      </c>
      <c r="AB1383" t="str">
        <f t="shared" si="453"/>
        <v>NO</v>
      </c>
      <c r="AC1383" t="str">
        <f t="shared" si="454"/>
        <v>NO</v>
      </c>
      <c r="AD1383" t="str">
        <f t="shared" si="455"/>
        <v>NO</v>
      </c>
      <c r="AE1383" t="str">
        <f t="shared" si="456"/>
        <v>NO</v>
      </c>
      <c r="AF1383" t="str">
        <f t="shared" si="457"/>
        <v>NO</v>
      </c>
      <c r="AG1383" t="str">
        <f t="shared" si="458"/>
        <v>NO</v>
      </c>
      <c r="AH1383" t="str">
        <f t="shared" si="459"/>
        <v>NO</v>
      </c>
      <c r="AI1383">
        <f t="shared" si="460"/>
        <v>73</v>
      </c>
      <c r="AJ1383" t="str">
        <f t="shared" si="461"/>
        <v/>
      </c>
    </row>
    <row r="1384" spans="1:36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41"/>
        <v>1.043625</v>
      </c>
      <c r="P1384" s="6">
        <f t="shared" si="442"/>
        <v>56.412162162162161</v>
      </c>
      <c r="Q1384" t="str">
        <f t="shared" si="443"/>
        <v>music</v>
      </c>
      <c r="R1384" t="str">
        <f t="shared" si="444"/>
        <v>rock</v>
      </c>
      <c r="S1384" s="8">
        <f t="shared" si="445"/>
        <v>41371</v>
      </c>
      <c r="T1384" s="8">
        <f t="shared" si="446"/>
        <v>41400.800185185188</v>
      </c>
      <c r="U1384">
        <f t="shared" si="447"/>
        <v>2013</v>
      </c>
      <c r="V1384" t="str">
        <f>VLOOKUP(MONTH(S1384),REF!$C$4:$D$15,2,FALSE)</f>
        <v>APR</v>
      </c>
      <c r="W1384" t="str">
        <f t="shared" si="448"/>
        <v>NO</v>
      </c>
      <c r="X1384" t="str">
        <f t="shared" si="449"/>
        <v>NO</v>
      </c>
      <c r="Y1384" t="str">
        <f t="shared" si="450"/>
        <v>YES</v>
      </c>
      <c r="Z1384" t="str">
        <f t="shared" si="451"/>
        <v>NO</v>
      </c>
      <c r="AA1384" t="str">
        <f t="shared" si="452"/>
        <v>NO</v>
      </c>
      <c r="AB1384" t="str">
        <f t="shared" si="453"/>
        <v>NO</v>
      </c>
      <c r="AC1384" t="str">
        <f t="shared" si="454"/>
        <v>NO</v>
      </c>
      <c r="AD1384" t="str">
        <f t="shared" si="455"/>
        <v>NO</v>
      </c>
      <c r="AE1384" t="str">
        <f t="shared" si="456"/>
        <v>NO</v>
      </c>
      <c r="AF1384" t="str">
        <f t="shared" si="457"/>
        <v>NO</v>
      </c>
      <c r="AG1384" t="str">
        <f t="shared" si="458"/>
        <v>NO</v>
      </c>
      <c r="AH1384" t="str">
        <f t="shared" si="459"/>
        <v>NO</v>
      </c>
      <c r="AI1384">
        <f t="shared" si="460"/>
        <v>148</v>
      </c>
      <c r="AJ1384" t="str">
        <f t="shared" si="461"/>
        <v/>
      </c>
    </row>
    <row r="1385" spans="1:36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41"/>
        <v>2.124090909090909</v>
      </c>
      <c r="P1385" s="6">
        <f t="shared" si="442"/>
        <v>50.247311827956992</v>
      </c>
      <c r="Q1385" t="str">
        <f t="shared" si="443"/>
        <v>music</v>
      </c>
      <c r="R1385" t="str">
        <f t="shared" si="444"/>
        <v>rock</v>
      </c>
      <c r="S1385" s="8">
        <f t="shared" si="445"/>
        <v>42707</v>
      </c>
      <c r="T1385" s="8">
        <f t="shared" si="446"/>
        <v>42727.074976851851</v>
      </c>
      <c r="U1385">
        <f t="shared" si="447"/>
        <v>2016</v>
      </c>
      <c r="V1385" t="str">
        <f>VLOOKUP(MONTH(S1385),REF!$C$4:$D$15,2,FALSE)</f>
        <v>DEC</v>
      </c>
      <c r="W1385" t="str">
        <f t="shared" si="448"/>
        <v>NO</v>
      </c>
      <c r="X1385" t="str">
        <f t="shared" si="449"/>
        <v>YES</v>
      </c>
      <c r="Y1385" t="str">
        <f t="shared" si="450"/>
        <v>NO</v>
      </c>
      <c r="Z1385" t="str">
        <f t="shared" si="451"/>
        <v>NO</v>
      </c>
      <c r="AA1385" t="str">
        <f t="shared" si="452"/>
        <v>NO</v>
      </c>
      <c r="AB1385" t="str">
        <f t="shared" si="453"/>
        <v>NO</v>
      </c>
      <c r="AC1385" t="str">
        <f t="shared" si="454"/>
        <v>NO</v>
      </c>
      <c r="AD1385" t="str">
        <f t="shared" si="455"/>
        <v>NO</v>
      </c>
      <c r="AE1385" t="str">
        <f t="shared" si="456"/>
        <v>NO</v>
      </c>
      <c r="AF1385" t="str">
        <f t="shared" si="457"/>
        <v>NO</v>
      </c>
      <c r="AG1385" t="str">
        <f t="shared" si="458"/>
        <v>NO</v>
      </c>
      <c r="AH1385" t="str">
        <f t="shared" si="459"/>
        <v>NO</v>
      </c>
      <c r="AI1385">
        <f t="shared" si="460"/>
        <v>93</v>
      </c>
      <c r="AJ1385" t="str">
        <f t="shared" si="461"/>
        <v/>
      </c>
    </row>
    <row r="1386" spans="1:36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41"/>
        <v>1.2408571428571429</v>
      </c>
      <c r="P1386" s="6">
        <f t="shared" si="442"/>
        <v>68.936507936507937</v>
      </c>
      <c r="Q1386" t="str">
        <f t="shared" si="443"/>
        <v>music</v>
      </c>
      <c r="R1386" t="str">
        <f t="shared" si="444"/>
        <v>rock</v>
      </c>
      <c r="S1386" s="8">
        <f t="shared" si="445"/>
        <v>42161</v>
      </c>
      <c r="T1386" s="8">
        <f t="shared" si="446"/>
        <v>42190.735208333332</v>
      </c>
      <c r="U1386">
        <f t="shared" si="447"/>
        <v>2015</v>
      </c>
      <c r="V1386" t="str">
        <f>VLOOKUP(MONTH(S1386),REF!$C$4:$D$15,2,FALSE)</f>
        <v>JUN</v>
      </c>
      <c r="W1386" t="str">
        <f t="shared" si="448"/>
        <v>NO</v>
      </c>
      <c r="X1386" t="str">
        <f t="shared" si="449"/>
        <v>YES</v>
      </c>
      <c r="Y1386" t="str">
        <f t="shared" si="450"/>
        <v>NO</v>
      </c>
      <c r="Z1386" t="str">
        <f t="shared" si="451"/>
        <v>NO</v>
      </c>
      <c r="AA1386" t="str">
        <f t="shared" si="452"/>
        <v>NO</v>
      </c>
      <c r="AB1386" t="str">
        <f t="shared" si="453"/>
        <v>NO</v>
      </c>
      <c r="AC1386" t="str">
        <f t="shared" si="454"/>
        <v>NO</v>
      </c>
      <c r="AD1386" t="str">
        <f t="shared" si="455"/>
        <v>NO</v>
      </c>
      <c r="AE1386" t="str">
        <f t="shared" si="456"/>
        <v>NO</v>
      </c>
      <c r="AF1386" t="str">
        <f t="shared" si="457"/>
        <v>NO</v>
      </c>
      <c r="AG1386" t="str">
        <f t="shared" si="458"/>
        <v>NO</v>
      </c>
      <c r="AH1386" t="str">
        <f t="shared" si="459"/>
        <v>NO</v>
      </c>
      <c r="AI1386">
        <f t="shared" si="460"/>
        <v>63</v>
      </c>
      <c r="AJ1386" t="str">
        <f t="shared" si="461"/>
        <v/>
      </c>
    </row>
    <row r="1387" spans="1:36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41"/>
        <v>1.10406125</v>
      </c>
      <c r="P1387" s="6">
        <f t="shared" si="442"/>
        <v>65.914104477611943</v>
      </c>
      <c r="Q1387" t="str">
        <f t="shared" si="443"/>
        <v>music</v>
      </c>
      <c r="R1387" t="str">
        <f t="shared" si="444"/>
        <v>rock</v>
      </c>
      <c r="S1387" s="8">
        <f t="shared" si="445"/>
        <v>42434</v>
      </c>
      <c r="T1387" s="8">
        <f t="shared" si="446"/>
        <v>42489.507638888885</v>
      </c>
      <c r="U1387">
        <f t="shared" si="447"/>
        <v>2016</v>
      </c>
      <c r="V1387" t="str">
        <f>VLOOKUP(MONTH(S1387),REF!$C$4:$D$15,2,FALSE)</f>
        <v>MAR</v>
      </c>
      <c r="W1387" t="str">
        <f t="shared" si="448"/>
        <v>NO</v>
      </c>
      <c r="X1387" t="str">
        <f t="shared" si="449"/>
        <v>NO</v>
      </c>
      <c r="Y1387" t="str">
        <f t="shared" si="450"/>
        <v>YES</v>
      </c>
      <c r="Z1387" t="str">
        <f t="shared" si="451"/>
        <v>NO</v>
      </c>
      <c r="AA1387" t="str">
        <f t="shared" si="452"/>
        <v>NO</v>
      </c>
      <c r="AB1387" t="str">
        <f t="shared" si="453"/>
        <v>NO</v>
      </c>
      <c r="AC1387" t="str">
        <f t="shared" si="454"/>
        <v>NO</v>
      </c>
      <c r="AD1387" t="str">
        <f t="shared" si="455"/>
        <v>NO</v>
      </c>
      <c r="AE1387" t="str">
        <f t="shared" si="456"/>
        <v>NO</v>
      </c>
      <c r="AF1387" t="str">
        <f t="shared" si="457"/>
        <v>NO</v>
      </c>
      <c r="AG1387" t="str">
        <f t="shared" si="458"/>
        <v>NO</v>
      </c>
      <c r="AH1387" t="str">
        <f t="shared" si="459"/>
        <v>NO</v>
      </c>
      <c r="AI1387">
        <f t="shared" si="460"/>
        <v>134</v>
      </c>
      <c r="AJ1387" t="str">
        <f t="shared" si="461"/>
        <v/>
      </c>
    </row>
    <row r="1388" spans="1:36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41"/>
        <v>2.1875</v>
      </c>
      <c r="P1388" s="6">
        <f t="shared" si="442"/>
        <v>62.5</v>
      </c>
      <c r="Q1388" t="str">
        <f t="shared" si="443"/>
        <v>music</v>
      </c>
      <c r="R1388" t="str">
        <f t="shared" si="444"/>
        <v>rock</v>
      </c>
      <c r="S1388" s="8">
        <f t="shared" si="445"/>
        <v>42185</v>
      </c>
      <c r="T1388" s="8">
        <f t="shared" si="446"/>
        <v>42214.646863425922</v>
      </c>
      <c r="U1388">
        <f t="shared" si="447"/>
        <v>2015</v>
      </c>
      <c r="V1388" t="str">
        <f>VLOOKUP(MONTH(S1388),REF!$C$4:$D$15,2,FALSE)</f>
        <v>JUN</v>
      </c>
      <c r="W1388" t="str">
        <f t="shared" si="448"/>
        <v>YES</v>
      </c>
      <c r="X1388" t="str">
        <f t="shared" si="449"/>
        <v>NO</v>
      </c>
      <c r="Y1388" t="str">
        <f t="shared" si="450"/>
        <v>NO</v>
      </c>
      <c r="Z1388" t="str">
        <f t="shared" si="451"/>
        <v>NO</v>
      </c>
      <c r="AA1388" t="str">
        <f t="shared" si="452"/>
        <v>NO</v>
      </c>
      <c r="AB1388" t="str">
        <f t="shared" si="453"/>
        <v>NO</v>
      </c>
      <c r="AC1388" t="str">
        <f t="shared" si="454"/>
        <v>NO</v>
      </c>
      <c r="AD1388" t="str">
        <f t="shared" si="455"/>
        <v>NO</v>
      </c>
      <c r="AE1388" t="str">
        <f t="shared" si="456"/>
        <v>NO</v>
      </c>
      <c r="AF1388" t="str">
        <f t="shared" si="457"/>
        <v>NO</v>
      </c>
      <c r="AG1388" t="str">
        <f t="shared" si="458"/>
        <v>NO</v>
      </c>
      <c r="AH1388" t="str">
        <f t="shared" si="459"/>
        <v>NO</v>
      </c>
      <c r="AI1388">
        <f t="shared" si="460"/>
        <v>14</v>
      </c>
      <c r="AJ1388" t="str">
        <f t="shared" si="461"/>
        <v/>
      </c>
    </row>
    <row r="1389" spans="1:36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41"/>
        <v>1.36625</v>
      </c>
      <c r="P1389" s="6">
        <f t="shared" si="442"/>
        <v>70.064102564102569</v>
      </c>
      <c r="Q1389" t="str">
        <f t="shared" si="443"/>
        <v>music</v>
      </c>
      <c r="R1389" t="str">
        <f t="shared" si="444"/>
        <v>rock</v>
      </c>
      <c r="S1389" s="8">
        <f t="shared" si="445"/>
        <v>42127</v>
      </c>
      <c r="T1389" s="8">
        <f t="shared" si="446"/>
        <v>42158.1875</v>
      </c>
      <c r="U1389">
        <f t="shared" si="447"/>
        <v>2015</v>
      </c>
      <c r="V1389" t="str">
        <f>VLOOKUP(MONTH(S1389),REF!$C$4:$D$15,2,FALSE)</f>
        <v>MAY</v>
      </c>
      <c r="W1389" t="str">
        <f t="shared" si="448"/>
        <v>NO</v>
      </c>
      <c r="X1389" t="str">
        <f t="shared" si="449"/>
        <v>YES</v>
      </c>
      <c r="Y1389" t="str">
        <f t="shared" si="450"/>
        <v>NO</v>
      </c>
      <c r="Z1389" t="str">
        <f t="shared" si="451"/>
        <v>NO</v>
      </c>
      <c r="AA1389" t="str">
        <f t="shared" si="452"/>
        <v>NO</v>
      </c>
      <c r="AB1389" t="str">
        <f t="shared" si="453"/>
        <v>NO</v>
      </c>
      <c r="AC1389" t="str">
        <f t="shared" si="454"/>
        <v>NO</v>
      </c>
      <c r="AD1389" t="str">
        <f t="shared" si="455"/>
        <v>NO</v>
      </c>
      <c r="AE1389" t="str">
        <f t="shared" si="456"/>
        <v>NO</v>
      </c>
      <c r="AF1389" t="str">
        <f t="shared" si="457"/>
        <v>NO</v>
      </c>
      <c r="AG1389" t="str">
        <f t="shared" si="458"/>
        <v>NO</v>
      </c>
      <c r="AH1389" t="str">
        <f t="shared" si="459"/>
        <v>NO</v>
      </c>
      <c r="AI1389">
        <f t="shared" si="460"/>
        <v>78</v>
      </c>
      <c r="AJ1389" t="str">
        <f t="shared" si="461"/>
        <v/>
      </c>
    </row>
    <row r="1390" spans="1:36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41"/>
        <v>1.348074</v>
      </c>
      <c r="P1390" s="6">
        <f t="shared" si="442"/>
        <v>60.181874999999998</v>
      </c>
      <c r="Q1390" t="str">
        <f t="shared" si="443"/>
        <v>music</v>
      </c>
      <c r="R1390" t="str">
        <f t="shared" si="444"/>
        <v>rock</v>
      </c>
      <c r="S1390" s="8">
        <f t="shared" si="445"/>
        <v>42635</v>
      </c>
      <c r="T1390" s="8">
        <f t="shared" si="446"/>
        <v>42660.676388888889</v>
      </c>
      <c r="U1390">
        <f t="shared" si="447"/>
        <v>2016</v>
      </c>
      <c r="V1390" t="str">
        <f>VLOOKUP(MONTH(S1390),REF!$C$4:$D$15,2,FALSE)</f>
        <v>SEP</v>
      </c>
      <c r="W1390" t="str">
        <f t="shared" si="448"/>
        <v>NO</v>
      </c>
      <c r="X1390" t="str">
        <f t="shared" si="449"/>
        <v>NO</v>
      </c>
      <c r="Y1390" t="str">
        <f t="shared" si="450"/>
        <v>YES</v>
      </c>
      <c r="Z1390" t="str">
        <f t="shared" si="451"/>
        <v>NO</v>
      </c>
      <c r="AA1390" t="str">
        <f t="shared" si="452"/>
        <v>NO</v>
      </c>
      <c r="AB1390" t="str">
        <f t="shared" si="453"/>
        <v>NO</v>
      </c>
      <c r="AC1390" t="str">
        <f t="shared" si="454"/>
        <v>NO</v>
      </c>
      <c r="AD1390" t="str">
        <f t="shared" si="455"/>
        <v>NO</v>
      </c>
      <c r="AE1390" t="str">
        <f t="shared" si="456"/>
        <v>NO</v>
      </c>
      <c r="AF1390" t="str">
        <f t="shared" si="457"/>
        <v>NO</v>
      </c>
      <c r="AG1390" t="str">
        <f t="shared" si="458"/>
        <v>NO</v>
      </c>
      <c r="AH1390" t="str">
        <f t="shared" si="459"/>
        <v>NO</v>
      </c>
      <c r="AI1390">
        <f t="shared" si="460"/>
        <v>112</v>
      </c>
      <c r="AJ1390" t="str">
        <f t="shared" si="461"/>
        <v/>
      </c>
    </row>
    <row r="1391" spans="1:36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41"/>
        <v>1.454</v>
      </c>
      <c r="P1391" s="6">
        <f t="shared" si="442"/>
        <v>21.382352941176471</v>
      </c>
      <c r="Q1391" t="str">
        <f t="shared" si="443"/>
        <v>music</v>
      </c>
      <c r="R1391" t="str">
        <f t="shared" si="444"/>
        <v>rock</v>
      </c>
      <c r="S1391" s="8">
        <f t="shared" si="445"/>
        <v>42565</v>
      </c>
      <c r="T1391" s="8">
        <f t="shared" si="446"/>
        <v>42595.480983796297</v>
      </c>
      <c r="U1391">
        <f t="shared" si="447"/>
        <v>2016</v>
      </c>
      <c r="V1391" t="str">
        <f>VLOOKUP(MONTH(S1391),REF!$C$4:$D$15,2,FALSE)</f>
        <v>JUL</v>
      </c>
      <c r="W1391" t="str">
        <f t="shared" si="448"/>
        <v>YES</v>
      </c>
      <c r="X1391" t="str">
        <f t="shared" si="449"/>
        <v>NO</v>
      </c>
      <c r="Y1391" t="str">
        <f t="shared" si="450"/>
        <v>NO</v>
      </c>
      <c r="Z1391" t="str">
        <f t="shared" si="451"/>
        <v>NO</v>
      </c>
      <c r="AA1391" t="str">
        <f t="shared" si="452"/>
        <v>NO</v>
      </c>
      <c r="AB1391" t="str">
        <f t="shared" si="453"/>
        <v>NO</v>
      </c>
      <c r="AC1391" t="str">
        <f t="shared" si="454"/>
        <v>NO</v>
      </c>
      <c r="AD1391" t="str">
        <f t="shared" si="455"/>
        <v>NO</v>
      </c>
      <c r="AE1391" t="str">
        <f t="shared" si="456"/>
        <v>NO</v>
      </c>
      <c r="AF1391" t="str">
        <f t="shared" si="457"/>
        <v>NO</v>
      </c>
      <c r="AG1391" t="str">
        <f t="shared" si="458"/>
        <v>NO</v>
      </c>
      <c r="AH1391" t="str">
        <f t="shared" si="459"/>
        <v>NO</v>
      </c>
      <c r="AI1391">
        <f t="shared" si="460"/>
        <v>34</v>
      </c>
      <c r="AJ1391" t="str">
        <f t="shared" si="461"/>
        <v/>
      </c>
    </row>
    <row r="1392" spans="1:36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41"/>
        <v>1.0910714285714285</v>
      </c>
      <c r="P1392" s="6">
        <f t="shared" si="442"/>
        <v>160.78947368421052</v>
      </c>
      <c r="Q1392" t="str">
        <f t="shared" si="443"/>
        <v>music</v>
      </c>
      <c r="R1392" t="str">
        <f t="shared" si="444"/>
        <v>rock</v>
      </c>
      <c r="S1392" s="8">
        <f t="shared" si="445"/>
        <v>42088</v>
      </c>
      <c r="T1392" s="8">
        <f t="shared" si="446"/>
        <v>42121.716666666667</v>
      </c>
      <c r="U1392">
        <f t="shared" si="447"/>
        <v>2015</v>
      </c>
      <c r="V1392" t="str">
        <f>VLOOKUP(MONTH(S1392),REF!$C$4:$D$15,2,FALSE)</f>
        <v>MAR</v>
      </c>
      <c r="W1392" t="str">
        <f t="shared" si="448"/>
        <v>NO</v>
      </c>
      <c r="X1392" t="str">
        <f t="shared" si="449"/>
        <v>YES</v>
      </c>
      <c r="Y1392" t="str">
        <f t="shared" si="450"/>
        <v>NO</v>
      </c>
      <c r="Z1392" t="str">
        <f t="shared" si="451"/>
        <v>NO</v>
      </c>
      <c r="AA1392" t="str">
        <f t="shared" si="452"/>
        <v>NO</v>
      </c>
      <c r="AB1392" t="str">
        <f t="shared" si="453"/>
        <v>NO</v>
      </c>
      <c r="AC1392" t="str">
        <f t="shared" si="454"/>
        <v>NO</v>
      </c>
      <c r="AD1392" t="str">
        <f t="shared" si="455"/>
        <v>NO</v>
      </c>
      <c r="AE1392" t="str">
        <f t="shared" si="456"/>
        <v>NO</v>
      </c>
      <c r="AF1392" t="str">
        <f t="shared" si="457"/>
        <v>NO</v>
      </c>
      <c r="AG1392" t="str">
        <f t="shared" si="458"/>
        <v>NO</v>
      </c>
      <c r="AH1392" t="str">
        <f t="shared" si="459"/>
        <v>NO</v>
      </c>
      <c r="AI1392">
        <f t="shared" si="460"/>
        <v>19</v>
      </c>
      <c r="AJ1392" t="str">
        <f t="shared" si="461"/>
        <v/>
      </c>
    </row>
    <row r="1393" spans="1:36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41"/>
        <v>1.1020000000000001</v>
      </c>
      <c r="P1393" s="6">
        <f t="shared" si="442"/>
        <v>42.384615384615387</v>
      </c>
      <c r="Q1393" t="str">
        <f t="shared" si="443"/>
        <v>music</v>
      </c>
      <c r="R1393" t="str">
        <f t="shared" si="444"/>
        <v>rock</v>
      </c>
      <c r="S1393" s="8">
        <f t="shared" si="445"/>
        <v>42194</v>
      </c>
      <c r="T1393" s="8">
        <f t="shared" si="446"/>
        <v>42238.207638888889</v>
      </c>
      <c r="U1393">
        <f t="shared" si="447"/>
        <v>2015</v>
      </c>
      <c r="V1393" t="str">
        <f>VLOOKUP(MONTH(S1393),REF!$C$4:$D$15,2,FALSE)</f>
        <v>JUL</v>
      </c>
      <c r="W1393" t="str">
        <f t="shared" si="448"/>
        <v>YES</v>
      </c>
      <c r="X1393" t="str">
        <f t="shared" si="449"/>
        <v>NO</v>
      </c>
      <c r="Y1393" t="str">
        <f t="shared" si="450"/>
        <v>NO</v>
      </c>
      <c r="Z1393" t="str">
        <f t="shared" si="451"/>
        <v>NO</v>
      </c>
      <c r="AA1393" t="str">
        <f t="shared" si="452"/>
        <v>NO</v>
      </c>
      <c r="AB1393" t="str">
        <f t="shared" si="453"/>
        <v>NO</v>
      </c>
      <c r="AC1393" t="str">
        <f t="shared" si="454"/>
        <v>NO</v>
      </c>
      <c r="AD1393" t="str">
        <f t="shared" si="455"/>
        <v>NO</v>
      </c>
      <c r="AE1393" t="str">
        <f t="shared" si="456"/>
        <v>NO</v>
      </c>
      <c r="AF1393" t="str">
        <f t="shared" si="457"/>
        <v>NO</v>
      </c>
      <c r="AG1393" t="str">
        <f t="shared" si="458"/>
        <v>NO</v>
      </c>
      <c r="AH1393" t="str">
        <f t="shared" si="459"/>
        <v>NO</v>
      </c>
      <c r="AI1393">
        <f t="shared" si="460"/>
        <v>13</v>
      </c>
      <c r="AJ1393" t="str">
        <f t="shared" si="461"/>
        <v/>
      </c>
    </row>
    <row r="1394" spans="1:36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41"/>
        <v>1.1364000000000001</v>
      </c>
      <c r="P1394" s="6">
        <f t="shared" si="442"/>
        <v>27.317307692307693</v>
      </c>
      <c r="Q1394" t="str">
        <f t="shared" si="443"/>
        <v>music</v>
      </c>
      <c r="R1394" t="str">
        <f t="shared" si="444"/>
        <v>rock</v>
      </c>
      <c r="S1394" s="8">
        <f t="shared" si="445"/>
        <v>42401</v>
      </c>
      <c r="T1394" s="8">
        <f t="shared" si="446"/>
        <v>42432.154930555553</v>
      </c>
      <c r="U1394">
        <f t="shared" si="447"/>
        <v>2016</v>
      </c>
      <c r="V1394" t="str">
        <f>VLOOKUP(MONTH(S1394),REF!$C$4:$D$15,2,FALSE)</f>
        <v>FEB</v>
      </c>
      <c r="W1394" t="str">
        <f t="shared" si="448"/>
        <v>NO</v>
      </c>
      <c r="X1394" t="str">
        <f t="shared" si="449"/>
        <v>YES</v>
      </c>
      <c r="Y1394" t="str">
        <f t="shared" si="450"/>
        <v>NO</v>
      </c>
      <c r="Z1394" t="str">
        <f t="shared" si="451"/>
        <v>NO</v>
      </c>
      <c r="AA1394" t="str">
        <f t="shared" si="452"/>
        <v>NO</v>
      </c>
      <c r="AB1394" t="str">
        <f t="shared" si="453"/>
        <v>NO</v>
      </c>
      <c r="AC1394" t="str">
        <f t="shared" si="454"/>
        <v>NO</v>
      </c>
      <c r="AD1394" t="str">
        <f t="shared" si="455"/>
        <v>NO</v>
      </c>
      <c r="AE1394" t="str">
        <f t="shared" si="456"/>
        <v>NO</v>
      </c>
      <c r="AF1394" t="str">
        <f t="shared" si="457"/>
        <v>NO</v>
      </c>
      <c r="AG1394" t="str">
        <f t="shared" si="458"/>
        <v>NO</v>
      </c>
      <c r="AH1394" t="str">
        <f t="shared" si="459"/>
        <v>NO</v>
      </c>
      <c r="AI1394">
        <f t="shared" si="460"/>
        <v>104</v>
      </c>
      <c r="AJ1394" t="str">
        <f t="shared" si="461"/>
        <v/>
      </c>
    </row>
    <row r="1395" spans="1:36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41"/>
        <v>1.0235000000000001</v>
      </c>
      <c r="P1395" s="6">
        <f t="shared" si="442"/>
        <v>196.82692307692307</v>
      </c>
      <c r="Q1395" t="str">
        <f t="shared" si="443"/>
        <v>music</v>
      </c>
      <c r="R1395" t="str">
        <f t="shared" si="444"/>
        <v>rock</v>
      </c>
      <c r="S1395" s="8">
        <f t="shared" si="445"/>
        <v>42554</v>
      </c>
      <c r="T1395" s="8">
        <f t="shared" si="446"/>
        <v>42583.681979166664</v>
      </c>
      <c r="U1395">
        <f t="shared" si="447"/>
        <v>2016</v>
      </c>
      <c r="V1395" t="str">
        <f>VLOOKUP(MONTH(S1395),REF!$C$4:$D$15,2,FALSE)</f>
        <v>JUL</v>
      </c>
      <c r="W1395" t="str">
        <f t="shared" si="448"/>
        <v>NO</v>
      </c>
      <c r="X1395" t="str">
        <f t="shared" si="449"/>
        <v>NO</v>
      </c>
      <c r="Y1395" t="str">
        <f t="shared" si="450"/>
        <v>NO</v>
      </c>
      <c r="Z1395" t="str">
        <f t="shared" si="451"/>
        <v>YES</v>
      </c>
      <c r="AA1395" t="str">
        <f t="shared" si="452"/>
        <v>NO</v>
      </c>
      <c r="AB1395" t="str">
        <f t="shared" si="453"/>
        <v>NO</v>
      </c>
      <c r="AC1395" t="str">
        <f t="shared" si="454"/>
        <v>NO</v>
      </c>
      <c r="AD1395" t="str">
        <f t="shared" si="455"/>
        <v>NO</v>
      </c>
      <c r="AE1395" t="str">
        <f t="shared" si="456"/>
        <v>NO</v>
      </c>
      <c r="AF1395" t="str">
        <f t="shared" si="457"/>
        <v>NO</v>
      </c>
      <c r="AG1395" t="str">
        <f t="shared" si="458"/>
        <v>NO</v>
      </c>
      <c r="AH1395" t="str">
        <f t="shared" si="459"/>
        <v>NO</v>
      </c>
      <c r="AI1395">
        <f t="shared" si="460"/>
        <v>52</v>
      </c>
      <c r="AJ1395" t="str">
        <f t="shared" si="461"/>
        <v/>
      </c>
    </row>
    <row r="1396" spans="1:36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41"/>
        <v>1.2213333333333334</v>
      </c>
      <c r="P1396" s="6">
        <f t="shared" si="442"/>
        <v>53.882352941176471</v>
      </c>
      <c r="Q1396" t="str">
        <f t="shared" si="443"/>
        <v>music</v>
      </c>
      <c r="R1396" t="str">
        <f t="shared" si="444"/>
        <v>rock</v>
      </c>
      <c r="S1396" s="8">
        <f t="shared" si="445"/>
        <v>42752</v>
      </c>
      <c r="T1396" s="8">
        <f t="shared" si="446"/>
        <v>42795.125</v>
      </c>
      <c r="U1396">
        <f t="shared" si="447"/>
        <v>2017</v>
      </c>
      <c r="V1396" t="str">
        <f>VLOOKUP(MONTH(S1396),REF!$C$4:$D$15,2,FALSE)</f>
        <v>JAN</v>
      </c>
      <c r="W1396" t="str">
        <f t="shared" si="448"/>
        <v>YES</v>
      </c>
      <c r="X1396" t="str">
        <f t="shared" si="449"/>
        <v>NO</v>
      </c>
      <c r="Y1396" t="str">
        <f t="shared" si="450"/>
        <v>NO</v>
      </c>
      <c r="Z1396" t="str">
        <f t="shared" si="451"/>
        <v>NO</v>
      </c>
      <c r="AA1396" t="str">
        <f t="shared" si="452"/>
        <v>NO</v>
      </c>
      <c r="AB1396" t="str">
        <f t="shared" si="453"/>
        <v>NO</v>
      </c>
      <c r="AC1396" t="str">
        <f t="shared" si="454"/>
        <v>NO</v>
      </c>
      <c r="AD1396" t="str">
        <f t="shared" si="455"/>
        <v>NO</v>
      </c>
      <c r="AE1396" t="str">
        <f t="shared" si="456"/>
        <v>NO</v>
      </c>
      <c r="AF1396" t="str">
        <f t="shared" si="457"/>
        <v>NO</v>
      </c>
      <c r="AG1396" t="str">
        <f t="shared" si="458"/>
        <v>NO</v>
      </c>
      <c r="AH1396" t="str">
        <f t="shared" si="459"/>
        <v>NO</v>
      </c>
      <c r="AI1396">
        <f t="shared" si="460"/>
        <v>17</v>
      </c>
      <c r="AJ1396" t="str">
        <f t="shared" si="461"/>
        <v/>
      </c>
    </row>
    <row r="1397" spans="1:36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41"/>
        <v>1.1188571428571428</v>
      </c>
      <c r="P1397" s="6">
        <f t="shared" si="442"/>
        <v>47.756097560975611</v>
      </c>
      <c r="Q1397" t="str">
        <f t="shared" si="443"/>
        <v>music</v>
      </c>
      <c r="R1397" t="str">
        <f t="shared" si="444"/>
        <v>rock</v>
      </c>
      <c r="S1397" s="8">
        <f t="shared" si="445"/>
        <v>42720</v>
      </c>
      <c r="T1397" s="8">
        <f t="shared" si="446"/>
        <v>42749.90834490741</v>
      </c>
      <c r="U1397">
        <f t="shared" si="447"/>
        <v>2016</v>
      </c>
      <c r="V1397" t="str">
        <f>VLOOKUP(MONTH(S1397),REF!$C$4:$D$15,2,FALSE)</f>
        <v>DEC</v>
      </c>
      <c r="W1397" t="str">
        <f t="shared" si="448"/>
        <v>NO</v>
      </c>
      <c r="X1397" t="str">
        <f t="shared" si="449"/>
        <v>YES</v>
      </c>
      <c r="Y1397" t="str">
        <f t="shared" si="450"/>
        <v>NO</v>
      </c>
      <c r="Z1397" t="str">
        <f t="shared" si="451"/>
        <v>NO</v>
      </c>
      <c r="AA1397" t="str">
        <f t="shared" si="452"/>
        <v>NO</v>
      </c>
      <c r="AB1397" t="str">
        <f t="shared" si="453"/>
        <v>NO</v>
      </c>
      <c r="AC1397" t="str">
        <f t="shared" si="454"/>
        <v>NO</v>
      </c>
      <c r="AD1397" t="str">
        <f t="shared" si="455"/>
        <v>NO</v>
      </c>
      <c r="AE1397" t="str">
        <f t="shared" si="456"/>
        <v>NO</v>
      </c>
      <c r="AF1397" t="str">
        <f t="shared" si="457"/>
        <v>NO</v>
      </c>
      <c r="AG1397" t="str">
        <f t="shared" si="458"/>
        <v>NO</v>
      </c>
      <c r="AH1397" t="str">
        <f t="shared" si="459"/>
        <v>NO</v>
      </c>
      <c r="AI1397">
        <f t="shared" si="460"/>
        <v>82</v>
      </c>
      <c r="AJ1397" t="str">
        <f t="shared" si="461"/>
        <v/>
      </c>
    </row>
    <row r="1398" spans="1:36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41"/>
        <v>1.073</v>
      </c>
      <c r="P1398" s="6">
        <f t="shared" si="442"/>
        <v>88.191780821917803</v>
      </c>
      <c r="Q1398" t="str">
        <f t="shared" si="443"/>
        <v>music</v>
      </c>
      <c r="R1398" t="str">
        <f t="shared" si="444"/>
        <v>rock</v>
      </c>
      <c r="S1398" s="8">
        <f t="shared" si="445"/>
        <v>42019</v>
      </c>
      <c r="T1398" s="8">
        <f t="shared" si="446"/>
        <v>42048.99863425926</v>
      </c>
      <c r="U1398">
        <f t="shared" si="447"/>
        <v>2015</v>
      </c>
      <c r="V1398" t="str">
        <f>VLOOKUP(MONTH(S1398),REF!$C$4:$D$15,2,FALSE)</f>
        <v>JAN</v>
      </c>
      <c r="W1398" t="str">
        <f t="shared" si="448"/>
        <v>NO</v>
      </c>
      <c r="X1398" t="str">
        <f t="shared" si="449"/>
        <v>NO</v>
      </c>
      <c r="Y1398" t="str">
        <f t="shared" si="450"/>
        <v>YES</v>
      </c>
      <c r="Z1398" t="str">
        <f t="shared" si="451"/>
        <v>NO</v>
      </c>
      <c r="AA1398" t="str">
        <f t="shared" si="452"/>
        <v>NO</v>
      </c>
      <c r="AB1398" t="str">
        <f t="shared" si="453"/>
        <v>NO</v>
      </c>
      <c r="AC1398" t="str">
        <f t="shared" si="454"/>
        <v>NO</v>
      </c>
      <c r="AD1398" t="str">
        <f t="shared" si="455"/>
        <v>NO</v>
      </c>
      <c r="AE1398" t="str">
        <f t="shared" si="456"/>
        <v>NO</v>
      </c>
      <c r="AF1398" t="str">
        <f t="shared" si="457"/>
        <v>NO</v>
      </c>
      <c r="AG1398" t="str">
        <f t="shared" si="458"/>
        <v>NO</v>
      </c>
      <c r="AH1398" t="str">
        <f t="shared" si="459"/>
        <v>NO</v>
      </c>
      <c r="AI1398">
        <f t="shared" si="460"/>
        <v>73</v>
      </c>
      <c r="AJ1398" t="str">
        <f t="shared" si="461"/>
        <v/>
      </c>
    </row>
    <row r="1399" spans="1:36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41"/>
        <v>1.1385000000000001</v>
      </c>
      <c r="P1399" s="6">
        <f t="shared" si="442"/>
        <v>72.056962025316452</v>
      </c>
      <c r="Q1399" t="str">
        <f t="shared" si="443"/>
        <v>music</v>
      </c>
      <c r="R1399" t="str">
        <f t="shared" si="444"/>
        <v>rock</v>
      </c>
      <c r="S1399" s="8">
        <f t="shared" si="445"/>
        <v>42641</v>
      </c>
      <c r="T1399" s="8">
        <f t="shared" si="446"/>
        <v>42670.888194444444</v>
      </c>
      <c r="U1399">
        <f t="shared" si="447"/>
        <v>2016</v>
      </c>
      <c r="V1399" t="str">
        <f>VLOOKUP(MONTH(S1399),REF!$C$4:$D$15,2,FALSE)</f>
        <v>SEP</v>
      </c>
      <c r="W1399" t="str">
        <f t="shared" si="448"/>
        <v>NO</v>
      </c>
      <c r="X1399" t="str">
        <f t="shared" si="449"/>
        <v>NO</v>
      </c>
      <c r="Y1399" t="str">
        <f t="shared" si="450"/>
        <v>NO</v>
      </c>
      <c r="Z1399" t="str">
        <f t="shared" si="451"/>
        <v>YES</v>
      </c>
      <c r="AA1399" t="str">
        <f t="shared" si="452"/>
        <v>NO</v>
      </c>
      <c r="AB1399" t="str">
        <f t="shared" si="453"/>
        <v>NO</v>
      </c>
      <c r="AC1399" t="str">
        <f t="shared" si="454"/>
        <v>NO</v>
      </c>
      <c r="AD1399" t="str">
        <f t="shared" si="455"/>
        <v>NO</v>
      </c>
      <c r="AE1399" t="str">
        <f t="shared" si="456"/>
        <v>NO</v>
      </c>
      <c r="AF1399" t="str">
        <f t="shared" si="457"/>
        <v>NO</v>
      </c>
      <c r="AG1399" t="str">
        <f t="shared" si="458"/>
        <v>NO</v>
      </c>
      <c r="AH1399" t="str">
        <f t="shared" si="459"/>
        <v>NO</v>
      </c>
      <c r="AI1399">
        <f t="shared" si="460"/>
        <v>158</v>
      </c>
      <c r="AJ1399" t="str">
        <f t="shared" si="461"/>
        <v/>
      </c>
    </row>
    <row r="1400" spans="1:36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41"/>
        <v>1.0968181818181819</v>
      </c>
      <c r="P1400" s="6">
        <f t="shared" si="442"/>
        <v>74.246153846153845</v>
      </c>
      <c r="Q1400" t="str">
        <f t="shared" si="443"/>
        <v>music</v>
      </c>
      <c r="R1400" t="str">
        <f t="shared" si="444"/>
        <v>rock</v>
      </c>
      <c r="S1400" s="8">
        <f t="shared" si="445"/>
        <v>42527</v>
      </c>
      <c r="T1400" s="8">
        <f t="shared" si="446"/>
        <v>42556.874236111107</v>
      </c>
      <c r="U1400">
        <f t="shared" si="447"/>
        <v>2016</v>
      </c>
      <c r="V1400" t="str">
        <f>VLOOKUP(MONTH(S1400),REF!$C$4:$D$15,2,FALSE)</f>
        <v>JUN</v>
      </c>
      <c r="W1400" t="str">
        <f t="shared" si="448"/>
        <v>NO</v>
      </c>
      <c r="X1400" t="str">
        <f t="shared" si="449"/>
        <v>YES</v>
      </c>
      <c r="Y1400" t="str">
        <f t="shared" si="450"/>
        <v>NO</v>
      </c>
      <c r="Z1400" t="str">
        <f t="shared" si="451"/>
        <v>NO</v>
      </c>
      <c r="AA1400" t="str">
        <f t="shared" si="452"/>
        <v>NO</v>
      </c>
      <c r="AB1400" t="str">
        <f t="shared" si="453"/>
        <v>NO</v>
      </c>
      <c r="AC1400" t="str">
        <f t="shared" si="454"/>
        <v>NO</v>
      </c>
      <c r="AD1400" t="str">
        <f t="shared" si="455"/>
        <v>NO</v>
      </c>
      <c r="AE1400" t="str">
        <f t="shared" si="456"/>
        <v>NO</v>
      </c>
      <c r="AF1400" t="str">
        <f t="shared" si="457"/>
        <v>NO</v>
      </c>
      <c r="AG1400" t="str">
        <f t="shared" si="458"/>
        <v>NO</v>
      </c>
      <c r="AH1400" t="str">
        <f t="shared" si="459"/>
        <v>NO</v>
      </c>
      <c r="AI1400">
        <f t="shared" si="460"/>
        <v>65</v>
      </c>
      <c r="AJ1400" t="str">
        <f t="shared" si="461"/>
        <v/>
      </c>
    </row>
    <row r="1401" spans="1:36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41"/>
        <v>1.2614444444444444</v>
      </c>
      <c r="P1401" s="6">
        <f t="shared" si="442"/>
        <v>61.701086956521742</v>
      </c>
      <c r="Q1401" t="str">
        <f t="shared" si="443"/>
        <v>music</v>
      </c>
      <c r="R1401" t="str">
        <f t="shared" si="444"/>
        <v>rock</v>
      </c>
      <c r="S1401" s="8">
        <f t="shared" si="445"/>
        <v>41889</v>
      </c>
      <c r="T1401" s="8">
        <f t="shared" si="446"/>
        <v>41919.004317129627</v>
      </c>
      <c r="U1401">
        <f t="shared" si="447"/>
        <v>2014</v>
      </c>
      <c r="V1401" t="str">
        <f>VLOOKUP(MONTH(S1401),REF!$C$4:$D$15,2,FALSE)</f>
        <v>SEP</v>
      </c>
      <c r="W1401" t="str">
        <f t="shared" si="448"/>
        <v>NO</v>
      </c>
      <c r="X1401" t="str">
        <f t="shared" si="449"/>
        <v>NO</v>
      </c>
      <c r="Y1401" t="str">
        <f t="shared" si="450"/>
        <v>YES</v>
      </c>
      <c r="Z1401" t="str">
        <f t="shared" si="451"/>
        <v>NO</v>
      </c>
      <c r="AA1401" t="str">
        <f t="shared" si="452"/>
        <v>NO</v>
      </c>
      <c r="AB1401" t="str">
        <f t="shared" si="453"/>
        <v>NO</v>
      </c>
      <c r="AC1401" t="str">
        <f t="shared" si="454"/>
        <v>NO</v>
      </c>
      <c r="AD1401" t="str">
        <f t="shared" si="455"/>
        <v>NO</v>
      </c>
      <c r="AE1401" t="str">
        <f t="shared" si="456"/>
        <v>NO</v>
      </c>
      <c r="AF1401" t="str">
        <f t="shared" si="457"/>
        <v>NO</v>
      </c>
      <c r="AG1401" t="str">
        <f t="shared" si="458"/>
        <v>NO</v>
      </c>
      <c r="AH1401" t="str">
        <f t="shared" si="459"/>
        <v>NO</v>
      </c>
      <c r="AI1401">
        <f t="shared" si="460"/>
        <v>184</v>
      </c>
      <c r="AJ1401" t="str">
        <f t="shared" si="461"/>
        <v/>
      </c>
    </row>
    <row r="1402" spans="1:36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41"/>
        <v>1.6742857142857144</v>
      </c>
      <c r="P1402" s="6">
        <f t="shared" si="442"/>
        <v>17.235294117647058</v>
      </c>
      <c r="Q1402" t="str">
        <f t="shared" si="443"/>
        <v>music</v>
      </c>
      <c r="R1402" t="str">
        <f t="shared" si="444"/>
        <v>rock</v>
      </c>
      <c r="S1402" s="8">
        <f t="shared" si="445"/>
        <v>42498</v>
      </c>
      <c r="T1402" s="8">
        <f t="shared" si="446"/>
        <v>42533.229166666672</v>
      </c>
      <c r="U1402">
        <f t="shared" si="447"/>
        <v>2016</v>
      </c>
      <c r="V1402" t="str">
        <f>VLOOKUP(MONTH(S1402),REF!$C$4:$D$15,2,FALSE)</f>
        <v>MAY</v>
      </c>
      <c r="W1402" t="str">
        <f t="shared" si="448"/>
        <v>YES</v>
      </c>
      <c r="X1402" t="str">
        <f t="shared" si="449"/>
        <v>NO</v>
      </c>
      <c r="Y1402" t="str">
        <f t="shared" si="450"/>
        <v>NO</v>
      </c>
      <c r="Z1402" t="str">
        <f t="shared" si="451"/>
        <v>NO</v>
      </c>
      <c r="AA1402" t="str">
        <f t="shared" si="452"/>
        <v>NO</v>
      </c>
      <c r="AB1402" t="str">
        <f t="shared" si="453"/>
        <v>NO</v>
      </c>
      <c r="AC1402" t="str">
        <f t="shared" si="454"/>
        <v>NO</v>
      </c>
      <c r="AD1402" t="str">
        <f t="shared" si="455"/>
        <v>NO</v>
      </c>
      <c r="AE1402" t="str">
        <f t="shared" si="456"/>
        <v>NO</v>
      </c>
      <c r="AF1402" t="str">
        <f t="shared" si="457"/>
        <v>NO</v>
      </c>
      <c r="AG1402" t="str">
        <f t="shared" si="458"/>
        <v>NO</v>
      </c>
      <c r="AH1402" t="str">
        <f t="shared" si="459"/>
        <v>NO</v>
      </c>
      <c r="AI1402">
        <f t="shared" si="460"/>
        <v>34</v>
      </c>
      <c r="AJ1402" t="str">
        <f t="shared" si="461"/>
        <v/>
      </c>
    </row>
    <row r="1403" spans="1:36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41"/>
        <v>4.9652000000000003</v>
      </c>
      <c r="P1403" s="6">
        <f t="shared" si="442"/>
        <v>51.720833333333331</v>
      </c>
      <c r="Q1403" t="str">
        <f t="shared" si="443"/>
        <v>music</v>
      </c>
      <c r="R1403" t="str">
        <f t="shared" si="444"/>
        <v>rock</v>
      </c>
      <c r="S1403" s="8">
        <f t="shared" si="445"/>
        <v>41400</v>
      </c>
      <c r="T1403" s="8">
        <f t="shared" si="446"/>
        <v>41420.99622685185</v>
      </c>
      <c r="U1403">
        <f t="shared" si="447"/>
        <v>2013</v>
      </c>
      <c r="V1403" t="str">
        <f>VLOOKUP(MONTH(S1403),REF!$C$4:$D$15,2,FALSE)</f>
        <v>MAY</v>
      </c>
      <c r="W1403" t="str">
        <f t="shared" si="448"/>
        <v>NO</v>
      </c>
      <c r="X1403" t="str">
        <f t="shared" si="449"/>
        <v>YES</v>
      </c>
      <c r="Y1403" t="str">
        <f t="shared" si="450"/>
        <v>NO</v>
      </c>
      <c r="Z1403" t="str">
        <f t="shared" si="451"/>
        <v>NO</v>
      </c>
      <c r="AA1403" t="str">
        <f t="shared" si="452"/>
        <v>NO</v>
      </c>
      <c r="AB1403" t="str">
        <f t="shared" si="453"/>
        <v>NO</v>
      </c>
      <c r="AC1403" t="str">
        <f t="shared" si="454"/>
        <v>NO</v>
      </c>
      <c r="AD1403" t="str">
        <f t="shared" si="455"/>
        <v>NO</v>
      </c>
      <c r="AE1403" t="str">
        <f t="shared" si="456"/>
        <v>NO</v>
      </c>
      <c r="AF1403" t="str">
        <f t="shared" si="457"/>
        <v>NO</v>
      </c>
      <c r="AG1403" t="str">
        <f t="shared" si="458"/>
        <v>NO</v>
      </c>
      <c r="AH1403" t="str">
        <f t="shared" si="459"/>
        <v>NO</v>
      </c>
      <c r="AI1403">
        <f t="shared" si="460"/>
        <v>240</v>
      </c>
      <c r="AJ1403" t="str">
        <f t="shared" si="461"/>
        <v/>
      </c>
    </row>
    <row r="1404" spans="1:36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41"/>
        <v>1.0915999999999999</v>
      </c>
      <c r="P1404" s="6">
        <f t="shared" si="442"/>
        <v>24.150442477876105</v>
      </c>
      <c r="Q1404" t="str">
        <f t="shared" si="443"/>
        <v>music</v>
      </c>
      <c r="R1404" t="str">
        <f t="shared" si="444"/>
        <v>rock</v>
      </c>
      <c r="S1404" s="8">
        <f t="shared" si="445"/>
        <v>42065</v>
      </c>
      <c r="T1404" s="8">
        <f t="shared" si="446"/>
        <v>42125.011701388888</v>
      </c>
      <c r="U1404">
        <f t="shared" si="447"/>
        <v>2015</v>
      </c>
      <c r="V1404" t="str">
        <f>VLOOKUP(MONTH(S1404),REF!$C$4:$D$15,2,FALSE)</f>
        <v>MAR</v>
      </c>
      <c r="W1404" t="str">
        <f t="shared" si="448"/>
        <v>NO</v>
      </c>
      <c r="X1404" t="str">
        <f t="shared" si="449"/>
        <v>YES</v>
      </c>
      <c r="Y1404" t="str">
        <f t="shared" si="450"/>
        <v>NO</v>
      </c>
      <c r="Z1404" t="str">
        <f t="shared" si="451"/>
        <v>NO</v>
      </c>
      <c r="AA1404" t="str">
        <f t="shared" si="452"/>
        <v>NO</v>
      </c>
      <c r="AB1404" t="str">
        <f t="shared" si="453"/>
        <v>NO</v>
      </c>
      <c r="AC1404" t="str">
        <f t="shared" si="454"/>
        <v>NO</v>
      </c>
      <c r="AD1404" t="str">
        <f t="shared" si="455"/>
        <v>NO</v>
      </c>
      <c r="AE1404" t="str">
        <f t="shared" si="456"/>
        <v>NO</v>
      </c>
      <c r="AF1404" t="str">
        <f t="shared" si="457"/>
        <v>NO</v>
      </c>
      <c r="AG1404" t="str">
        <f t="shared" si="458"/>
        <v>NO</v>
      </c>
      <c r="AH1404" t="str">
        <f t="shared" si="459"/>
        <v>NO</v>
      </c>
      <c r="AI1404">
        <f t="shared" si="460"/>
        <v>113</v>
      </c>
      <c r="AJ1404" t="str">
        <f t="shared" si="461"/>
        <v/>
      </c>
    </row>
    <row r="1405" spans="1:36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41"/>
        <v>1.0257499999999999</v>
      </c>
      <c r="P1405" s="6">
        <f t="shared" si="442"/>
        <v>62.166666666666664</v>
      </c>
      <c r="Q1405" t="str">
        <f t="shared" si="443"/>
        <v>music</v>
      </c>
      <c r="R1405" t="str">
        <f t="shared" si="444"/>
        <v>rock</v>
      </c>
      <c r="S1405" s="8">
        <f t="shared" si="445"/>
        <v>41451</v>
      </c>
      <c r="T1405" s="8">
        <f t="shared" si="446"/>
        <v>41481.062905092593</v>
      </c>
      <c r="U1405">
        <f t="shared" si="447"/>
        <v>2013</v>
      </c>
      <c r="V1405" t="str">
        <f>VLOOKUP(MONTH(S1405),REF!$C$4:$D$15,2,FALSE)</f>
        <v>JUN</v>
      </c>
      <c r="W1405" t="str">
        <f t="shared" si="448"/>
        <v>NO</v>
      </c>
      <c r="X1405" t="str">
        <f t="shared" si="449"/>
        <v>YES</v>
      </c>
      <c r="Y1405" t="str">
        <f t="shared" si="450"/>
        <v>NO</v>
      </c>
      <c r="Z1405" t="str">
        <f t="shared" si="451"/>
        <v>NO</v>
      </c>
      <c r="AA1405" t="str">
        <f t="shared" si="452"/>
        <v>NO</v>
      </c>
      <c r="AB1405" t="str">
        <f t="shared" si="453"/>
        <v>NO</v>
      </c>
      <c r="AC1405" t="str">
        <f t="shared" si="454"/>
        <v>NO</v>
      </c>
      <c r="AD1405" t="str">
        <f t="shared" si="455"/>
        <v>NO</v>
      </c>
      <c r="AE1405" t="str">
        <f t="shared" si="456"/>
        <v>NO</v>
      </c>
      <c r="AF1405" t="str">
        <f t="shared" si="457"/>
        <v>NO</v>
      </c>
      <c r="AG1405" t="str">
        <f t="shared" si="458"/>
        <v>NO</v>
      </c>
      <c r="AH1405" t="str">
        <f t="shared" si="459"/>
        <v>NO</v>
      </c>
      <c r="AI1405">
        <f t="shared" si="460"/>
        <v>66</v>
      </c>
      <c r="AJ1405" t="str">
        <f t="shared" si="461"/>
        <v/>
      </c>
    </row>
    <row r="1406" spans="1:36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41"/>
        <v>1.6620689655172414E-2</v>
      </c>
      <c r="P1406" s="6">
        <f t="shared" si="442"/>
        <v>48.2</v>
      </c>
      <c r="Q1406" t="str">
        <f t="shared" si="443"/>
        <v>publishing</v>
      </c>
      <c r="R1406" t="str">
        <f t="shared" si="444"/>
        <v>translations</v>
      </c>
      <c r="S1406" s="8">
        <f t="shared" si="445"/>
        <v>42033</v>
      </c>
      <c r="T1406" s="8">
        <f t="shared" si="446"/>
        <v>42057.510243055556</v>
      </c>
      <c r="U1406">
        <f t="shared" si="447"/>
        <v>2015</v>
      </c>
      <c r="V1406" t="str">
        <f>VLOOKUP(MONTH(S1406),REF!$C$4:$D$15,2,FALSE)</f>
        <v>JAN</v>
      </c>
      <c r="W1406" t="str">
        <f t="shared" si="448"/>
        <v>NO</v>
      </c>
      <c r="X1406" t="str">
        <f t="shared" si="449"/>
        <v>NO</v>
      </c>
      <c r="Y1406" t="str">
        <f t="shared" si="450"/>
        <v>NO</v>
      </c>
      <c r="Z1406" t="str">
        <f t="shared" si="451"/>
        <v>YES</v>
      </c>
      <c r="AA1406" t="str">
        <f t="shared" si="452"/>
        <v>NO</v>
      </c>
      <c r="AB1406" t="str">
        <f t="shared" si="453"/>
        <v>NO</v>
      </c>
      <c r="AC1406" t="str">
        <f t="shared" si="454"/>
        <v>NO</v>
      </c>
      <c r="AD1406" t="str">
        <f t="shared" si="455"/>
        <v>NO</v>
      </c>
      <c r="AE1406" t="str">
        <f t="shared" si="456"/>
        <v>NO</v>
      </c>
      <c r="AF1406" t="str">
        <f t="shared" si="457"/>
        <v>NO</v>
      </c>
      <c r="AG1406" t="str">
        <f t="shared" si="458"/>
        <v>NO</v>
      </c>
      <c r="AH1406" t="str">
        <f t="shared" si="459"/>
        <v>NO</v>
      </c>
      <c r="AI1406" t="str">
        <f t="shared" si="460"/>
        <v/>
      </c>
      <c r="AJ1406">
        <f t="shared" si="461"/>
        <v>5</v>
      </c>
    </row>
    <row r="1407" spans="1:36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41"/>
        <v>4.1999999999999997E-3</v>
      </c>
      <c r="P1407" s="6">
        <f t="shared" si="442"/>
        <v>6.1764705882352944</v>
      </c>
      <c r="Q1407" t="str">
        <f t="shared" si="443"/>
        <v>publishing</v>
      </c>
      <c r="R1407" t="str">
        <f t="shared" si="444"/>
        <v>translations</v>
      </c>
      <c r="S1407" s="8">
        <f t="shared" si="445"/>
        <v>41942</v>
      </c>
      <c r="T1407" s="8">
        <f t="shared" si="446"/>
        <v>41971.722233796296</v>
      </c>
      <c r="U1407">
        <f t="shared" si="447"/>
        <v>2014</v>
      </c>
      <c r="V1407" t="str">
        <f>VLOOKUP(MONTH(S1407),REF!$C$4:$D$15,2,FALSE)</f>
        <v>OCT</v>
      </c>
      <c r="W1407" t="str">
        <f t="shared" si="448"/>
        <v>NO</v>
      </c>
      <c r="X1407" t="str">
        <f t="shared" si="449"/>
        <v>NO</v>
      </c>
      <c r="Y1407" t="str">
        <f t="shared" si="450"/>
        <v>NO</v>
      </c>
      <c r="Z1407" t="str">
        <f t="shared" si="451"/>
        <v>NO</v>
      </c>
      <c r="AA1407" t="str">
        <f t="shared" si="452"/>
        <v>NO</v>
      </c>
      <c r="AB1407" t="str">
        <f t="shared" si="453"/>
        <v>NO</v>
      </c>
      <c r="AC1407" t="str">
        <f t="shared" si="454"/>
        <v>YES</v>
      </c>
      <c r="AD1407" t="str">
        <f t="shared" si="455"/>
        <v>NO</v>
      </c>
      <c r="AE1407" t="str">
        <f t="shared" si="456"/>
        <v>NO</v>
      </c>
      <c r="AF1407" t="str">
        <f t="shared" si="457"/>
        <v>NO</v>
      </c>
      <c r="AG1407" t="str">
        <f t="shared" si="458"/>
        <v>NO</v>
      </c>
      <c r="AH1407" t="str">
        <f t="shared" si="459"/>
        <v>NO</v>
      </c>
      <c r="AI1407" t="str">
        <f t="shared" si="460"/>
        <v/>
      </c>
      <c r="AJ1407">
        <f t="shared" si="461"/>
        <v>17</v>
      </c>
    </row>
    <row r="1408" spans="1:36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41"/>
        <v>1.25E-3</v>
      </c>
      <c r="P1408" s="6">
        <f t="shared" si="442"/>
        <v>5</v>
      </c>
      <c r="Q1408" t="str">
        <f t="shared" si="443"/>
        <v>publishing</v>
      </c>
      <c r="R1408" t="str">
        <f t="shared" si="444"/>
        <v>translations</v>
      </c>
      <c r="S1408" s="8">
        <f t="shared" si="445"/>
        <v>42297</v>
      </c>
      <c r="T1408" s="8">
        <f t="shared" si="446"/>
        <v>42350.416666666672</v>
      </c>
      <c r="U1408">
        <f t="shared" si="447"/>
        <v>2015</v>
      </c>
      <c r="V1408" t="str">
        <f>VLOOKUP(MONTH(S1408),REF!$C$4:$D$15,2,FALSE)</f>
        <v>OCT</v>
      </c>
      <c r="W1408" t="str">
        <f t="shared" si="448"/>
        <v>NO</v>
      </c>
      <c r="X1408" t="str">
        <f t="shared" si="449"/>
        <v>NO</v>
      </c>
      <c r="Y1408" t="str">
        <f t="shared" si="450"/>
        <v>NO</v>
      </c>
      <c r="Z1408" t="str">
        <f t="shared" si="451"/>
        <v>YES</v>
      </c>
      <c r="AA1408" t="str">
        <f t="shared" si="452"/>
        <v>NO</v>
      </c>
      <c r="AB1408" t="str">
        <f t="shared" si="453"/>
        <v>NO</v>
      </c>
      <c r="AC1408" t="str">
        <f t="shared" si="454"/>
        <v>NO</v>
      </c>
      <c r="AD1408" t="str">
        <f t="shared" si="455"/>
        <v>NO</v>
      </c>
      <c r="AE1408" t="str">
        <f t="shared" si="456"/>
        <v>NO</v>
      </c>
      <c r="AF1408" t="str">
        <f t="shared" si="457"/>
        <v>NO</v>
      </c>
      <c r="AG1408" t="str">
        <f t="shared" si="458"/>
        <v>NO</v>
      </c>
      <c r="AH1408" t="str">
        <f t="shared" si="459"/>
        <v>NO</v>
      </c>
      <c r="AI1408" t="str">
        <f t="shared" si="460"/>
        <v/>
      </c>
      <c r="AJ1408">
        <f t="shared" si="461"/>
        <v>3</v>
      </c>
    </row>
    <row r="1409" spans="1:36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41"/>
        <v>5.0000000000000001E-3</v>
      </c>
      <c r="P1409" s="6">
        <f t="shared" si="442"/>
        <v>7.5</v>
      </c>
      <c r="Q1409" t="str">
        <f t="shared" si="443"/>
        <v>publishing</v>
      </c>
      <c r="R1409" t="str">
        <f t="shared" si="444"/>
        <v>translations</v>
      </c>
      <c r="S1409" s="8">
        <f t="shared" si="445"/>
        <v>41839</v>
      </c>
      <c r="T1409" s="8">
        <f t="shared" si="446"/>
        <v>41863.536782407406</v>
      </c>
      <c r="U1409">
        <f t="shared" si="447"/>
        <v>2014</v>
      </c>
      <c r="V1409" t="str">
        <f>VLOOKUP(MONTH(S1409),REF!$C$4:$D$15,2,FALSE)</f>
        <v>JUL</v>
      </c>
      <c r="W1409" t="str">
        <f t="shared" si="448"/>
        <v>NO</v>
      </c>
      <c r="X1409" t="str">
        <f t="shared" si="449"/>
        <v>YES</v>
      </c>
      <c r="Y1409" t="str">
        <f t="shared" si="450"/>
        <v>NO</v>
      </c>
      <c r="Z1409" t="str">
        <f t="shared" si="451"/>
        <v>NO</v>
      </c>
      <c r="AA1409" t="str">
        <f t="shared" si="452"/>
        <v>NO</v>
      </c>
      <c r="AB1409" t="str">
        <f t="shared" si="453"/>
        <v>NO</v>
      </c>
      <c r="AC1409" t="str">
        <f t="shared" si="454"/>
        <v>NO</v>
      </c>
      <c r="AD1409" t="str">
        <f t="shared" si="455"/>
        <v>NO</v>
      </c>
      <c r="AE1409" t="str">
        <f t="shared" si="456"/>
        <v>NO</v>
      </c>
      <c r="AF1409" t="str">
        <f t="shared" si="457"/>
        <v>NO</v>
      </c>
      <c r="AG1409" t="str">
        <f t="shared" si="458"/>
        <v>NO</v>
      </c>
      <c r="AH1409" t="str">
        <f t="shared" si="459"/>
        <v>NO</v>
      </c>
      <c r="AI1409" t="str">
        <f t="shared" si="460"/>
        <v/>
      </c>
      <c r="AJ1409">
        <f t="shared" si="461"/>
        <v>2</v>
      </c>
    </row>
    <row r="1410" spans="1:36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41"/>
        <v>7.1999999999999995E-2</v>
      </c>
      <c r="P1410" s="6">
        <f t="shared" si="442"/>
        <v>12</v>
      </c>
      <c r="Q1410" t="str">
        <f t="shared" si="443"/>
        <v>publishing</v>
      </c>
      <c r="R1410" t="str">
        <f t="shared" si="444"/>
        <v>translations</v>
      </c>
      <c r="S1410" s="8">
        <f t="shared" si="445"/>
        <v>42292</v>
      </c>
      <c r="T1410" s="8">
        <f t="shared" si="446"/>
        <v>42321.913842592592</v>
      </c>
      <c r="U1410">
        <f t="shared" si="447"/>
        <v>2015</v>
      </c>
      <c r="V1410" t="str">
        <f>VLOOKUP(MONTH(S1410),REF!$C$4:$D$15,2,FALSE)</f>
        <v>OCT</v>
      </c>
      <c r="W1410" t="str">
        <f t="shared" si="448"/>
        <v>NO</v>
      </c>
      <c r="X1410" t="str">
        <f t="shared" si="449"/>
        <v>YES</v>
      </c>
      <c r="Y1410" t="str">
        <f t="shared" si="450"/>
        <v>NO</v>
      </c>
      <c r="Z1410" t="str">
        <f t="shared" si="451"/>
        <v>NO</v>
      </c>
      <c r="AA1410" t="str">
        <f t="shared" si="452"/>
        <v>NO</v>
      </c>
      <c r="AB1410" t="str">
        <f t="shared" si="453"/>
        <v>NO</v>
      </c>
      <c r="AC1410" t="str">
        <f t="shared" si="454"/>
        <v>NO</v>
      </c>
      <c r="AD1410" t="str">
        <f t="shared" si="455"/>
        <v>NO</v>
      </c>
      <c r="AE1410" t="str">
        <f t="shared" si="456"/>
        <v>NO</v>
      </c>
      <c r="AF1410" t="str">
        <f t="shared" si="457"/>
        <v>NO</v>
      </c>
      <c r="AG1410" t="str">
        <f t="shared" si="458"/>
        <v>NO</v>
      </c>
      <c r="AH1410" t="str">
        <f t="shared" si="459"/>
        <v>NO</v>
      </c>
      <c r="AI1410" t="str">
        <f t="shared" si="460"/>
        <v/>
      </c>
      <c r="AJ1410">
        <f t="shared" si="461"/>
        <v>6</v>
      </c>
    </row>
    <row r="1411" spans="1:36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62">E1411/D1411</f>
        <v>0</v>
      </c>
      <c r="P1411" s="6" t="e">
        <f t="shared" ref="P1411:P1474" si="463">E1411/L1411</f>
        <v>#DIV/0!</v>
      </c>
      <c r="Q1411" t="str">
        <f t="shared" ref="Q1411:Q1474" si="464">LEFT(N1411,FIND("/",N1411)-1)</f>
        <v>publishing</v>
      </c>
      <c r="R1411" t="str">
        <f t="shared" ref="R1411:R1474" si="465">RIGHT(N1411,LEN(N1411)-FIND("/",N1411))</f>
        <v>translations</v>
      </c>
      <c r="S1411" s="8">
        <f t="shared" ref="S1411:S1474" si="466">ROUND((J1411/86400)+DATE(1970,1,1),0)</f>
        <v>41945</v>
      </c>
      <c r="T1411" s="8">
        <f t="shared" ref="T1411:T1474" si="467">(I1411/86400)+DATE(1970,1,1)</f>
        <v>42005.175173611111</v>
      </c>
      <c r="U1411">
        <f t="shared" ref="U1411:U1474" si="468">YEAR(S1411)</f>
        <v>2014</v>
      </c>
      <c r="V1411" t="str">
        <f>VLOOKUP(MONTH(S1411),REF!$C$4:$D$15,2,FALSE)</f>
        <v>NOV</v>
      </c>
      <c r="W1411" t="str">
        <f t="shared" ref="W1411:W1474" si="469">IF(D1411&lt;1000,"YES","NO")</f>
        <v>NO</v>
      </c>
      <c r="X1411" t="str">
        <f t="shared" ref="X1411:X1474" si="470">IF(AND($D1411&gt;=1000,$D1411&lt;=4999),"YES","NO")</f>
        <v>YES</v>
      </c>
      <c r="Y1411" t="str">
        <f t="shared" ref="Y1411:Y1474" si="471">IF(AND($D1411&gt;=5000,$D1411&lt;=9999),"YES","NO")</f>
        <v>NO</v>
      </c>
      <c r="Z1411" t="str">
        <f t="shared" ref="Z1411:Z1474" si="472">IF(AND($D1411&gt;=10000,$D1411&lt;=14999),"YES","NO")</f>
        <v>NO</v>
      </c>
      <c r="AA1411" t="str">
        <f t="shared" ref="AA1411:AA1474" si="473">IF(AND($D1411&gt;=15000,$D1411&lt;=19999),"YES","NO")</f>
        <v>NO</v>
      </c>
      <c r="AB1411" t="str">
        <f t="shared" ref="AB1411:AB1474" si="474">IF(AND($D1411&gt;=20000,$D1411&lt;=24999),"YES","NO")</f>
        <v>NO</v>
      </c>
      <c r="AC1411" t="str">
        <f t="shared" ref="AC1411:AC1474" si="475">IF(AND($D1411&gt;=25000,$D1411&lt;=29999),"YES","NO")</f>
        <v>NO</v>
      </c>
      <c r="AD1411" t="str">
        <f t="shared" ref="AD1411:AD1474" si="476">IF(AND($D1411&gt;=30000,$D1411&lt;=34999),"YES","NO")</f>
        <v>NO</v>
      </c>
      <c r="AE1411" t="str">
        <f t="shared" ref="AE1411:AE1474" si="477">IF(AND($D1411&gt;=35000,$D1411&lt;=39999),"YES","NO")</f>
        <v>NO</v>
      </c>
      <c r="AF1411" t="str">
        <f t="shared" ref="AF1411:AF1474" si="478">IF(AND($D1411&gt;=40000,$D1411&lt;=44999),"YES","NO")</f>
        <v>NO</v>
      </c>
      <c r="AG1411" t="str">
        <f t="shared" ref="AG1411:AG1474" si="479">IF(AND($D1411&gt;=45000,$D1411&lt;=49999),"YES","NO")</f>
        <v>NO</v>
      </c>
      <c r="AH1411" t="str">
        <f t="shared" ref="AH1411:AH1474" si="480">IF($D1411&gt;=50000,"YES","NO")</f>
        <v>NO</v>
      </c>
      <c r="AI1411" t="str">
        <f t="shared" ref="AI1411:AI1474" si="481">IF(F1411="successful",L1411,"")</f>
        <v/>
      </c>
      <c r="AJ1411">
        <f t="shared" ref="AJ1411:AJ1474" si="482">IF(F1411="failed",L1411,"")</f>
        <v>0</v>
      </c>
    </row>
    <row r="1412" spans="1:36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62"/>
        <v>1.6666666666666666E-4</v>
      </c>
      <c r="P1412" s="6">
        <f t="shared" si="463"/>
        <v>1</v>
      </c>
      <c r="Q1412" t="str">
        <f t="shared" si="464"/>
        <v>publishing</v>
      </c>
      <c r="R1412" t="str">
        <f t="shared" si="465"/>
        <v>translations</v>
      </c>
      <c r="S1412" s="8">
        <f t="shared" si="466"/>
        <v>42479</v>
      </c>
      <c r="T1412" s="8">
        <f t="shared" si="467"/>
        <v>42524.318518518514</v>
      </c>
      <c r="U1412">
        <f t="shared" si="468"/>
        <v>2016</v>
      </c>
      <c r="V1412" t="str">
        <f>VLOOKUP(MONTH(S1412),REF!$C$4:$D$15,2,FALSE)</f>
        <v>APR</v>
      </c>
      <c r="W1412" t="str">
        <f t="shared" si="469"/>
        <v>NO</v>
      </c>
      <c r="X1412" t="str">
        <f t="shared" si="470"/>
        <v>NO</v>
      </c>
      <c r="Y1412" t="str">
        <f t="shared" si="471"/>
        <v>YES</v>
      </c>
      <c r="Z1412" t="str">
        <f t="shared" si="472"/>
        <v>NO</v>
      </c>
      <c r="AA1412" t="str">
        <f t="shared" si="473"/>
        <v>NO</v>
      </c>
      <c r="AB1412" t="str">
        <f t="shared" si="474"/>
        <v>NO</v>
      </c>
      <c r="AC1412" t="str">
        <f t="shared" si="475"/>
        <v>NO</v>
      </c>
      <c r="AD1412" t="str">
        <f t="shared" si="476"/>
        <v>NO</v>
      </c>
      <c r="AE1412" t="str">
        <f t="shared" si="477"/>
        <v>NO</v>
      </c>
      <c r="AF1412" t="str">
        <f t="shared" si="478"/>
        <v>NO</v>
      </c>
      <c r="AG1412" t="str">
        <f t="shared" si="479"/>
        <v>NO</v>
      </c>
      <c r="AH1412" t="str">
        <f t="shared" si="480"/>
        <v>NO</v>
      </c>
      <c r="AI1412" t="str">
        <f t="shared" si="481"/>
        <v/>
      </c>
      <c r="AJ1412">
        <f t="shared" si="482"/>
        <v>1</v>
      </c>
    </row>
    <row r="1413" spans="1:36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62"/>
        <v>2.3333333333333335E-3</v>
      </c>
      <c r="P1413" s="6">
        <f t="shared" si="463"/>
        <v>2.3333333333333335</v>
      </c>
      <c r="Q1413" t="str">
        <f t="shared" si="464"/>
        <v>publishing</v>
      </c>
      <c r="R1413" t="str">
        <f t="shared" si="465"/>
        <v>translations</v>
      </c>
      <c r="S1413" s="8">
        <f t="shared" si="466"/>
        <v>42013</v>
      </c>
      <c r="T1413" s="8">
        <f t="shared" si="467"/>
        <v>42041.059027777781</v>
      </c>
      <c r="U1413">
        <f t="shared" si="468"/>
        <v>2015</v>
      </c>
      <c r="V1413" t="str">
        <f>VLOOKUP(MONTH(S1413),REF!$C$4:$D$15,2,FALSE)</f>
        <v>JAN</v>
      </c>
      <c r="W1413" t="str">
        <f t="shared" si="469"/>
        <v>NO</v>
      </c>
      <c r="X1413" t="str">
        <f t="shared" si="470"/>
        <v>YES</v>
      </c>
      <c r="Y1413" t="str">
        <f t="shared" si="471"/>
        <v>NO</v>
      </c>
      <c r="Z1413" t="str">
        <f t="shared" si="472"/>
        <v>NO</v>
      </c>
      <c r="AA1413" t="str">
        <f t="shared" si="473"/>
        <v>NO</v>
      </c>
      <c r="AB1413" t="str">
        <f t="shared" si="474"/>
        <v>NO</v>
      </c>
      <c r="AC1413" t="str">
        <f t="shared" si="475"/>
        <v>NO</v>
      </c>
      <c r="AD1413" t="str">
        <f t="shared" si="476"/>
        <v>NO</v>
      </c>
      <c r="AE1413" t="str">
        <f t="shared" si="477"/>
        <v>NO</v>
      </c>
      <c r="AF1413" t="str">
        <f t="shared" si="478"/>
        <v>NO</v>
      </c>
      <c r="AG1413" t="str">
        <f t="shared" si="479"/>
        <v>NO</v>
      </c>
      <c r="AH1413" t="str">
        <f t="shared" si="480"/>
        <v>NO</v>
      </c>
      <c r="AI1413" t="str">
        <f t="shared" si="481"/>
        <v/>
      </c>
      <c r="AJ1413">
        <f t="shared" si="482"/>
        <v>3</v>
      </c>
    </row>
    <row r="1414" spans="1:36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62"/>
        <v>4.5714285714285714E-2</v>
      </c>
      <c r="P1414" s="6">
        <f t="shared" si="463"/>
        <v>24.615384615384617</v>
      </c>
      <c r="Q1414" t="str">
        <f t="shared" si="464"/>
        <v>publishing</v>
      </c>
      <c r="R1414" t="str">
        <f t="shared" si="465"/>
        <v>translations</v>
      </c>
      <c r="S1414" s="8">
        <f t="shared" si="466"/>
        <v>41947</v>
      </c>
      <c r="T1414" s="8">
        <f t="shared" si="467"/>
        <v>41977.063645833332</v>
      </c>
      <c r="U1414">
        <f t="shared" si="468"/>
        <v>2014</v>
      </c>
      <c r="V1414" t="str">
        <f>VLOOKUP(MONTH(S1414),REF!$C$4:$D$15,2,FALSE)</f>
        <v>NOV</v>
      </c>
      <c r="W1414" t="str">
        <f t="shared" si="469"/>
        <v>NO</v>
      </c>
      <c r="X1414" t="str">
        <f t="shared" si="470"/>
        <v>NO</v>
      </c>
      <c r="Y1414" t="str">
        <f t="shared" si="471"/>
        <v>YES</v>
      </c>
      <c r="Z1414" t="str">
        <f t="shared" si="472"/>
        <v>NO</v>
      </c>
      <c r="AA1414" t="str">
        <f t="shared" si="473"/>
        <v>NO</v>
      </c>
      <c r="AB1414" t="str">
        <f t="shared" si="474"/>
        <v>NO</v>
      </c>
      <c r="AC1414" t="str">
        <f t="shared" si="475"/>
        <v>NO</v>
      </c>
      <c r="AD1414" t="str">
        <f t="shared" si="476"/>
        <v>NO</v>
      </c>
      <c r="AE1414" t="str">
        <f t="shared" si="477"/>
        <v>NO</v>
      </c>
      <c r="AF1414" t="str">
        <f t="shared" si="478"/>
        <v>NO</v>
      </c>
      <c r="AG1414" t="str">
        <f t="shared" si="479"/>
        <v>NO</v>
      </c>
      <c r="AH1414" t="str">
        <f t="shared" si="480"/>
        <v>NO</v>
      </c>
      <c r="AI1414" t="str">
        <f t="shared" si="481"/>
        <v/>
      </c>
      <c r="AJ1414">
        <f t="shared" si="482"/>
        <v>13</v>
      </c>
    </row>
    <row r="1415" spans="1:36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62"/>
        <v>0.05</v>
      </c>
      <c r="P1415" s="6">
        <f t="shared" si="463"/>
        <v>100</v>
      </c>
      <c r="Q1415" t="str">
        <f t="shared" si="464"/>
        <v>publishing</v>
      </c>
      <c r="R1415" t="str">
        <f t="shared" si="465"/>
        <v>translations</v>
      </c>
      <c r="S1415" s="8">
        <f t="shared" si="466"/>
        <v>42360</v>
      </c>
      <c r="T1415" s="8">
        <f t="shared" si="467"/>
        <v>42420.437152777777</v>
      </c>
      <c r="U1415">
        <f t="shared" si="468"/>
        <v>2015</v>
      </c>
      <c r="V1415" t="str">
        <f>VLOOKUP(MONTH(S1415),REF!$C$4:$D$15,2,FALSE)</f>
        <v>DEC</v>
      </c>
      <c r="W1415" t="str">
        <f t="shared" si="469"/>
        <v>NO</v>
      </c>
      <c r="X1415" t="str">
        <f t="shared" si="470"/>
        <v>YES</v>
      </c>
      <c r="Y1415" t="str">
        <f t="shared" si="471"/>
        <v>NO</v>
      </c>
      <c r="Z1415" t="str">
        <f t="shared" si="472"/>
        <v>NO</v>
      </c>
      <c r="AA1415" t="str">
        <f t="shared" si="473"/>
        <v>NO</v>
      </c>
      <c r="AB1415" t="str">
        <f t="shared" si="474"/>
        <v>NO</v>
      </c>
      <c r="AC1415" t="str">
        <f t="shared" si="475"/>
        <v>NO</v>
      </c>
      <c r="AD1415" t="str">
        <f t="shared" si="476"/>
        <v>NO</v>
      </c>
      <c r="AE1415" t="str">
        <f t="shared" si="477"/>
        <v>NO</v>
      </c>
      <c r="AF1415" t="str">
        <f t="shared" si="478"/>
        <v>NO</v>
      </c>
      <c r="AG1415" t="str">
        <f t="shared" si="479"/>
        <v>NO</v>
      </c>
      <c r="AH1415" t="str">
        <f t="shared" si="480"/>
        <v>NO</v>
      </c>
      <c r="AI1415" t="str">
        <f t="shared" si="481"/>
        <v/>
      </c>
      <c r="AJ1415">
        <f t="shared" si="482"/>
        <v>1</v>
      </c>
    </row>
    <row r="1416" spans="1:36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62"/>
        <v>2E-3</v>
      </c>
      <c r="P1416" s="6">
        <f t="shared" si="463"/>
        <v>1</v>
      </c>
      <c r="Q1416" t="str">
        <f t="shared" si="464"/>
        <v>publishing</v>
      </c>
      <c r="R1416" t="str">
        <f t="shared" si="465"/>
        <v>translations</v>
      </c>
      <c r="S1416" s="8">
        <f t="shared" si="466"/>
        <v>42708</v>
      </c>
      <c r="T1416" s="8">
        <f t="shared" si="467"/>
        <v>42738.25309027778</v>
      </c>
      <c r="U1416">
        <f t="shared" si="468"/>
        <v>2016</v>
      </c>
      <c r="V1416" t="str">
        <f>VLOOKUP(MONTH(S1416),REF!$C$4:$D$15,2,FALSE)</f>
        <v>DEC</v>
      </c>
      <c r="W1416" t="str">
        <f t="shared" si="469"/>
        <v>YES</v>
      </c>
      <c r="X1416" t="str">
        <f t="shared" si="470"/>
        <v>NO</v>
      </c>
      <c r="Y1416" t="str">
        <f t="shared" si="471"/>
        <v>NO</v>
      </c>
      <c r="Z1416" t="str">
        <f t="shared" si="472"/>
        <v>NO</v>
      </c>
      <c r="AA1416" t="str">
        <f t="shared" si="473"/>
        <v>NO</v>
      </c>
      <c r="AB1416" t="str">
        <f t="shared" si="474"/>
        <v>NO</v>
      </c>
      <c r="AC1416" t="str">
        <f t="shared" si="475"/>
        <v>NO</v>
      </c>
      <c r="AD1416" t="str">
        <f t="shared" si="476"/>
        <v>NO</v>
      </c>
      <c r="AE1416" t="str">
        <f t="shared" si="477"/>
        <v>NO</v>
      </c>
      <c r="AF1416" t="str">
        <f t="shared" si="478"/>
        <v>NO</v>
      </c>
      <c r="AG1416" t="str">
        <f t="shared" si="479"/>
        <v>NO</v>
      </c>
      <c r="AH1416" t="str">
        <f t="shared" si="480"/>
        <v>NO</v>
      </c>
      <c r="AI1416" t="str">
        <f t="shared" si="481"/>
        <v/>
      </c>
      <c r="AJ1416">
        <f t="shared" si="482"/>
        <v>1</v>
      </c>
    </row>
    <row r="1417" spans="1:36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62"/>
        <v>0.18181818181818182</v>
      </c>
      <c r="P1417" s="6">
        <f t="shared" si="463"/>
        <v>88.888888888888886</v>
      </c>
      <c r="Q1417" t="str">
        <f t="shared" si="464"/>
        <v>publishing</v>
      </c>
      <c r="R1417" t="str">
        <f t="shared" si="465"/>
        <v>translations</v>
      </c>
      <c r="S1417" s="8">
        <f t="shared" si="466"/>
        <v>42193</v>
      </c>
      <c r="T1417" s="8">
        <f t="shared" si="467"/>
        <v>42232.675821759258</v>
      </c>
      <c r="U1417">
        <f t="shared" si="468"/>
        <v>2015</v>
      </c>
      <c r="V1417" t="str">
        <f>VLOOKUP(MONTH(S1417),REF!$C$4:$D$15,2,FALSE)</f>
        <v>JUL</v>
      </c>
      <c r="W1417" t="str">
        <f t="shared" si="469"/>
        <v>NO</v>
      </c>
      <c r="X1417" t="str">
        <f t="shared" si="470"/>
        <v>YES</v>
      </c>
      <c r="Y1417" t="str">
        <f t="shared" si="471"/>
        <v>NO</v>
      </c>
      <c r="Z1417" t="str">
        <f t="shared" si="472"/>
        <v>NO</v>
      </c>
      <c r="AA1417" t="str">
        <f t="shared" si="473"/>
        <v>NO</v>
      </c>
      <c r="AB1417" t="str">
        <f t="shared" si="474"/>
        <v>NO</v>
      </c>
      <c r="AC1417" t="str">
        <f t="shared" si="475"/>
        <v>NO</v>
      </c>
      <c r="AD1417" t="str">
        <f t="shared" si="476"/>
        <v>NO</v>
      </c>
      <c r="AE1417" t="str">
        <f t="shared" si="477"/>
        <v>NO</v>
      </c>
      <c r="AF1417" t="str">
        <f t="shared" si="478"/>
        <v>NO</v>
      </c>
      <c r="AG1417" t="str">
        <f t="shared" si="479"/>
        <v>NO</v>
      </c>
      <c r="AH1417" t="str">
        <f t="shared" si="480"/>
        <v>NO</v>
      </c>
      <c r="AI1417" t="str">
        <f t="shared" si="481"/>
        <v/>
      </c>
      <c r="AJ1417">
        <f t="shared" si="482"/>
        <v>9</v>
      </c>
    </row>
    <row r="1418" spans="1:36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62"/>
        <v>0</v>
      </c>
      <c r="P1418" s="6" t="e">
        <f t="shared" si="463"/>
        <v>#DIV/0!</v>
      </c>
      <c r="Q1418" t="str">
        <f t="shared" si="464"/>
        <v>publishing</v>
      </c>
      <c r="R1418" t="str">
        <f t="shared" si="465"/>
        <v>translations</v>
      </c>
      <c r="S1418" s="8">
        <f t="shared" si="466"/>
        <v>42300</v>
      </c>
      <c r="T1418" s="8">
        <f t="shared" si="467"/>
        <v>42329.967812499999</v>
      </c>
      <c r="U1418">
        <f t="shared" si="468"/>
        <v>2015</v>
      </c>
      <c r="V1418" t="str">
        <f>VLOOKUP(MONTH(S1418),REF!$C$4:$D$15,2,FALSE)</f>
        <v>OCT</v>
      </c>
      <c r="W1418" t="str">
        <f t="shared" si="469"/>
        <v>NO</v>
      </c>
      <c r="X1418" t="str">
        <f t="shared" si="470"/>
        <v>NO</v>
      </c>
      <c r="Y1418" t="str">
        <f t="shared" si="471"/>
        <v>NO</v>
      </c>
      <c r="Z1418" t="str">
        <f t="shared" si="472"/>
        <v>NO</v>
      </c>
      <c r="AA1418" t="str">
        <f t="shared" si="473"/>
        <v>NO</v>
      </c>
      <c r="AB1418" t="str">
        <f t="shared" si="474"/>
        <v>NO</v>
      </c>
      <c r="AC1418" t="str">
        <f t="shared" si="475"/>
        <v>NO</v>
      </c>
      <c r="AD1418" t="str">
        <f t="shared" si="476"/>
        <v>NO</v>
      </c>
      <c r="AE1418" t="str">
        <f t="shared" si="477"/>
        <v>NO</v>
      </c>
      <c r="AF1418" t="str">
        <f t="shared" si="478"/>
        <v>NO</v>
      </c>
      <c r="AG1418" t="str">
        <f t="shared" si="479"/>
        <v>NO</v>
      </c>
      <c r="AH1418" t="str">
        <f t="shared" si="480"/>
        <v>YES</v>
      </c>
      <c r="AI1418" t="str">
        <f t="shared" si="481"/>
        <v/>
      </c>
      <c r="AJ1418">
        <f t="shared" si="482"/>
        <v>0</v>
      </c>
    </row>
    <row r="1419" spans="1:36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62"/>
        <v>1.2222222222222223E-2</v>
      </c>
      <c r="P1419" s="6">
        <f t="shared" si="463"/>
        <v>27.5</v>
      </c>
      <c r="Q1419" t="str">
        <f t="shared" si="464"/>
        <v>publishing</v>
      </c>
      <c r="R1419" t="str">
        <f t="shared" si="465"/>
        <v>translations</v>
      </c>
      <c r="S1419" s="8">
        <f t="shared" si="466"/>
        <v>42232</v>
      </c>
      <c r="T1419" s="8">
        <f t="shared" si="467"/>
        <v>42262.46597222222</v>
      </c>
      <c r="U1419">
        <f t="shared" si="468"/>
        <v>2015</v>
      </c>
      <c r="V1419" t="str">
        <f>VLOOKUP(MONTH(S1419),REF!$C$4:$D$15,2,FALSE)</f>
        <v>AUG</v>
      </c>
      <c r="W1419" t="str">
        <f t="shared" si="469"/>
        <v>NO</v>
      </c>
      <c r="X1419" t="str">
        <f t="shared" si="470"/>
        <v>YES</v>
      </c>
      <c r="Y1419" t="str">
        <f t="shared" si="471"/>
        <v>NO</v>
      </c>
      <c r="Z1419" t="str">
        <f t="shared" si="472"/>
        <v>NO</v>
      </c>
      <c r="AA1419" t="str">
        <f t="shared" si="473"/>
        <v>NO</v>
      </c>
      <c r="AB1419" t="str">
        <f t="shared" si="474"/>
        <v>NO</v>
      </c>
      <c r="AC1419" t="str">
        <f t="shared" si="475"/>
        <v>NO</v>
      </c>
      <c r="AD1419" t="str">
        <f t="shared" si="476"/>
        <v>NO</v>
      </c>
      <c r="AE1419" t="str">
        <f t="shared" si="477"/>
        <v>NO</v>
      </c>
      <c r="AF1419" t="str">
        <f t="shared" si="478"/>
        <v>NO</v>
      </c>
      <c r="AG1419" t="str">
        <f t="shared" si="479"/>
        <v>NO</v>
      </c>
      <c r="AH1419" t="str">
        <f t="shared" si="480"/>
        <v>NO</v>
      </c>
      <c r="AI1419" t="str">
        <f t="shared" si="481"/>
        <v/>
      </c>
      <c r="AJ1419">
        <f t="shared" si="482"/>
        <v>2</v>
      </c>
    </row>
    <row r="1420" spans="1:36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62"/>
        <v>2E-3</v>
      </c>
      <c r="P1420" s="6">
        <f t="shared" si="463"/>
        <v>6</v>
      </c>
      <c r="Q1420" t="str">
        <f t="shared" si="464"/>
        <v>publishing</v>
      </c>
      <c r="R1420" t="str">
        <f t="shared" si="465"/>
        <v>translations</v>
      </c>
      <c r="S1420" s="8">
        <f t="shared" si="466"/>
        <v>42395</v>
      </c>
      <c r="T1420" s="8">
        <f t="shared" si="467"/>
        <v>42425.456412037034</v>
      </c>
      <c r="U1420">
        <f t="shared" si="468"/>
        <v>2016</v>
      </c>
      <c r="V1420" t="str">
        <f>VLOOKUP(MONTH(S1420),REF!$C$4:$D$15,2,FALSE)</f>
        <v>JAN</v>
      </c>
      <c r="W1420" t="str">
        <f t="shared" si="469"/>
        <v>NO</v>
      </c>
      <c r="X1420" t="str">
        <f t="shared" si="470"/>
        <v>YES</v>
      </c>
      <c r="Y1420" t="str">
        <f t="shared" si="471"/>
        <v>NO</v>
      </c>
      <c r="Z1420" t="str">
        <f t="shared" si="472"/>
        <v>NO</v>
      </c>
      <c r="AA1420" t="str">
        <f t="shared" si="473"/>
        <v>NO</v>
      </c>
      <c r="AB1420" t="str">
        <f t="shared" si="474"/>
        <v>NO</v>
      </c>
      <c r="AC1420" t="str">
        <f t="shared" si="475"/>
        <v>NO</v>
      </c>
      <c r="AD1420" t="str">
        <f t="shared" si="476"/>
        <v>NO</v>
      </c>
      <c r="AE1420" t="str">
        <f t="shared" si="477"/>
        <v>NO</v>
      </c>
      <c r="AF1420" t="str">
        <f t="shared" si="478"/>
        <v>NO</v>
      </c>
      <c r="AG1420" t="str">
        <f t="shared" si="479"/>
        <v>NO</v>
      </c>
      <c r="AH1420" t="str">
        <f t="shared" si="480"/>
        <v>NO</v>
      </c>
      <c r="AI1420" t="str">
        <f t="shared" si="481"/>
        <v/>
      </c>
      <c r="AJ1420">
        <f t="shared" si="482"/>
        <v>1</v>
      </c>
    </row>
    <row r="1421" spans="1:36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62"/>
        <v>7.0634920634920634E-2</v>
      </c>
      <c r="P1421" s="6">
        <f t="shared" si="463"/>
        <v>44.5</v>
      </c>
      <c r="Q1421" t="str">
        <f t="shared" si="464"/>
        <v>publishing</v>
      </c>
      <c r="R1421" t="str">
        <f t="shared" si="465"/>
        <v>translations</v>
      </c>
      <c r="S1421" s="8">
        <f t="shared" si="466"/>
        <v>42622</v>
      </c>
      <c r="T1421" s="8">
        <f t="shared" si="467"/>
        <v>42652.456238425926</v>
      </c>
      <c r="U1421">
        <f t="shared" si="468"/>
        <v>2016</v>
      </c>
      <c r="V1421" t="str">
        <f>VLOOKUP(MONTH(S1421),REF!$C$4:$D$15,2,FALSE)</f>
        <v>SEP</v>
      </c>
      <c r="W1421" t="str">
        <f t="shared" si="469"/>
        <v>NO</v>
      </c>
      <c r="X1421" t="str">
        <f t="shared" si="470"/>
        <v>NO</v>
      </c>
      <c r="Y1421" t="str">
        <f t="shared" si="471"/>
        <v>YES</v>
      </c>
      <c r="Z1421" t="str">
        <f t="shared" si="472"/>
        <v>NO</v>
      </c>
      <c r="AA1421" t="str">
        <f t="shared" si="473"/>
        <v>NO</v>
      </c>
      <c r="AB1421" t="str">
        <f t="shared" si="474"/>
        <v>NO</v>
      </c>
      <c r="AC1421" t="str">
        <f t="shared" si="475"/>
        <v>NO</v>
      </c>
      <c r="AD1421" t="str">
        <f t="shared" si="476"/>
        <v>NO</v>
      </c>
      <c r="AE1421" t="str">
        <f t="shared" si="477"/>
        <v>NO</v>
      </c>
      <c r="AF1421" t="str">
        <f t="shared" si="478"/>
        <v>NO</v>
      </c>
      <c r="AG1421" t="str">
        <f t="shared" si="479"/>
        <v>NO</v>
      </c>
      <c r="AH1421" t="str">
        <f t="shared" si="480"/>
        <v>NO</v>
      </c>
      <c r="AI1421" t="str">
        <f t="shared" si="481"/>
        <v/>
      </c>
      <c r="AJ1421">
        <f t="shared" si="482"/>
        <v>10</v>
      </c>
    </row>
    <row r="1422" spans="1:36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62"/>
        <v>2.7272727272727271E-2</v>
      </c>
      <c r="P1422" s="6">
        <f t="shared" si="463"/>
        <v>1</v>
      </c>
      <c r="Q1422" t="str">
        <f t="shared" si="464"/>
        <v>publishing</v>
      </c>
      <c r="R1422" t="str">
        <f t="shared" si="465"/>
        <v>translations</v>
      </c>
      <c r="S1422" s="8">
        <f t="shared" si="466"/>
        <v>42525</v>
      </c>
      <c r="T1422" s="8">
        <f t="shared" si="467"/>
        <v>42549.667662037042</v>
      </c>
      <c r="U1422">
        <f t="shared" si="468"/>
        <v>2016</v>
      </c>
      <c r="V1422" t="str">
        <f>VLOOKUP(MONTH(S1422),REF!$C$4:$D$15,2,FALSE)</f>
        <v>JUN</v>
      </c>
      <c r="W1422" t="str">
        <f t="shared" si="469"/>
        <v>YES</v>
      </c>
      <c r="X1422" t="str">
        <f t="shared" si="470"/>
        <v>NO</v>
      </c>
      <c r="Y1422" t="str">
        <f t="shared" si="471"/>
        <v>NO</v>
      </c>
      <c r="Z1422" t="str">
        <f t="shared" si="472"/>
        <v>NO</v>
      </c>
      <c r="AA1422" t="str">
        <f t="shared" si="473"/>
        <v>NO</v>
      </c>
      <c r="AB1422" t="str">
        <f t="shared" si="474"/>
        <v>NO</v>
      </c>
      <c r="AC1422" t="str">
        <f t="shared" si="475"/>
        <v>NO</v>
      </c>
      <c r="AD1422" t="str">
        <f t="shared" si="476"/>
        <v>NO</v>
      </c>
      <c r="AE1422" t="str">
        <f t="shared" si="477"/>
        <v>NO</v>
      </c>
      <c r="AF1422" t="str">
        <f t="shared" si="478"/>
        <v>NO</v>
      </c>
      <c r="AG1422" t="str">
        <f t="shared" si="479"/>
        <v>NO</v>
      </c>
      <c r="AH1422" t="str">
        <f t="shared" si="480"/>
        <v>NO</v>
      </c>
      <c r="AI1422" t="str">
        <f t="shared" si="481"/>
        <v/>
      </c>
      <c r="AJ1422">
        <f t="shared" si="482"/>
        <v>3</v>
      </c>
    </row>
    <row r="1423" spans="1:36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62"/>
        <v>1E-3</v>
      </c>
      <c r="P1423" s="6">
        <f t="shared" si="463"/>
        <v>100</v>
      </c>
      <c r="Q1423" t="str">
        <f t="shared" si="464"/>
        <v>publishing</v>
      </c>
      <c r="R1423" t="str">
        <f t="shared" si="465"/>
        <v>translations</v>
      </c>
      <c r="S1423" s="8">
        <f t="shared" si="466"/>
        <v>42014</v>
      </c>
      <c r="T1423" s="8">
        <f t="shared" si="467"/>
        <v>42043.915613425925</v>
      </c>
      <c r="U1423">
        <f t="shared" si="468"/>
        <v>2015</v>
      </c>
      <c r="V1423" t="str">
        <f>VLOOKUP(MONTH(S1423),REF!$C$4:$D$15,2,FALSE)</f>
        <v>JAN</v>
      </c>
      <c r="W1423" t="str">
        <f t="shared" si="469"/>
        <v>NO</v>
      </c>
      <c r="X1423" t="str">
        <f t="shared" si="470"/>
        <v>NO</v>
      </c>
      <c r="Y1423" t="str">
        <f t="shared" si="471"/>
        <v>NO</v>
      </c>
      <c r="Z1423" t="str">
        <f t="shared" si="472"/>
        <v>NO</v>
      </c>
      <c r="AA1423" t="str">
        <f t="shared" si="473"/>
        <v>NO</v>
      </c>
      <c r="AB1423" t="str">
        <f t="shared" si="474"/>
        <v>NO</v>
      </c>
      <c r="AC1423" t="str">
        <f t="shared" si="475"/>
        <v>NO</v>
      </c>
      <c r="AD1423" t="str">
        <f t="shared" si="476"/>
        <v>NO</v>
      </c>
      <c r="AE1423" t="str">
        <f t="shared" si="477"/>
        <v>NO</v>
      </c>
      <c r="AF1423" t="str">
        <f t="shared" si="478"/>
        <v>NO</v>
      </c>
      <c r="AG1423" t="str">
        <f t="shared" si="479"/>
        <v>NO</v>
      </c>
      <c r="AH1423" t="str">
        <f t="shared" si="480"/>
        <v>YES</v>
      </c>
      <c r="AI1423" t="str">
        <f t="shared" si="481"/>
        <v/>
      </c>
      <c r="AJ1423">
        <f t="shared" si="482"/>
        <v>2</v>
      </c>
    </row>
    <row r="1424" spans="1:36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62"/>
        <v>1.0399999999999999E-3</v>
      </c>
      <c r="P1424" s="6">
        <f t="shared" si="463"/>
        <v>13</v>
      </c>
      <c r="Q1424" t="str">
        <f t="shared" si="464"/>
        <v>publishing</v>
      </c>
      <c r="R1424" t="str">
        <f t="shared" si="465"/>
        <v>translations</v>
      </c>
      <c r="S1424" s="8">
        <f t="shared" si="466"/>
        <v>42604</v>
      </c>
      <c r="T1424" s="8">
        <f t="shared" si="467"/>
        <v>42634.239629629628</v>
      </c>
      <c r="U1424">
        <f t="shared" si="468"/>
        <v>2016</v>
      </c>
      <c r="V1424" t="str">
        <f>VLOOKUP(MONTH(S1424),REF!$C$4:$D$15,2,FALSE)</f>
        <v>AUG</v>
      </c>
      <c r="W1424" t="str">
        <f t="shared" si="469"/>
        <v>NO</v>
      </c>
      <c r="X1424" t="str">
        <f t="shared" si="470"/>
        <v>NO</v>
      </c>
      <c r="Y1424" t="str">
        <f t="shared" si="471"/>
        <v>NO</v>
      </c>
      <c r="Z1424" t="str">
        <f t="shared" si="472"/>
        <v>NO</v>
      </c>
      <c r="AA1424" t="str">
        <f t="shared" si="473"/>
        <v>NO</v>
      </c>
      <c r="AB1424" t="str">
        <f t="shared" si="474"/>
        <v>NO</v>
      </c>
      <c r="AC1424" t="str">
        <f t="shared" si="475"/>
        <v>YES</v>
      </c>
      <c r="AD1424" t="str">
        <f t="shared" si="476"/>
        <v>NO</v>
      </c>
      <c r="AE1424" t="str">
        <f t="shared" si="477"/>
        <v>NO</v>
      </c>
      <c r="AF1424" t="str">
        <f t="shared" si="478"/>
        <v>NO</v>
      </c>
      <c r="AG1424" t="str">
        <f t="shared" si="479"/>
        <v>NO</v>
      </c>
      <c r="AH1424" t="str">
        <f t="shared" si="480"/>
        <v>NO</v>
      </c>
      <c r="AI1424" t="str">
        <f t="shared" si="481"/>
        <v/>
      </c>
      <c r="AJ1424">
        <f t="shared" si="482"/>
        <v>2</v>
      </c>
    </row>
    <row r="1425" spans="1:36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62"/>
        <v>3.3333333333333335E-3</v>
      </c>
      <c r="P1425" s="6">
        <f t="shared" si="463"/>
        <v>100</v>
      </c>
      <c r="Q1425" t="str">
        <f t="shared" si="464"/>
        <v>publishing</v>
      </c>
      <c r="R1425" t="str">
        <f t="shared" si="465"/>
        <v>translations</v>
      </c>
      <c r="S1425" s="8">
        <f t="shared" si="466"/>
        <v>42340</v>
      </c>
      <c r="T1425" s="8">
        <f t="shared" si="467"/>
        <v>42370.360312500001</v>
      </c>
      <c r="U1425">
        <f t="shared" si="468"/>
        <v>2015</v>
      </c>
      <c r="V1425" t="str">
        <f>VLOOKUP(MONTH(S1425),REF!$C$4:$D$15,2,FALSE)</f>
        <v>DEC</v>
      </c>
      <c r="W1425" t="str">
        <f t="shared" si="469"/>
        <v>NO</v>
      </c>
      <c r="X1425" t="str">
        <f t="shared" si="470"/>
        <v>NO</v>
      </c>
      <c r="Y1425" t="str">
        <f t="shared" si="471"/>
        <v>NO</v>
      </c>
      <c r="Z1425" t="str">
        <f t="shared" si="472"/>
        <v>NO</v>
      </c>
      <c r="AA1425" t="str">
        <f t="shared" si="473"/>
        <v>NO</v>
      </c>
      <c r="AB1425" t="str">
        <f t="shared" si="474"/>
        <v>NO</v>
      </c>
      <c r="AC1425" t="str">
        <f t="shared" si="475"/>
        <v>NO</v>
      </c>
      <c r="AD1425" t="str">
        <f t="shared" si="476"/>
        <v>YES</v>
      </c>
      <c r="AE1425" t="str">
        <f t="shared" si="477"/>
        <v>NO</v>
      </c>
      <c r="AF1425" t="str">
        <f t="shared" si="478"/>
        <v>NO</v>
      </c>
      <c r="AG1425" t="str">
        <f t="shared" si="479"/>
        <v>NO</v>
      </c>
      <c r="AH1425" t="str">
        <f t="shared" si="480"/>
        <v>NO</v>
      </c>
      <c r="AI1425" t="str">
        <f t="shared" si="481"/>
        <v/>
      </c>
      <c r="AJ1425">
        <f t="shared" si="482"/>
        <v>1</v>
      </c>
    </row>
    <row r="1426" spans="1:36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62"/>
        <v>0.2036</v>
      </c>
      <c r="P1426" s="6">
        <f t="shared" si="463"/>
        <v>109.07142857142857</v>
      </c>
      <c r="Q1426" t="str">
        <f t="shared" si="464"/>
        <v>publishing</v>
      </c>
      <c r="R1426" t="str">
        <f t="shared" si="465"/>
        <v>translations</v>
      </c>
      <c r="S1426" s="8">
        <f t="shared" si="466"/>
        <v>42677</v>
      </c>
      <c r="T1426" s="8">
        <f t="shared" si="467"/>
        <v>42689.759282407409</v>
      </c>
      <c r="U1426">
        <f t="shared" si="468"/>
        <v>2016</v>
      </c>
      <c r="V1426" t="str">
        <f>VLOOKUP(MONTH(S1426),REF!$C$4:$D$15,2,FALSE)</f>
        <v>NOV</v>
      </c>
      <c r="W1426" t="str">
        <f t="shared" si="469"/>
        <v>NO</v>
      </c>
      <c r="X1426" t="str">
        <f t="shared" si="470"/>
        <v>NO</v>
      </c>
      <c r="Y1426" t="str">
        <f t="shared" si="471"/>
        <v>YES</v>
      </c>
      <c r="Z1426" t="str">
        <f t="shared" si="472"/>
        <v>NO</v>
      </c>
      <c r="AA1426" t="str">
        <f t="shared" si="473"/>
        <v>NO</v>
      </c>
      <c r="AB1426" t="str">
        <f t="shared" si="474"/>
        <v>NO</v>
      </c>
      <c r="AC1426" t="str">
        <f t="shared" si="475"/>
        <v>NO</v>
      </c>
      <c r="AD1426" t="str">
        <f t="shared" si="476"/>
        <v>NO</v>
      </c>
      <c r="AE1426" t="str">
        <f t="shared" si="477"/>
        <v>NO</v>
      </c>
      <c r="AF1426" t="str">
        <f t="shared" si="478"/>
        <v>NO</v>
      </c>
      <c r="AG1426" t="str">
        <f t="shared" si="479"/>
        <v>NO</v>
      </c>
      <c r="AH1426" t="str">
        <f t="shared" si="480"/>
        <v>NO</v>
      </c>
      <c r="AI1426" t="str">
        <f t="shared" si="481"/>
        <v/>
      </c>
      <c r="AJ1426">
        <f t="shared" si="482"/>
        <v>14</v>
      </c>
    </row>
    <row r="1427" spans="1:36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62"/>
        <v>0</v>
      </c>
      <c r="P1427" s="6" t="e">
        <f t="shared" si="463"/>
        <v>#DIV/0!</v>
      </c>
      <c r="Q1427" t="str">
        <f t="shared" si="464"/>
        <v>publishing</v>
      </c>
      <c r="R1427" t="str">
        <f t="shared" si="465"/>
        <v>translations</v>
      </c>
      <c r="S1427" s="8">
        <f t="shared" si="466"/>
        <v>42093</v>
      </c>
      <c r="T1427" s="8">
        <f t="shared" si="467"/>
        <v>42123.131469907406</v>
      </c>
      <c r="U1427">
        <f t="shared" si="468"/>
        <v>2015</v>
      </c>
      <c r="V1427" t="str">
        <f>VLOOKUP(MONTH(S1427),REF!$C$4:$D$15,2,FALSE)</f>
        <v>MAR</v>
      </c>
      <c r="W1427" t="str">
        <f t="shared" si="469"/>
        <v>NO</v>
      </c>
      <c r="X1427" t="str">
        <f t="shared" si="470"/>
        <v>NO</v>
      </c>
      <c r="Y1427" t="str">
        <f t="shared" si="471"/>
        <v>NO</v>
      </c>
      <c r="Z1427" t="str">
        <f t="shared" si="472"/>
        <v>YES</v>
      </c>
      <c r="AA1427" t="str">
        <f t="shared" si="473"/>
        <v>NO</v>
      </c>
      <c r="AB1427" t="str">
        <f t="shared" si="474"/>
        <v>NO</v>
      </c>
      <c r="AC1427" t="str">
        <f t="shared" si="475"/>
        <v>NO</v>
      </c>
      <c r="AD1427" t="str">
        <f t="shared" si="476"/>
        <v>NO</v>
      </c>
      <c r="AE1427" t="str">
        <f t="shared" si="477"/>
        <v>NO</v>
      </c>
      <c r="AF1427" t="str">
        <f t="shared" si="478"/>
        <v>NO</v>
      </c>
      <c r="AG1427" t="str">
        <f t="shared" si="479"/>
        <v>NO</v>
      </c>
      <c r="AH1427" t="str">
        <f t="shared" si="480"/>
        <v>NO</v>
      </c>
      <c r="AI1427" t="str">
        <f t="shared" si="481"/>
        <v/>
      </c>
      <c r="AJ1427">
        <f t="shared" si="482"/>
        <v>0</v>
      </c>
    </row>
    <row r="1428" spans="1:36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62"/>
        <v>0</v>
      </c>
      <c r="P1428" s="6" t="e">
        <f t="shared" si="463"/>
        <v>#DIV/0!</v>
      </c>
      <c r="Q1428" t="str">
        <f t="shared" si="464"/>
        <v>publishing</v>
      </c>
      <c r="R1428" t="str">
        <f t="shared" si="465"/>
        <v>translations</v>
      </c>
      <c r="S1428" s="8">
        <f t="shared" si="466"/>
        <v>42180</v>
      </c>
      <c r="T1428" s="8">
        <f t="shared" si="467"/>
        <v>42240.390277777777</v>
      </c>
      <c r="U1428">
        <f t="shared" si="468"/>
        <v>2015</v>
      </c>
      <c r="V1428" t="str">
        <f>VLOOKUP(MONTH(S1428),REF!$C$4:$D$15,2,FALSE)</f>
        <v>JUN</v>
      </c>
      <c r="W1428" t="str">
        <f t="shared" si="469"/>
        <v>NO</v>
      </c>
      <c r="X1428" t="str">
        <f t="shared" si="470"/>
        <v>YES</v>
      </c>
      <c r="Y1428" t="str">
        <f t="shared" si="471"/>
        <v>NO</v>
      </c>
      <c r="Z1428" t="str">
        <f t="shared" si="472"/>
        <v>NO</v>
      </c>
      <c r="AA1428" t="str">
        <f t="shared" si="473"/>
        <v>NO</v>
      </c>
      <c r="AB1428" t="str">
        <f t="shared" si="474"/>
        <v>NO</v>
      </c>
      <c r="AC1428" t="str">
        <f t="shared" si="475"/>
        <v>NO</v>
      </c>
      <c r="AD1428" t="str">
        <f t="shared" si="476"/>
        <v>NO</v>
      </c>
      <c r="AE1428" t="str">
        <f t="shared" si="477"/>
        <v>NO</v>
      </c>
      <c r="AF1428" t="str">
        <f t="shared" si="478"/>
        <v>NO</v>
      </c>
      <c r="AG1428" t="str">
        <f t="shared" si="479"/>
        <v>NO</v>
      </c>
      <c r="AH1428" t="str">
        <f t="shared" si="480"/>
        <v>NO</v>
      </c>
      <c r="AI1428" t="str">
        <f t="shared" si="481"/>
        <v/>
      </c>
      <c r="AJ1428">
        <f t="shared" si="482"/>
        <v>0</v>
      </c>
    </row>
    <row r="1429" spans="1:36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62"/>
        <v>8.3799999999999999E-2</v>
      </c>
      <c r="P1429" s="6">
        <f t="shared" si="463"/>
        <v>104.75</v>
      </c>
      <c r="Q1429" t="str">
        <f t="shared" si="464"/>
        <v>publishing</v>
      </c>
      <c r="R1429" t="str">
        <f t="shared" si="465"/>
        <v>translations</v>
      </c>
      <c r="S1429" s="8">
        <f t="shared" si="466"/>
        <v>42602</v>
      </c>
      <c r="T1429" s="8">
        <f t="shared" si="467"/>
        <v>42631.851678240739</v>
      </c>
      <c r="U1429">
        <f t="shared" si="468"/>
        <v>2016</v>
      </c>
      <c r="V1429" t="str">
        <f>VLOOKUP(MONTH(S1429),REF!$C$4:$D$15,2,FALSE)</f>
        <v>AUG</v>
      </c>
      <c r="W1429" t="str">
        <f t="shared" si="469"/>
        <v>NO</v>
      </c>
      <c r="X1429" t="str">
        <f t="shared" si="470"/>
        <v>NO</v>
      </c>
      <c r="Y1429" t="str">
        <f t="shared" si="471"/>
        <v>YES</v>
      </c>
      <c r="Z1429" t="str">
        <f t="shared" si="472"/>
        <v>NO</v>
      </c>
      <c r="AA1429" t="str">
        <f t="shared" si="473"/>
        <v>NO</v>
      </c>
      <c r="AB1429" t="str">
        <f t="shared" si="474"/>
        <v>NO</v>
      </c>
      <c r="AC1429" t="str">
        <f t="shared" si="475"/>
        <v>NO</v>
      </c>
      <c r="AD1429" t="str">
        <f t="shared" si="476"/>
        <v>NO</v>
      </c>
      <c r="AE1429" t="str">
        <f t="shared" si="477"/>
        <v>NO</v>
      </c>
      <c r="AF1429" t="str">
        <f t="shared" si="478"/>
        <v>NO</v>
      </c>
      <c r="AG1429" t="str">
        <f t="shared" si="479"/>
        <v>NO</v>
      </c>
      <c r="AH1429" t="str">
        <f t="shared" si="480"/>
        <v>NO</v>
      </c>
      <c r="AI1429" t="str">
        <f t="shared" si="481"/>
        <v/>
      </c>
      <c r="AJ1429">
        <f t="shared" si="482"/>
        <v>4</v>
      </c>
    </row>
    <row r="1430" spans="1:36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62"/>
        <v>4.4999999999999998E-2</v>
      </c>
      <c r="P1430" s="6">
        <f t="shared" si="463"/>
        <v>15</v>
      </c>
      <c r="Q1430" t="str">
        <f t="shared" si="464"/>
        <v>publishing</v>
      </c>
      <c r="R1430" t="str">
        <f t="shared" si="465"/>
        <v>translations</v>
      </c>
      <c r="S1430" s="8">
        <f t="shared" si="466"/>
        <v>42432</v>
      </c>
      <c r="T1430" s="8">
        <f t="shared" si="467"/>
        <v>42462.338159722218</v>
      </c>
      <c r="U1430">
        <f t="shared" si="468"/>
        <v>2016</v>
      </c>
      <c r="V1430" t="str">
        <f>VLOOKUP(MONTH(S1430),REF!$C$4:$D$15,2,FALSE)</f>
        <v>MAR</v>
      </c>
      <c r="W1430" t="str">
        <f t="shared" si="469"/>
        <v>NO</v>
      </c>
      <c r="X1430" t="str">
        <f t="shared" si="470"/>
        <v>YES</v>
      </c>
      <c r="Y1430" t="str">
        <f t="shared" si="471"/>
        <v>NO</v>
      </c>
      <c r="Z1430" t="str">
        <f t="shared" si="472"/>
        <v>NO</v>
      </c>
      <c r="AA1430" t="str">
        <f t="shared" si="473"/>
        <v>NO</v>
      </c>
      <c r="AB1430" t="str">
        <f t="shared" si="474"/>
        <v>NO</v>
      </c>
      <c r="AC1430" t="str">
        <f t="shared" si="475"/>
        <v>NO</v>
      </c>
      <c r="AD1430" t="str">
        <f t="shared" si="476"/>
        <v>NO</v>
      </c>
      <c r="AE1430" t="str">
        <f t="shared" si="477"/>
        <v>NO</v>
      </c>
      <c r="AF1430" t="str">
        <f t="shared" si="478"/>
        <v>NO</v>
      </c>
      <c r="AG1430" t="str">
        <f t="shared" si="479"/>
        <v>NO</v>
      </c>
      <c r="AH1430" t="str">
        <f t="shared" si="480"/>
        <v>NO</v>
      </c>
      <c r="AI1430" t="str">
        <f t="shared" si="481"/>
        <v/>
      </c>
      <c r="AJ1430">
        <f t="shared" si="482"/>
        <v>3</v>
      </c>
    </row>
    <row r="1431" spans="1:36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62"/>
        <v>0</v>
      </c>
      <c r="P1431" s="6" t="e">
        <f t="shared" si="463"/>
        <v>#DIV/0!</v>
      </c>
      <c r="Q1431" t="str">
        <f t="shared" si="464"/>
        <v>publishing</v>
      </c>
      <c r="R1431" t="str">
        <f t="shared" si="465"/>
        <v>translations</v>
      </c>
      <c r="S1431" s="8">
        <f t="shared" si="466"/>
        <v>42074</v>
      </c>
      <c r="T1431" s="8">
        <f t="shared" si="467"/>
        <v>42104.060671296298</v>
      </c>
      <c r="U1431">
        <f t="shared" si="468"/>
        <v>2015</v>
      </c>
      <c r="V1431" t="str">
        <f>VLOOKUP(MONTH(S1431),REF!$C$4:$D$15,2,FALSE)</f>
        <v>MAR</v>
      </c>
      <c r="W1431" t="str">
        <f t="shared" si="469"/>
        <v>NO</v>
      </c>
      <c r="X1431" t="str">
        <f t="shared" si="470"/>
        <v>NO</v>
      </c>
      <c r="Y1431" t="str">
        <f t="shared" si="471"/>
        <v>NO</v>
      </c>
      <c r="Z1431" t="str">
        <f t="shared" si="472"/>
        <v>YES</v>
      </c>
      <c r="AA1431" t="str">
        <f t="shared" si="473"/>
        <v>NO</v>
      </c>
      <c r="AB1431" t="str">
        <f t="shared" si="474"/>
        <v>NO</v>
      </c>
      <c r="AC1431" t="str">
        <f t="shared" si="475"/>
        <v>NO</v>
      </c>
      <c r="AD1431" t="str">
        <f t="shared" si="476"/>
        <v>NO</v>
      </c>
      <c r="AE1431" t="str">
        <f t="shared" si="477"/>
        <v>NO</v>
      </c>
      <c r="AF1431" t="str">
        <f t="shared" si="478"/>
        <v>NO</v>
      </c>
      <c r="AG1431" t="str">
        <f t="shared" si="479"/>
        <v>NO</v>
      </c>
      <c r="AH1431" t="str">
        <f t="shared" si="480"/>
        <v>NO</v>
      </c>
      <c r="AI1431" t="str">
        <f t="shared" si="481"/>
        <v/>
      </c>
      <c r="AJ1431">
        <f t="shared" si="482"/>
        <v>0</v>
      </c>
    </row>
    <row r="1432" spans="1:36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62"/>
        <v>8.0600000000000005E-2</v>
      </c>
      <c r="P1432" s="6">
        <f t="shared" si="463"/>
        <v>80.599999999999994</v>
      </c>
      <c r="Q1432" t="str">
        <f t="shared" si="464"/>
        <v>publishing</v>
      </c>
      <c r="R1432" t="str">
        <f t="shared" si="465"/>
        <v>translations</v>
      </c>
      <c r="S1432" s="8">
        <f t="shared" si="466"/>
        <v>41962</v>
      </c>
      <c r="T1432" s="8">
        <f t="shared" si="467"/>
        <v>41992.813518518524</v>
      </c>
      <c r="U1432">
        <f t="shared" si="468"/>
        <v>2014</v>
      </c>
      <c r="V1432" t="str">
        <f>VLOOKUP(MONTH(S1432),REF!$C$4:$D$15,2,FALSE)</f>
        <v>NOV</v>
      </c>
      <c r="W1432" t="str">
        <f t="shared" si="469"/>
        <v>NO</v>
      </c>
      <c r="X1432" t="str">
        <f t="shared" si="470"/>
        <v>NO</v>
      </c>
      <c r="Y1432" t="str">
        <f t="shared" si="471"/>
        <v>YES</v>
      </c>
      <c r="Z1432" t="str">
        <f t="shared" si="472"/>
        <v>NO</v>
      </c>
      <c r="AA1432" t="str">
        <f t="shared" si="473"/>
        <v>NO</v>
      </c>
      <c r="AB1432" t="str">
        <f t="shared" si="474"/>
        <v>NO</v>
      </c>
      <c r="AC1432" t="str">
        <f t="shared" si="475"/>
        <v>NO</v>
      </c>
      <c r="AD1432" t="str">
        <f t="shared" si="476"/>
        <v>NO</v>
      </c>
      <c r="AE1432" t="str">
        <f t="shared" si="477"/>
        <v>NO</v>
      </c>
      <c r="AF1432" t="str">
        <f t="shared" si="478"/>
        <v>NO</v>
      </c>
      <c r="AG1432" t="str">
        <f t="shared" si="479"/>
        <v>NO</v>
      </c>
      <c r="AH1432" t="str">
        <f t="shared" si="480"/>
        <v>NO</v>
      </c>
      <c r="AI1432" t="str">
        <f t="shared" si="481"/>
        <v/>
      </c>
      <c r="AJ1432">
        <f t="shared" si="482"/>
        <v>5</v>
      </c>
    </row>
    <row r="1433" spans="1:36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62"/>
        <v>0.31947058823529412</v>
      </c>
      <c r="P1433" s="6">
        <f t="shared" si="463"/>
        <v>115.55319148936171</v>
      </c>
      <c r="Q1433" t="str">
        <f t="shared" si="464"/>
        <v>publishing</v>
      </c>
      <c r="R1433" t="str">
        <f t="shared" si="465"/>
        <v>translations</v>
      </c>
      <c r="S1433" s="8">
        <f t="shared" si="466"/>
        <v>42304</v>
      </c>
      <c r="T1433" s="8">
        <f t="shared" si="467"/>
        <v>42334.252500000002</v>
      </c>
      <c r="U1433">
        <f t="shared" si="468"/>
        <v>2015</v>
      </c>
      <c r="V1433" t="str">
        <f>VLOOKUP(MONTH(S1433),REF!$C$4:$D$15,2,FALSE)</f>
        <v>OCT</v>
      </c>
      <c r="W1433" t="str">
        <f t="shared" si="469"/>
        <v>NO</v>
      </c>
      <c r="X1433" t="str">
        <f t="shared" si="470"/>
        <v>NO</v>
      </c>
      <c r="Y1433" t="str">
        <f t="shared" si="471"/>
        <v>NO</v>
      </c>
      <c r="Z1433" t="str">
        <f t="shared" si="472"/>
        <v>NO</v>
      </c>
      <c r="AA1433" t="str">
        <f t="shared" si="473"/>
        <v>YES</v>
      </c>
      <c r="AB1433" t="str">
        <f t="shared" si="474"/>
        <v>NO</v>
      </c>
      <c r="AC1433" t="str">
        <f t="shared" si="475"/>
        <v>NO</v>
      </c>
      <c r="AD1433" t="str">
        <f t="shared" si="476"/>
        <v>NO</v>
      </c>
      <c r="AE1433" t="str">
        <f t="shared" si="477"/>
        <v>NO</v>
      </c>
      <c r="AF1433" t="str">
        <f t="shared" si="478"/>
        <v>NO</v>
      </c>
      <c r="AG1433" t="str">
        <f t="shared" si="479"/>
        <v>NO</v>
      </c>
      <c r="AH1433" t="str">
        <f t="shared" si="480"/>
        <v>NO</v>
      </c>
      <c r="AI1433" t="str">
        <f t="shared" si="481"/>
        <v/>
      </c>
      <c r="AJ1433">
        <f t="shared" si="482"/>
        <v>47</v>
      </c>
    </row>
    <row r="1434" spans="1:36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62"/>
        <v>0</v>
      </c>
      <c r="P1434" s="6" t="e">
        <f t="shared" si="463"/>
        <v>#DIV/0!</v>
      </c>
      <c r="Q1434" t="str">
        <f t="shared" si="464"/>
        <v>publishing</v>
      </c>
      <c r="R1434" t="str">
        <f t="shared" si="465"/>
        <v>translations</v>
      </c>
      <c r="S1434" s="8">
        <f t="shared" si="466"/>
        <v>42176</v>
      </c>
      <c r="T1434" s="8">
        <f t="shared" si="467"/>
        <v>42205.780416666668</v>
      </c>
      <c r="U1434">
        <f t="shared" si="468"/>
        <v>2015</v>
      </c>
      <c r="V1434" t="str">
        <f>VLOOKUP(MONTH(S1434),REF!$C$4:$D$15,2,FALSE)</f>
        <v>JUN</v>
      </c>
      <c r="W1434" t="str">
        <f t="shared" si="469"/>
        <v>NO</v>
      </c>
      <c r="X1434" t="str">
        <f t="shared" si="470"/>
        <v>NO</v>
      </c>
      <c r="Y1434" t="str">
        <f t="shared" si="471"/>
        <v>NO</v>
      </c>
      <c r="Z1434" t="str">
        <f t="shared" si="472"/>
        <v>NO</v>
      </c>
      <c r="AA1434" t="str">
        <f t="shared" si="473"/>
        <v>NO</v>
      </c>
      <c r="AB1434" t="str">
        <f t="shared" si="474"/>
        <v>NO</v>
      </c>
      <c r="AC1434" t="str">
        <f t="shared" si="475"/>
        <v>NO</v>
      </c>
      <c r="AD1434" t="str">
        <f t="shared" si="476"/>
        <v>NO</v>
      </c>
      <c r="AE1434" t="str">
        <f t="shared" si="477"/>
        <v>NO</v>
      </c>
      <c r="AF1434" t="str">
        <f t="shared" si="478"/>
        <v>YES</v>
      </c>
      <c r="AG1434" t="str">
        <f t="shared" si="479"/>
        <v>NO</v>
      </c>
      <c r="AH1434" t="str">
        <f t="shared" si="480"/>
        <v>NO</v>
      </c>
      <c r="AI1434" t="str">
        <f t="shared" si="481"/>
        <v/>
      </c>
      <c r="AJ1434">
        <f t="shared" si="482"/>
        <v>0</v>
      </c>
    </row>
    <row r="1435" spans="1:36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62"/>
        <v>6.7083333333333328E-2</v>
      </c>
      <c r="P1435" s="6">
        <f t="shared" si="463"/>
        <v>80.5</v>
      </c>
      <c r="Q1435" t="str">
        <f t="shared" si="464"/>
        <v>publishing</v>
      </c>
      <c r="R1435" t="str">
        <f t="shared" si="465"/>
        <v>translations</v>
      </c>
      <c r="S1435" s="8">
        <f t="shared" si="466"/>
        <v>42674</v>
      </c>
      <c r="T1435" s="8">
        <f t="shared" si="467"/>
        <v>42714.458333333328</v>
      </c>
      <c r="U1435">
        <f t="shared" si="468"/>
        <v>2016</v>
      </c>
      <c r="V1435" t="str">
        <f>VLOOKUP(MONTH(S1435),REF!$C$4:$D$15,2,FALSE)</f>
        <v>OCT</v>
      </c>
      <c r="W1435" t="str">
        <f t="shared" si="469"/>
        <v>NO</v>
      </c>
      <c r="X1435" t="str">
        <f t="shared" si="470"/>
        <v>NO</v>
      </c>
      <c r="Y1435" t="str">
        <f t="shared" si="471"/>
        <v>NO</v>
      </c>
      <c r="Z1435" t="str">
        <f t="shared" si="472"/>
        <v>YES</v>
      </c>
      <c r="AA1435" t="str">
        <f t="shared" si="473"/>
        <v>NO</v>
      </c>
      <c r="AB1435" t="str">
        <f t="shared" si="474"/>
        <v>NO</v>
      </c>
      <c r="AC1435" t="str">
        <f t="shared" si="475"/>
        <v>NO</v>
      </c>
      <c r="AD1435" t="str">
        <f t="shared" si="476"/>
        <v>NO</v>
      </c>
      <c r="AE1435" t="str">
        <f t="shared" si="477"/>
        <v>NO</v>
      </c>
      <c r="AF1435" t="str">
        <f t="shared" si="478"/>
        <v>NO</v>
      </c>
      <c r="AG1435" t="str">
        <f t="shared" si="479"/>
        <v>NO</v>
      </c>
      <c r="AH1435" t="str">
        <f t="shared" si="480"/>
        <v>NO</v>
      </c>
      <c r="AI1435" t="str">
        <f t="shared" si="481"/>
        <v/>
      </c>
      <c r="AJ1435">
        <f t="shared" si="482"/>
        <v>10</v>
      </c>
    </row>
    <row r="1436" spans="1:36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62"/>
        <v>9.987804878048781E-2</v>
      </c>
      <c r="P1436" s="6">
        <f t="shared" si="463"/>
        <v>744.5454545454545</v>
      </c>
      <c r="Q1436" t="str">
        <f t="shared" si="464"/>
        <v>publishing</v>
      </c>
      <c r="R1436" t="str">
        <f t="shared" si="465"/>
        <v>translations</v>
      </c>
      <c r="S1436" s="8">
        <f t="shared" si="466"/>
        <v>42143</v>
      </c>
      <c r="T1436" s="8">
        <f t="shared" si="467"/>
        <v>42163.625</v>
      </c>
      <c r="U1436">
        <f t="shared" si="468"/>
        <v>2015</v>
      </c>
      <c r="V1436" t="str">
        <f>VLOOKUP(MONTH(S1436),REF!$C$4:$D$15,2,FALSE)</f>
        <v>MAY</v>
      </c>
      <c r="W1436" t="str">
        <f t="shared" si="469"/>
        <v>NO</v>
      </c>
      <c r="X1436" t="str">
        <f t="shared" si="470"/>
        <v>NO</v>
      </c>
      <c r="Y1436" t="str">
        <f t="shared" si="471"/>
        <v>NO</v>
      </c>
      <c r="Z1436" t="str">
        <f t="shared" si="472"/>
        <v>NO</v>
      </c>
      <c r="AA1436" t="str">
        <f t="shared" si="473"/>
        <v>NO</v>
      </c>
      <c r="AB1436" t="str">
        <f t="shared" si="474"/>
        <v>NO</v>
      </c>
      <c r="AC1436" t="str">
        <f t="shared" si="475"/>
        <v>NO</v>
      </c>
      <c r="AD1436" t="str">
        <f t="shared" si="476"/>
        <v>NO</v>
      </c>
      <c r="AE1436" t="str">
        <f t="shared" si="477"/>
        <v>NO</v>
      </c>
      <c r="AF1436" t="str">
        <f t="shared" si="478"/>
        <v>NO</v>
      </c>
      <c r="AG1436" t="str">
        <f t="shared" si="479"/>
        <v>NO</v>
      </c>
      <c r="AH1436" t="str">
        <f t="shared" si="480"/>
        <v>YES</v>
      </c>
      <c r="AI1436" t="str">
        <f t="shared" si="481"/>
        <v/>
      </c>
      <c r="AJ1436">
        <f t="shared" si="482"/>
        <v>11</v>
      </c>
    </row>
    <row r="1437" spans="1:36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62"/>
        <v>1E-3</v>
      </c>
      <c r="P1437" s="6">
        <f t="shared" si="463"/>
        <v>7.5</v>
      </c>
      <c r="Q1437" t="str">
        <f t="shared" si="464"/>
        <v>publishing</v>
      </c>
      <c r="R1437" t="str">
        <f t="shared" si="465"/>
        <v>translations</v>
      </c>
      <c r="S1437" s="8">
        <f t="shared" si="466"/>
        <v>42259</v>
      </c>
      <c r="T1437" s="8">
        <f t="shared" si="467"/>
        <v>42288.780324074076</v>
      </c>
      <c r="U1437">
        <f t="shared" si="468"/>
        <v>2015</v>
      </c>
      <c r="V1437" t="str">
        <f>VLOOKUP(MONTH(S1437),REF!$C$4:$D$15,2,FALSE)</f>
        <v>SEP</v>
      </c>
      <c r="W1437" t="str">
        <f t="shared" si="469"/>
        <v>NO</v>
      </c>
      <c r="X1437" t="str">
        <f t="shared" si="470"/>
        <v>NO</v>
      </c>
      <c r="Y1437" t="str">
        <f t="shared" si="471"/>
        <v>NO</v>
      </c>
      <c r="Z1437" t="str">
        <f t="shared" si="472"/>
        <v>NO</v>
      </c>
      <c r="AA1437" t="str">
        <f t="shared" si="473"/>
        <v>YES</v>
      </c>
      <c r="AB1437" t="str">
        <f t="shared" si="474"/>
        <v>NO</v>
      </c>
      <c r="AC1437" t="str">
        <f t="shared" si="475"/>
        <v>NO</v>
      </c>
      <c r="AD1437" t="str">
        <f t="shared" si="476"/>
        <v>NO</v>
      </c>
      <c r="AE1437" t="str">
        <f t="shared" si="477"/>
        <v>NO</v>
      </c>
      <c r="AF1437" t="str">
        <f t="shared" si="478"/>
        <v>NO</v>
      </c>
      <c r="AG1437" t="str">
        <f t="shared" si="479"/>
        <v>NO</v>
      </c>
      <c r="AH1437" t="str">
        <f t="shared" si="480"/>
        <v>NO</v>
      </c>
      <c r="AI1437" t="str">
        <f t="shared" si="481"/>
        <v/>
      </c>
      <c r="AJ1437">
        <f t="shared" si="482"/>
        <v>2</v>
      </c>
    </row>
    <row r="1438" spans="1:36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62"/>
        <v>7.7000000000000002E-3</v>
      </c>
      <c r="P1438" s="6">
        <f t="shared" si="463"/>
        <v>38.5</v>
      </c>
      <c r="Q1438" t="str">
        <f t="shared" si="464"/>
        <v>publishing</v>
      </c>
      <c r="R1438" t="str">
        <f t="shared" si="465"/>
        <v>translations</v>
      </c>
      <c r="S1438" s="8">
        <f t="shared" si="466"/>
        <v>42391</v>
      </c>
      <c r="T1438" s="8">
        <f t="shared" si="467"/>
        <v>42421.35019675926</v>
      </c>
      <c r="U1438">
        <f t="shared" si="468"/>
        <v>2016</v>
      </c>
      <c r="V1438" t="str">
        <f>VLOOKUP(MONTH(S1438),REF!$C$4:$D$15,2,FALSE)</f>
        <v>JAN</v>
      </c>
      <c r="W1438" t="str">
        <f t="shared" si="469"/>
        <v>NO</v>
      </c>
      <c r="X1438" t="str">
        <f t="shared" si="470"/>
        <v>NO</v>
      </c>
      <c r="Y1438" t="str">
        <f t="shared" si="471"/>
        <v>NO</v>
      </c>
      <c r="Z1438" t="str">
        <f t="shared" si="472"/>
        <v>YES</v>
      </c>
      <c r="AA1438" t="str">
        <f t="shared" si="473"/>
        <v>NO</v>
      </c>
      <c r="AB1438" t="str">
        <f t="shared" si="474"/>
        <v>NO</v>
      </c>
      <c r="AC1438" t="str">
        <f t="shared" si="475"/>
        <v>NO</v>
      </c>
      <c r="AD1438" t="str">
        <f t="shared" si="476"/>
        <v>NO</v>
      </c>
      <c r="AE1438" t="str">
        <f t="shared" si="477"/>
        <v>NO</v>
      </c>
      <c r="AF1438" t="str">
        <f t="shared" si="478"/>
        <v>NO</v>
      </c>
      <c r="AG1438" t="str">
        <f t="shared" si="479"/>
        <v>NO</v>
      </c>
      <c r="AH1438" t="str">
        <f t="shared" si="480"/>
        <v>NO</v>
      </c>
      <c r="AI1438" t="str">
        <f t="shared" si="481"/>
        <v/>
      </c>
      <c r="AJ1438">
        <f t="shared" si="482"/>
        <v>2</v>
      </c>
    </row>
    <row r="1439" spans="1:36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62"/>
        <v>0.26900000000000002</v>
      </c>
      <c r="P1439" s="6">
        <f t="shared" si="463"/>
        <v>36.68181818181818</v>
      </c>
      <c r="Q1439" t="str">
        <f t="shared" si="464"/>
        <v>publishing</v>
      </c>
      <c r="R1439" t="str">
        <f t="shared" si="465"/>
        <v>translations</v>
      </c>
      <c r="S1439" s="8">
        <f t="shared" si="466"/>
        <v>41797</v>
      </c>
      <c r="T1439" s="8">
        <f t="shared" si="467"/>
        <v>41833.207638888889</v>
      </c>
      <c r="U1439">
        <f t="shared" si="468"/>
        <v>2014</v>
      </c>
      <c r="V1439" t="str">
        <f>VLOOKUP(MONTH(S1439),REF!$C$4:$D$15,2,FALSE)</f>
        <v>JUN</v>
      </c>
      <c r="W1439" t="str">
        <f t="shared" si="469"/>
        <v>NO</v>
      </c>
      <c r="X1439" t="str">
        <f t="shared" si="470"/>
        <v>YES</v>
      </c>
      <c r="Y1439" t="str">
        <f t="shared" si="471"/>
        <v>NO</v>
      </c>
      <c r="Z1439" t="str">
        <f t="shared" si="472"/>
        <v>NO</v>
      </c>
      <c r="AA1439" t="str">
        <f t="shared" si="473"/>
        <v>NO</v>
      </c>
      <c r="AB1439" t="str">
        <f t="shared" si="474"/>
        <v>NO</v>
      </c>
      <c r="AC1439" t="str">
        <f t="shared" si="475"/>
        <v>NO</v>
      </c>
      <c r="AD1439" t="str">
        <f t="shared" si="476"/>
        <v>NO</v>
      </c>
      <c r="AE1439" t="str">
        <f t="shared" si="477"/>
        <v>NO</v>
      </c>
      <c r="AF1439" t="str">
        <f t="shared" si="478"/>
        <v>NO</v>
      </c>
      <c r="AG1439" t="str">
        <f t="shared" si="479"/>
        <v>NO</v>
      </c>
      <c r="AH1439" t="str">
        <f t="shared" si="480"/>
        <v>NO</v>
      </c>
      <c r="AI1439" t="str">
        <f t="shared" si="481"/>
        <v/>
      </c>
      <c r="AJ1439">
        <f t="shared" si="482"/>
        <v>22</v>
      </c>
    </row>
    <row r="1440" spans="1:36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62"/>
        <v>0.03</v>
      </c>
      <c r="P1440" s="6">
        <f t="shared" si="463"/>
        <v>75</v>
      </c>
      <c r="Q1440" t="str">
        <f t="shared" si="464"/>
        <v>publishing</v>
      </c>
      <c r="R1440" t="str">
        <f t="shared" si="465"/>
        <v>translations</v>
      </c>
      <c r="S1440" s="8">
        <f t="shared" si="466"/>
        <v>42458</v>
      </c>
      <c r="T1440" s="8">
        <f t="shared" si="467"/>
        <v>42487.579861111109</v>
      </c>
      <c r="U1440">
        <f t="shared" si="468"/>
        <v>2016</v>
      </c>
      <c r="V1440" t="str">
        <f>VLOOKUP(MONTH(S1440),REF!$C$4:$D$15,2,FALSE)</f>
        <v>MAR</v>
      </c>
      <c r="W1440" t="str">
        <f t="shared" si="469"/>
        <v>NO</v>
      </c>
      <c r="X1440" t="str">
        <f t="shared" si="470"/>
        <v>NO</v>
      </c>
      <c r="Y1440" t="str">
        <f t="shared" si="471"/>
        <v>NO</v>
      </c>
      <c r="Z1440" t="str">
        <f t="shared" si="472"/>
        <v>NO</v>
      </c>
      <c r="AA1440" t="str">
        <f t="shared" si="473"/>
        <v>NO</v>
      </c>
      <c r="AB1440" t="str">
        <f t="shared" si="474"/>
        <v>YES</v>
      </c>
      <c r="AC1440" t="str">
        <f t="shared" si="475"/>
        <v>NO</v>
      </c>
      <c r="AD1440" t="str">
        <f t="shared" si="476"/>
        <v>NO</v>
      </c>
      <c r="AE1440" t="str">
        <f t="shared" si="477"/>
        <v>NO</v>
      </c>
      <c r="AF1440" t="str">
        <f t="shared" si="478"/>
        <v>NO</v>
      </c>
      <c r="AG1440" t="str">
        <f t="shared" si="479"/>
        <v>NO</v>
      </c>
      <c r="AH1440" t="str">
        <f t="shared" si="480"/>
        <v>NO</v>
      </c>
      <c r="AI1440" t="str">
        <f t="shared" si="481"/>
        <v/>
      </c>
      <c r="AJ1440">
        <f t="shared" si="482"/>
        <v>8</v>
      </c>
    </row>
    <row r="1441" spans="1:36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62"/>
        <v>6.6055045871559637E-2</v>
      </c>
      <c r="P1441" s="6">
        <f t="shared" si="463"/>
        <v>30</v>
      </c>
      <c r="Q1441" t="str">
        <f t="shared" si="464"/>
        <v>publishing</v>
      </c>
      <c r="R1441" t="str">
        <f t="shared" si="465"/>
        <v>translations</v>
      </c>
      <c r="S1441" s="8">
        <f t="shared" si="466"/>
        <v>42041</v>
      </c>
      <c r="T1441" s="8">
        <f t="shared" si="467"/>
        <v>42070.829872685186</v>
      </c>
      <c r="U1441">
        <f t="shared" si="468"/>
        <v>2015</v>
      </c>
      <c r="V1441" t="str">
        <f>VLOOKUP(MONTH(S1441),REF!$C$4:$D$15,2,FALSE)</f>
        <v>FEB</v>
      </c>
      <c r="W1441" t="str">
        <f t="shared" si="469"/>
        <v>NO</v>
      </c>
      <c r="X1441" t="str">
        <f t="shared" si="470"/>
        <v>YES</v>
      </c>
      <c r="Y1441" t="str">
        <f t="shared" si="471"/>
        <v>NO</v>
      </c>
      <c r="Z1441" t="str">
        <f t="shared" si="472"/>
        <v>NO</v>
      </c>
      <c r="AA1441" t="str">
        <f t="shared" si="473"/>
        <v>NO</v>
      </c>
      <c r="AB1441" t="str">
        <f t="shared" si="474"/>
        <v>NO</v>
      </c>
      <c r="AC1441" t="str">
        <f t="shared" si="475"/>
        <v>NO</v>
      </c>
      <c r="AD1441" t="str">
        <f t="shared" si="476"/>
        <v>NO</v>
      </c>
      <c r="AE1441" t="str">
        <f t="shared" si="477"/>
        <v>NO</v>
      </c>
      <c r="AF1441" t="str">
        <f t="shared" si="478"/>
        <v>NO</v>
      </c>
      <c r="AG1441" t="str">
        <f t="shared" si="479"/>
        <v>NO</v>
      </c>
      <c r="AH1441" t="str">
        <f t="shared" si="480"/>
        <v>NO</v>
      </c>
      <c r="AI1441" t="str">
        <f t="shared" si="481"/>
        <v/>
      </c>
      <c r="AJ1441">
        <f t="shared" si="482"/>
        <v>6</v>
      </c>
    </row>
    <row r="1442" spans="1:36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62"/>
        <v>7.6923076923076926E-5</v>
      </c>
      <c r="P1442" s="6">
        <f t="shared" si="463"/>
        <v>1</v>
      </c>
      <c r="Q1442" t="str">
        <f t="shared" si="464"/>
        <v>publishing</v>
      </c>
      <c r="R1442" t="str">
        <f t="shared" si="465"/>
        <v>translations</v>
      </c>
      <c r="S1442" s="8">
        <f t="shared" si="466"/>
        <v>42487</v>
      </c>
      <c r="T1442" s="8">
        <f t="shared" si="467"/>
        <v>42516.748414351852</v>
      </c>
      <c r="U1442">
        <f t="shared" si="468"/>
        <v>2016</v>
      </c>
      <c r="V1442" t="str">
        <f>VLOOKUP(MONTH(S1442),REF!$C$4:$D$15,2,FALSE)</f>
        <v>APR</v>
      </c>
      <c r="W1442" t="str">
        <f t="shared" si="469"/>
        <v>NO</v>
      </c>
      <c r="X1442" t="str">
        <f t="shared" si="470"/>
        <v>NO</v>
      </c>
      <c r="Y1442" t="str">
        <f t="shared" si="471"/>
        <v>NO</v>
      </c>
      <c r="Z1442" t="str">
        <f t="shared" si="472"/>
        <v>YES</v>
      </c>
      <c r="AA1442" t="str">
        <f t="shared" si="473"/>
        <v>NO</v>
      </c>
      <c r="AB1442" t="str">
        <f t="shared" si="474"/>
        <v>NO</v>
      </c>
      <c r="AC1442" t="str">
        <f t="shared" si="475"/>
        <v>NO</v>
      </c>
      <c r="AD1442" t="str">
        <f t="shared" si="476"/>
        <v>NO</v>
      </c>
      <c r="AE1442" t="str">
        <f t="shared" si="477"/>
        <v>NO</v>
      </c>
      <c r="AF1442" t="str">
        <f t="shared" si="478"/>
        <v>NO</v>
      </c>
      <c r="AG1442" t="str">
        <f t="shared" si="479"/>
        <v>NO</v>
      </c>
      <c r="AH1442" t="str">
        <f t="shared" si="480"/>
        <v>NO</v>
      </c>
      <c r="AI1442" t="str">
        <f t="shared" si="481"/>
        <v/>
      </c>
      <c r="AJ1442">
        <f t="shared" si="482"/>
        <v>1</v>
      </c>
    </row>
    <row r="1443" spans="1:36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62"/>
        <v>1.1222222222222222E-2</v>
      </c>
      <c r="P1443" s="6">
        <f t="shared" si="463"/>
        <v>673.33333333333337</v>
      </c>
      <c r="Q1443" t="str">
        <f t="shared" si="464"/>
        <v>publishing</v>
      </c>
      <c r="R1443" t="str">
        <f t="shared" si="465"/>
        <v>translations</v>
      </c>
      <c r="S1443" s="8">
        <f t="shared" si="466"/>
        <v>42199</v>
      </c>
      <c r="T1443" s="8">
        <f t="shared" si="467"/>
        <v>42258.765844907408</v>
      </c>
      <c r="U1443">
        <f t="shared" si="468"/>
        <v>2015</v>
      </c>
      <c r="V1443" t="str">
        <f>VLOOKUP(MONTH(S1443),REF!$C$4:$D$15,2,FALSE)</f>
        <v>JUL</v>
      </c>
      <c r="W1443" t="str">
        <f t="shared" si="469"/>
        <v>NO</v>
      </c>
      <c r="X1443" t="str">
        <f t="shared" si="470"/>
        <v>NO</v>
      </c>
      <c r="Y1443" t="str">
        <f t="shared" si="471"/>
        <v>NO</v>
      </c>
      <c r="Z1443" t="str">
        <f t="shared" si="472"/>
        <v>NO</v>
      </c>
      <c r="AA1443" t="str">
        <f t="shared" si="473"/>
        <v>NO</v>
      </c>
      <c r="AB1443" t="str">
        <f t="shared" si="474"/>
        <v>NO</v>
      </c>
      <c r="AC1443" t="str">
        <f t="shared" si="475"/>
        <v>NO</v>
      </c>
      <c r="AD1443" t="str">
        <f t="shared" si="476"/>
        <v>NO</v>
      </c>
      <c r="AE1443" t="str">
        <f t="shared" si="477"/>
        <v>NO</v>
      </c>
      <c r="AF1443" t="str">
        <f t="shared" si="478"/>
        <v>NO</v>
      </c>
      <c r="AG1443" t="str">
        <f t="shared" si="479"/>
        <v>NO</v>
      </c>
      <c r="AH1443" t="str">
        <f t="shared" si="480"/>
        <v>YES</v>
      </c>
      <c r="AI1443" t="str">
        <f t="shared" si="481"/>
        <v/>
      </c>
      <c r="AJ1443">
        <f t="shared" si="482"/>
        <v>3</v>
      </c>
    </row>
    <row r="1444" spans="1:36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62"/>
        <v>0</v>
      </c>
      <c r="P1444" s="6" t="e">
        <f t="shared" si="463"/>
        <v>#DIV/0!</v>
      </c>
      <c r="Q1444" t="str">
        <f t="shared" si="464"/>
        <v>publishing</v>
      </c>
      <c r="R1444" t="str">
        <f t="shared" si="465"/>
        <v>translations</v>
      </c>
      <c r="S1444" s="8">
        <f t="shared" si="466"/>
        <v>42486</v>
      </c>
      <c r="T1444" s="8">
        <f t="shared" si="467"/>
        <v>42515.64534722222</v>
      </c>
      <c r="U1444">
        <f t="shared" si="468"/>
        <v>2016</v>
      </c>
      <c r="V1444" t="str">
        <f>VLOOKUP(MONTH(S1444),REF!$C$4:$D$15,2,FALSE)</f>
        <v>APR</v>
      </c>
      <c r="W1444" t="str">
        <f t="shared" si="469"/>
        <v>NO</v>
      </c>
      <c r="X1444" t="str">
        <f t="shared" si="470"/>
        <v>YES</v>
      </c>
      <c r="Y1444" t="str">
        <f t="shared" si="471"/>
        <v>NO</v>
      </c>
      <c r="Z1444" t="str">
        <f t="shared" si="472"/>
        <v>NO</v>
      </c>
      <c r="AA1444" t="str">
        <f t="shared" si="473"/>
        <v>NO</v>
      </c>
      <c r="AB1444" t="str">
        <f t="shared" si="474"/>
        <v>NO</v>
      </c>
      <c r="AC1444" t="str">
        <f t="shared" si="475"/>
        <v>NO</v>
      </c>
      <c r="AD1444" t="str">
        <f t="shared" si="476"/>
        <v>NO</v>
      </c>
      <c r="AE1444" t="str">
        <f t="shared" si="477"/>
        <v>NO</v>
      </c>
      <c r="AF1444" t="str">
        <f t="shared" si="478"/>
        <v>NO</v>
      </c>
      <c r="AG1444" t="str">
        <f t="shared" si="479"/>
        <v>NO</v>
      </c>
      <c r="AH1444" t="str">
        <f t="shared" si="480"/>
        <v>NO</v>
      </c>
      <c r="AI1444" t="str">
        <f t="shared" si="481"/>
        <v/>
      </c>
      <c r="AJ1444">
        <f t="shared" si="482"/>
        <v>0</v>
      </c>
    </row>
    <row r="1445" spans="1:36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62"/>
        <v>0</v>
      </c>
      <c r="P1445" s="6" t="e">
        <f t="shared" si="463"/>
        <v>#DIV/0!</v>
      </c>
      <c r="Q1445" t="str">
        <f t="shared" si="464"/>
        <v>publishing</v>
      </c>
      <c r="R1445" t="str">
        <f t="shared" si="465"/>
        <v>translations</v>
      </c>
      <c r="S1445" s="8">
        <f t="shared" si="466"/>
        <v>42708</v>
      </c>
      <c r="T1445" s="8">
        <f t="shared" si="467"/>
        <v>42737.926030092596</v>
      </c>
      <c r="U1445">
        <f t="shared" si="468"/>
        <v>2016</v>
      </c>
      <c r="V1445" t="str">
        <f>VLOOKUP(MONTH(S1445),REF!$C$4:$D$15,2,FALSE)</f>
        <v>DEC</v>
      </c>
      <c r="W1445" t="str">
        <f t="shared" si="469"/>
        <v>NO</v>
      </c>
      <c r="X1445" t="str">
        <f t="shared" si="470"/>
        <v>NO</v>
      </c>
      <c r="Y1445" t="str">
        <f t="shared" si="471"/>
        <v>NO</v>
      </c>
      <c r="Z1445" t="str">
        <f t="shared" si="472"/>
        <v>YES</v>
      </c>
      <c r="AA1445" t="str">
        <f t="shared" si="473"/>
        <v>NO</v>
      </c>
      <c r="AB1445" t="str">
        <f t="shared" si="474"/>
        <v>NO</v>
      </c>
      <c r="AC1445" t="str">
        <f t="shared" si="475"/>
        <v>NO</v>
      </c>
      <c r="AD1445" t="str">
        <f t="shared" si="476"/>
        <v>NO</v>
      </c>
      <c r="AE1445" t="str">
        <f t="shared" si="477"/>
        <v>NO</v>
      </c>
      <c r="AF1445" t="str">
        <f t="shared" si="478"/>
        <v>NO</v>
      </c>
      <c r="AG1445" t="str">
        <f t="shared" si="479"/>
        <v>NO</v>
      </c>
      <c r="AH1445" t="str">
        <f t="shared" si="480"/>
        <v>NO</v>
      </c>
      <c r="AI1445" t="str">
        <f t="shared" si="481"/>
        <v/>
      </c>
      <c r="AJ1445">
        <f t="shared" si="482"/>
        <v>0</v>
      </c>
    </row>
    <row r="1446" spans="1:36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62"/>
        <v>0</v>
      </c>
      <c r="P1446" s="6" t="e">
        <f t="shared" si="463"/>
        <v>#DIV/0!</v>
      </c>
      <c r="Q1446" t="str">
        <f t="shared" si="464"/>
        <v>publishing</v>
      </c>
      <c r="R1446" t="str">
        <f t="shared" si="465"/>
        <v>translations</v>
      </c>
      <c r="S1446" s="8">
        <f t="shared" si="466"/>
        <v>42200</v>
      </c>
      <c r="T1446" s="8">
        <f t="shared" si="467"/>
        <v>42259.873402777783</v>
      </c>
      <c r="U1446">
        <f t="shared" si="468"/>
        <v>2015</v>
      </c>
      <c r="V1446" t="str">
        <f>VLOOKUP(MONTH(S1446),REF!$C$4:$D$15,2,FALSE)</f>
        <v>JUL</v>
      </c>
      <c r="W1446" t="str">
        <f t="shared" si="469"/>
        <v>NO</v>
      </c>
      <c r="X1446" t="str">
        <f t="shared" si="470"/>
        <v>YES</v>
      </c>
      <c r="Y1446" t="str">
        <f t="shared" si="471"/>
        <v>NO</v>
      </c>
      <c r="Z1446" t="str">
        <f t="shared" si="472"/>
        <v>NO</v>
      </c>
      <c r="AA1446" t="str">
        <f t="shared" si="473"/>
        <v>NO</v>
      </c>
      <c r="AB1446" t="str">
        <f t="shared" si="474"/>
        <v>NO</v>
      </c>
      <c r="AC1446" t="str">
        <f t="shared" si="475"/>
        <v>NO</v>
      </c>
      <c r="AD1446" t="str">
        <f t="shared" si="476"/>
        <v>NO</v>
      </c>
      <c r="AE1446" t="str">
        <f t="shared" si="477"/>
        <v>NO</v>
      </c>
      <c r="AF1446" t="str">
        <f t="shared" si="478"/>
        <v>NO</v>
      </c>
      <c r="AG1446" t="str">
        <f t="shared" si="479"/>
        <v>NO</v>
      </c>
      <c r="AH1446" t="str">
        <f t="shared" si="480"/>
        <v>NO</v>
      </c>
      <c r="AI1446" t="str">
        <f t="shared" si="481"/>
        <v/>
      </c>
      <c r="AJ1446">
        <f t="shared" si="482"/>
        <v>0</v>
      </c>
    </row>
    <row r="1447" spans="1:36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62"/>
        <v>0</v>
      </c>
      <c r="P1447" s="6" t="e">
        <f t="shared" si="463"/>
        <v>#DIV/0!</v>
      </c>
      <c r="Q1447" t="str">
        <f t="shared" si="464"/>
        <v>publishing</v>
      </c>
      <c r="R1447" t="str">
        <f t="shared" si="465"/>
        <v>translations</v>
      </c>
      <c r="S1447" s="8">
        <f t="shared" si="466"/>
        <v>42140</v>
      </c>
      <c r="T1447" s="8">
        <f t="shared" si="467"/>
        <v>42169.542303240742</v>
      </c>
      <c r="U1447">
        <f t="shared" si="468"/>
        <v>2015</v>
      </c>
      <c r="V1447" t="str">
        <f>VLOOKUP(MONTH(S1447),REF!$C$4:$D$15,2,FALSE)</f>
        <v>MAY</v>
      </c>
      <c r="W1447" t="str">
        <f t="shared" si="469"/>
        <v>NO</v>
      </c>
      <c r="X1447" t="str">
        <f t="shared" si="470"/>
        <v>NO</v>
      </c>
      <c r="Y1447" t="str">
        <f t="shared" si="471"/>
        <v>NO</v>
      </c>
      <c r="Z1447" t="str">
        <f t="shared" si="472"/>
        <v>NO</v>
      </c>
      <c r="AA1447" t="str">
        <f t="shared" si="473"/>
        <v>NO</v>
      </c>
      <c r="AB1447" t="str">
        <f t="shared" si="474"/>
        <v>NO</v>
      </c>
      <c r="AC1447" t="str">
        <f t="shared" si="475"/>
        <v>NO</v>
      </c>
      <c r="AD1447" t="str">
        <f t="shared" si="476"/>
        <v>NO</v>
      </c>
      <c r="AE1447" t="str">
        <f t="shared" si="477"/>
        <v>NO</v>
      </c>
      <c r="AF1447" t="str">
        <f t="shared" si="478"/>
        <v>NO</v>
      </c>
      <c r="AG1447" t="str">
        <f t="shared" si="479"/>
        <v>NO</v>
      </c>
      <c r="AH1447" t="str">
        <f t="shared" si="480"/>
        <v>YES</v>
      </c>
      <c r="AI1447" t="str">
        <f t="shared" si="481"/>
        <v/>
      </c>
      <c r="AJ1447">
        <f t="shared" si="482"/>
        <v>0</v>
      </c>
    </row>
    <row r="1448" spans="1:36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62"/>
        <v>0</v>
      </c>
      <c r="P1448" s="6" t="e">
        <f t="shared" si="463"/>
        <v>#DIV/0!</v>
      </c>
      <c r="Q1448" t="str">
        <f t="shared" si="464"/>
        <v>publishing</v>
      </c>
      <c r="R1448" t="str">
        <f t="shared" si="465"/>
        <v>translations</v>
      </c>
      <c r="S1448" s="8">
        <f t="shared" si="466"/>
        <v>42461</v>
      </c>
      <c r="T1448" s="8">
        <f t="shared" si="467"/>
        <v>42481.447662037041</v>
      </c>
      <c r="U1448">
        <f t="shared" si="468"/>
        <v>2016</v>
      </c>
      <c r="V1448" t="str">
        <f>VLOOKUP(MONTH(S1448),REF!$C$4:$D$15,2,FALSE)</f>
        <v>APR</v>
      </c>
      <c r="W1448" t="str">
        <f t="shared" si="469"/>
        <v>YES</v>
      </c>
      <c r="X1448" t="str">
        <f t="shared" si="470"/>
        <v>NO</v>
      </c>
      <c r="Y1448" t="str">
        <f t="shared" si="471"/>
        <v>NO</v>
      </c>
      <c r="Z1448" t="str">
        <f t="shared" si="472"/>
        <v>NO</v>
      </c>
      <c r="AA1448" t="str">
        <f t="shared" si="473"/>
        <v>NO</v>
      </c>
      <c r="AB1448" t="str">
        <f t="shared" si="474"/>
        <v>NO</v>
      </c>
      <c r="AC1448" t="str">
        <f t="shared" si="475"/>
        <v>NO</v>
      </c>
      <c r="AD1448" t="str">
        <f t="shared" si="476"/>
        <v>NO</v>
      </c>
      <c r="AE1448" t="str">
        <f t="shared" si="477"/>
        <v>NO</v>
      </c>
      <c r="AF1448" t="str">
        <f t="shared" si="478"/>
        <v>NO</v>
      </c>
      <c r="AG1448" t="str">
        <f t="shared" si="479"/>
        <v>NO</v>
      </c>
      <c r="AH1448" t="str">
        <f t="shared" si="480"/>
        <v>NO</v>
      </c>
      <c r="AI1448" t="str">
        <f t="shared" si="481"/>
        <v/>
      </c>
      <c r="AJ1448">
        <f t="shared" si="482"/>
        <v>0</v>
      </c>
    </row>
    <row r="1449" spans="1:36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62"/>
        <v>1.4999999999999999E-4</v>
      </c>
      <c r="P1449" s="6">
        <f t="shared" si="463"/>
        <v>25</v>
      </c>
      <c r="Q1449" t="str">
        <f t="shared" si="464"/>
        <v>publishing</v>
      </c>
      <c r="R1449" t="str">
        <f t="shared" si="465"/>
        <v>translations</v>
      </c>
      <c r="S1449" s="8">
        <f t="shared" si="466"/>
        <v>42530</v>
      </c>
      <c r="T1449" s="8">
        <f t="shared" si="467"/>
        <v>42559.730717592596</v>
      </c>
      <c r="U1449">
        <f t="shared" si="468"/>
        <v>2016</v>
      </c>
      <c r="V1449" t="str">
        <f>VLOOKUP(MONTH(S1449),REF!$C$4:$D$15,2,FALSE)</f>
        <v>JUN</v>
      </c>
      <c r="W1449" t="str">
        <f t="shared" si="469"/>
        <v>NO</v>
      </c>
      <c r="X1449" t="str">
        <f t="shared" si="470"/>
        <v>NO</v>
      </c>
      <c r="Y1449" t="str">
        <f t="shared" si="471"/>
        <v>NO</v>
      </c>
      <c r="Z1449" t="str">
        <f t="shared" si="472"/>
        <v>NO</v>
      </c>
      <c r="AA1449" t="str">
        <f t="shared" si="473"/>
        <v>NO</v>
      </c>
      <c r="AB1449" t="str">
        <f t="shared" si="474"/>
        <v>NO</v>
      </c>
      <c r="AC1449" t="str">
        <f t="shared" si="475"/>
        <v>NO</v>
      </c>
      <c r="AD1449" t="str">
        <f t="shared" si="476"/>
        <v>NO</v>
      </c>
      <c r="AE1449" t="str">
        <f t="shared" si="477"/>
        <v>NO</v>
      </c>
      <c r="AF1449" t="str">
        <f t="shared" si="478"/>
        <v>NO</v>
      </c>
      <c r="AG1449" t="str">
        <f t="shared" si="479"/>
        <v>NO</v>
      </c>
      <c r="AH1449" t="str">
        <f t="shared" si="480"/>
        <v>YES</v>
      </c>
      <c r="AI1449" t="str">
        <f t="shared" si="481"/>
        <v/>
      </c>
      <c r="AJ1449">
        <f t="shared" si="482"/>
        <v>3</v>
      </c>
    </row>
    <row r="1450" spans="1:36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62"/>
        <v>0</v>
      </c>
      <c r="P1450" s="6" t="e">
        <f t="shared" si="463"/>
        <v>#DIV/0!</v>
      </c>
      <c r="Q1450" t="str">
        <f t="shared" si="464"/>
        <v>publishing</v>
      </c>
      <c r="R1450" t="str">
        <f t="shared" si="465"/>
        <v>translations</v>
      </c>
      <c r="S1450" s="8">
        <f t="shared" si="466"/>
        <v>42116</v>
      </c>
      <c r="T1450" s="8">
        <f t="shared" si="467"/>
        <v>42146.225694444445</v>
      </c>
      <c r="U1450">
        <f t="shared" si="468"/>
        <v>2015</v>
      </c>
      <c r="V1450" t="str">
        <f>VLOOKUP(MONTH(S1450),REF!$C$4:$D$15,2,FALSE)</f>
        <v>APR</v>
      </c>
      <c r="W1450" t="str">
        <f t="shared" si="469"/>
        <v>NO</v>
      </c>
      <c r="X1450" t="str">
        <f t="shared" si="470"/>
        <v>NO</v>
      </c>
      <c r="Y1450" t="str">
        <f t="shared" si="471"/>
        <v>NO</v>
      </c>
      <c r="Z1450" t="str">
        <f t="shared" si="472"/>
        <v>NO</v>
      </c>
      <c r="AA1450" t="str">
        <f t="shared" si="473"/>
        <v>NO</v>
      </c>
      <c r="AB1450" t="str">
        <f t="shared" si="474"/>
        <v>NO</v>
      </c>
      <c r="AC1450" t="str">
        <f t="shared" si="475"/>
        <v>NO</v>
      </c>
      <c r="AD1450" t="str">
        <f t="shared" si="476"/>
        <v>NO</v>
      </c>
      <c r="AE1450" t="str">
        <f t="shared" si="477"/>
        <v>NO</v>
      </c>
      <c r="AF1450" t="str">
        <f t="shared" si="478"/>
        <v>NO</v>
      </c>
      <c r="AG1450" t="str">
        <f t="shared" si="479"/>
        <v>NO</v>
      </c>
      <c r="AH1450" t="str">
        <f t="shared" si="480"/>
        <v>YES</v>
      </c>
      <c r="AI1450" t="str">
        <f t="shared" si="481"/>
        <v/>
      </c>
      <c r="AJ1450">
        <f t="shared" si="482"/>
        <v>0</v>
      </c>
    </row>
    <row r="1451" spans="1:36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62"/>
        <v>0</v>
      </c>
      <c r="P1451" s="6" t="e">
        <f t="shared" si="463"/>
        <v>#DIV/0!</v>
      </c>
      <c r="Q1451" t="str">
        <f t="shared" si="464"/>
        <v>publishing</v>
      </c>
      <c r="R1451" t="str">
        <f t="shared" si="465"/>
        <v>translations</v>
      </c>
      <c r="S1451" s="8">
        <f t="shared" si="466"/>
        <v>42087</v>
      </c>
      <c r="T1451" s="8">
        <f t="shared" si="467"/>
        <v>42134.811400462961</v>
      </c>
      <c r="U1451">
        <f t="shared" si="468"/>
        <v>2015</v>
      </c>
      <c r="V1451" t="str">
        <f>VLOOKUP(MONTH(S1451),REF!$C$4:$D$15,2,FALSE)</f>
        <v>MAR</v>
      </c>
      <c r="W1451" t="str">
        <f t="shared" si="469"/>
        <v>NO</v>
      </c>
      <c r="X1451" t="str">
        <f t="shared" si="470"/>
        <v>NO</v>
      </c>
      <c r="Y1451" t="str">
        <f t="shared" si="471"/>
        <v>YES</v>
      </c>
      <c r="Z1451" t="str">
        <f t="shared" si="472"/>
        <v>NO</v>
      </c>
      <c r="AA1451" t="str">
        <f t="shared" si="473"/>
        <v>NO</v>
      </c>
      <c r="AB1451" t="str">
        <f t="shared" si="474"/>
        <v>NO</v>
      </c>
      <c r="AC1451" t="str">
        <f t="shared" si="475"/>
        <v>NO</v>
      </c>
      <c r="AD1451" t="str">
        <f t="shared" si="476"/>
        <v>NO</v>
      </c>
      <c r="AE1451" t="str">
        <f t="shared" si="477"/>
        <v>NO</v>
      </c>
      <c r="AF1451" t="str">
        <f t="shared" si="478"/>
        <v>NO</v>
      </c>
      <c r="AG1451" t="str">
        <f t="shared" si="479"/>
        <v>NO</v>
      </c>
      <c r="AH1451" t="str">
        <f t="shared" si="480"/>
        <v>NO</v>
      </c>
      <c r="AI1451" t="str">
        <f t="shared" si="481"/>
        <v/>
      </c>
      <c r="AJ1451">
        <f t="shared" si="482"/>
        <v>0</v>
      </c>
    </row>
    <row r="1452" spans="1:36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62"/>
        <v>1.0000000000000001E-5</v>
      </c>
      <c r="P1452" s="6">
        <f t="shared" si="463"/>
        <v>1</v>
      </c>
      <c r="Q1452" t="str">
        <f t="shared" si="464"/>
        <v>publishing</v>
      </c>
      <c r="R1452" t="str">
        <f t="shared" si="465"/>
        <v>translations</v>
      </c>
      <c r="S1452" s="8">
        <f t="shared" si="466"/>
        <v>42390</v>
      </c>
      <c r="T1452" s="8">
        <f t="shared" si="467"/>
        <v>42420.171261574069</v>
      </c>
      <c r="U1452">
        <f t="shared" si="468"/>
        <v>2016</v>
      </c>
      <c r="V1452" t="str">
        <f>VLOOKUP(MONTH(S1452),REF!$C$4:$D$15,2,FALSE)</f>
        <v>JAN</v>
      </c>
      <c r="W1452" t="str">
        <f t="shared" si="469"/>
        <v>NO</v>
      </c>
      <c r="X1452" t="str">
        <f t="shared" si="470"/>
        <v>NO</v>
      </c>
      <c r="Y1452" t="str">
        <f t="shared" si="471"/>
        <v>NO</v>
      </c>
      <c r="Z1452" t="str">
        <f t="shared" si="472"/>
        <v>NO</v>
      </c>
      <c r="AA1452" t="str">
        <f t="shared" si="473"/>
        <v>NO</v>
      </c>
      <c r="AB1452" t="str">
        <f t="shared" si="474"/>
        <v>NO</v>
      </c>
      <c r="AC1452" t="str">
        <f t="shared" si="475"/>
        <v>NO</v>
      </c>
      <c r="AD1452" t="str">
        <f t="shared" si="476"/>
        <v>NO</v>
      </c>
      <c r="AE1452" t="str">
        <f t="shared" si="477"/>
        <v>NO</v>
      </c>
      <c r="AF1452" t="str">
        <f t="shared" si="478"/>
        <v>NO</v>
      </c>
      <c r="AG1452" t="str">
        <f t="shared" si="479"/>
        <v>NO</v>
      </c>
      <c r="AH1452" t="str">
        <f t="shared" si="480"/>
        <v>YES</v>
      </c>
      <c r="AI1452" t="str">
        <f t="shared" si="481"/>
        <v/>
      </c>
      <c r="AJ1452">
        <f t="shared" si="482"/>
        <v>1</v>
      </c>
    </row>
    <row r="1453" spans="1:36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62"/>
        <v>1.0554089709762533E-4</v>
      </c>
      <c r="P1453" s="6">
        <f t="shared" si="463"/>
        <v>1</v>
      </c>
      <c r="Q1453" t="str">
        <f t="shared" si="464"/>
        <v>publishing</v>
      </c>
      <c r="R1453" t="str">
        <f t="shared" si="465"/>
        <v>translations</v>
      </c>
      <c r="S1453" s="8">
        <f t="shared" si="466"/>
        <v>41932</v>
      </c>
      <c r="T1453" s="8">
        <f t="shared" si="467"/>
        <v>41962.00068287037</v>
      </c>
      <c r="U1453">
        <f t="shared" si="468"/>
        <v>2014</v>
      </c>
      <c r="V1453" t="str">
        <f>VLOOKUP(MONTH(S1453),REF!$C$4:$D$15,2,FALSE)</f>
        <v>OCT</v>
      </c>
      <c r="W1453" t="str">
        <f t="shared" si="469"/>
        <v>NO</v>
      </c>
      <c r="X1453" t="str">
        <f t="shared" si="470"/>
        <v>NO</v>
      </c>
      <c r="Y1453" t="str">
        <f t="shared" si="471"/>
        <v>NO</v>
      </c>
      <c r="Z1453" t="str">
        <f t="shared" si="472"/>
        <v>NO</v>
      </c>
      <c r="AA1453" t="str">
        <f t="shared" si="473"/>
        <v>YES</v>
      </c>
      <c r="AB1453" t="str">
        <f t="shared" si="474"/>
        <v>NO</v>
      </c>
      <c r="AC1453" t="str">
        <f t="shared" si="475"/>
        <v>NO</v>
      </c>
      <c r="AD1453" t="str">
        <f t="shared" si="476"/>
        <v>NO</v>
      </c>
      <c r="AE1453" t="str">
        <f t="shared" si="477"/>
        <v>NO</v>
      </c>
      <c r="AF1453" t="str">
        <f t="shared" si="478"/>
        <v>NO</v>
      </c>
      <c r="AG1453" t="str">
        <f t="shared" si="479"/>
        <v>NO</v>
      </c>
      <c r="AH1453" t="str">
        <f t="shared" si="480"/>
        <v>NO</v>
      </c>
      <c r="AI1453" t="str">
        <f t="shared" si="481"/>
        <v/>
      </c>
      <c r="AJ1453" t="str">
        <f t="shared" si="482"/>
        <v/>
      </c>
    </row>
    <row r="1454" spans="1:36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62"/>
        <v>0</v>
      </c>
      <c r="P1454" s="6" t="e">
        <f t="shared" si="463"/>
        <v>#DIV/0!</v>
      </c>
      <c r="Q1454" t="str">
        <f t="shared" si="464"/>
        <v>publishing</v>
      </c>
      <c r="R1454" t="str">
        <f t="shared" si="465"/>
        <v>translations</v>
      </c>
      <c r="S1454" s="8">
        <f t="shared" si="466"/>
        <v>41819</v>
      </c>
      <c r="T1454" s="8">
        <f t="shared" si="467"/>
        <v>41848.703275462962</v>
      </c>
      <c r="U1454">
        <f t="shared" si="468"/>
        <v>2014</v>
      </c>
      <c r="V1454" t="str">
        <f>VLOOKUP(MONTH(S1454),REF!$C$4:$D$15,2,FALSE)</f>
        <v>JUN</v>
      </c>
      <c r="W1454" t="str">
        <f t="shared" si="469"/>
        <v>NO</v>
      </c>
      <c r="X1454" t="str">
        <f t="shared" si="470"/>
        <v>NO</v>
      </c>
      <c r="Y1454" t="str">
        <f t="shared" si="471"/>
        <v>NO</v>
      </c>
      <c r="Z1454" t="str">
        <f t="shared" si="472"/>
        <v>YES</v>
      </c>
      <c r="AA1454" t="str">
        <f t="shared" si="473"/>
        <v>NO</v>
      </c>
      <c r="AB1454" t="str">
        <f t="shared" si="474"/>
        <v>NO</v>
      </c>
      <c r="AC1454" t="str">
        <f t="shared" si="475"/>
        <v>NO</v>
      </c>
      <c r="AD1454" t="str">
        <f t="shared" si="476"/>
        <v>NO</v>
      </c>
      <c r="AE1454" t="str">
        <f t="shared" si="477"/>
        <v>NO</v>
      </c>
      <c r="AF1454" t="str">
        <f t="shared" si="478"/>
        <v>NO</v>
      </c>
      <c r="AG1454" t="str">
        <f t="shared" si="479"/>
        <v>NO</v>
      </c>
      <c r="AH1454" t="str">
        <f t="shared" si="480"/>
        <v>NO</v>
      </c>
      <c r="AI1454" t="str">
        <f t="shared" si="481"/>
        <v/>
      </c>
      <c r="AJ1454" t="str">
        <f t="shared" si="482"/>
        <v/>
      </c>
    </row>
    <row r="1455" spans="1:36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62"/>
        <v>0</v>
      </c>
      <c r="P1455" s="6" t="e">
        <f t="shared" si="463"/>
        <v>#DIV/0!</v>
      </c>
      <c r="Q1455" t="str">
        <f t="shared" si="464"/>
        <v>publishing</v>
      </c>
      <c r="R1455" t="str">
        <f t="shared" si="465"/>
        <v>translations</v>
      </c>
      <c r="S1455" s="8">
        <f t="shared" si="466"/>
        <v>42796</v>
      </c>
      <c r="T1455" s="8">
        <f t="shared" si="467"/>
        <v>42840.654479166667</v>
      </c>
      <c r="U1455">
        <f t="shared" si="468"/>
        <v>2017</v>
      </c>
      <c r="V1455" t="str">
        <f>VLOOKUP(MONTH(S1455),REF!$C$4:$D$15,2,FALSE)</f>
        <v>MAR</v>
      </c>
      <c r="W1455" t="str">
        <f t="shared" si="469"/>
        <v>NO</v>
      </c>
      <c r="X1455" t="str">
        <f t="shared" si="470"/>
        <v>NO</v>
      </c>
      <c r="Y1455" t="str">
        <f t="shared" si="471"/>
        <v>NO</v>
      </c>
      <c r="Z1455" t="str">
        <f t="shared" si="472"/>
        <v>NO</v>
      </c>
      <c r="AA1455" t="str">
        <f t="shared" si="473"/>
        <v>NO</v>
      </c>
      <c r="AB1455" t="str">
        <f t="shared" si="474"/>
        <v>NO</v>
      </c>
      <c r="AC1455" t="str">
        <f t="shared" si="475"/>
        <v>YES</v>
      </c>
      <c r="AD1455" t="str">
        <f t="shared" si="476"/>
        <v>NO</v>
      </c>
      <c r="AE1455" t="str">
        <f t="shared" si="477"/>
        <v>NO</v>
      </c>
      <c r="AF1455" t="str">
        <f t="shared" si="478"/>
        <v>NO</v>
      </c>
      <c r="AG1455" t="str">
        <f t="shared" si="479"/>
        <v>NO</v>
      </c>
      <c r="AH1455" t="str">
        <f t="shared" si="480"/>
        <v>NO</v>
      </c>
      <c r="AI1455" t="str">
        <f t="shared" si="481"/>
        <v/>
      </c>
      <c r="AJ1455" t="str">
        <f t="shared" si="482"/>
        <v/>
      </c>
    </row>
    <row r="1456" spans="1:36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62"/>
        <v>8.5714285714285719E-3</v>
      </c>
      <c r="P1456" s="6">
        <f t="shared" si="463"/>
        <v>15</v>
      </c>
      <c r="Q1456" t="str">
        <f t="shared" si="464"/>
        <v>publishing</v>
      </c>
      <c r="R1456" t="str">
        <f t="shared" si="465"/>
        <v>translations</v>
      </c>
      <c r="S1456" s="8">
        <f t="shared" si="466"/>
        <v>42464</v>
      </c>
      <c r="T1456" s="8">
        <f t="shared" si="467"/>
        <v>42484.915972222225</v>
      </c>
      <c r="U1456">
        <f t="shared" si="468"/>
        <v>2016</v>
      </c>
      <c r="V1456" t="str">
        <f>VLOOKUP(MONTH(S1456),REF!$C$4:$D$15,2,FALSE)</f>
        <v>APR</v>
      </c>
      <c r="W1456" t="str">
        <f t="shared" si="469"/>
        <v>NO</v>
      </c>
      <c r="X1456" t="str">
        <f t="shared" si="470"/>
        <v>YES</v>
      </c>
      <c r="Y1456" t="str">
        <f t="shared" si="471"/>
        <v>NO</v>
      </c>
      <c r="Z1456" t="str">
        <f t="shared" si="472"/>
        <v>NO</v>
      </c>
      <c r="AA1456" t="str">
        <f t="shared" si="473"/>
        <v>NO</v>
      </c>
      <c r="AB1456" t="str">
        <f t="shared" si="474"/>
        <v>NO</v>
      </c>
      <c r="AC1456" t="str">
        <f t="shared" si="475"/>
        <v>NO</v>
      </c>
      <c r="AD1456" t="str">
        <f t="shared" si="476"/>
        <v>NO</v>
      </c>
      <c r="AE1456" t="str">
        <f t="shared" si="477"/>
        <v>NO</v>
      </c>
      <c r="AF1456" t="str">
        <f t="shared" si="478"/>
        <v>NO</v>
      </c>
      <c r="AG1456" t="str">
        <f t="shared" si="479"/>
        <v>NO</v>
      </c>
      <c r="AH1456" t="str">
        <f t="shared" si="480"/>
        <v>NO</v>
      </c>
      <c r="AI1456" t="str">
        <f t="shared" si="481"/>
        <v/>
      </c>
      <c r="AJ1456" t="str">
        <f t="shared" si="482"/>
        <v/>
      </c>
    </row>
    <row r="1457" spans="1:36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62"/>
        <v>0.105</v>
      </c>
      <c r="P1457" s="6">
        <f t="shared" si="463"/>
        <v>225</v>
      </c>
      <c r="Q1457" t="str">
        <f t="shared" si="464"/>
        <v>publishing</v>
      </c>
      <c r="R1457" t="str">
        <f t="shared" si="465"/>
        <v>translations</v>
      </c>
      <c r="S1457" s="8">
        <f t="shared" si="466"/>
        <v>41833</v>
      </c>
      <c r="T1457" s="8">
        <f t="shared" si="467"/>
        <v>41887.568749999999</v>
      </c>
      <c r="U1457">
        <f t="shared" si="468"/>
        <v>2014</v>
      </c>
      <c r="V1457" t="str">
        <f>VLOOKUP(MONTH(S1457),REF!$C$4:$D$15,2,FALSE)</f>
        <v>JUL</v>
      </c>
      <c r="W1457" t="str">
        <f t="shared" si="469"/>
        <v>NO</v>
      </c>
      <c r="X1457" t="str">
        <f t="shared" si="470"/>
        <v>NO</v>
      </c>
      <c r="Y1457" t="str">
        <f t="shared" si="471"/>
        <v>NO</v>
      </c>
      <c r="Z1457" t="str">
        <f t="shared" si="472"/>
        <v>NO</v>
      </c>
      <c r="AA1457" t="str">
        <f t="shared" si="473"/>
        <v>YES</v>
      </c>
      <c r="AB1457" t="str">
        <f t="shared" si="474"/>
        <v>NO</v>
      </c>
      <c r="AC1457" t="str">
        <f t="shared" si="475"/>
        <v>NO</v>
      </c>
      <c r="AD1457" t="str">
        <f t="shared" si="476"/>
        <v>NO</v>
      </c>
      <c r="AE1457" t="str">
        <f t="shared" si="477"/>
        <v>NO</v>
      </c>
      <c r="AF1457" t="str">
        <f t="shared" si="478"/>
        <v>NO</v>
      </c>
      <c r="AG1457" t="str">
        <f t="shared" si="479"/>
        <v>NO</v>
      </c>
      <c r="AH1457" t="str">
        <f t="shared" si="480"/>
        <v>NO</v>
      </c>
      <c r="AI1457" t="str">
        <f t="shared" si="481"/>
        <v/>
      </c>
      <c r="AJ1457" t="str">
        <f t="shared" si="482"/>
        <v/>
      </c>
    </row>
    <row r="1458" spans="1:36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62"/>
        <v>2.9000000000000001E-2</v>
      </c>
      <c r="P1458" s="6">
        <f t="shared" si="463"/>
        <v>48.333333333333336</v>
      </c>
      <c r="Q1458" t="str">
        <f t="shared" si="464"/>
        <v>publishing</v>
      </c>
      <c r="R1458" t="str">
        <f t="shared" si="465"/>
        <v>translations</v>
      </c>
      <c r="S1458" s="8">
        <f t="shared" si="466"/>
        <v>42709</v>
      </c>
      <c r="T1458" s="8">
        <f t="shared" si="467"/>
        <v>42738.668576388889</v>
      </c>
      <c r="U1458">
        <f t="shared" si="468"/>
        <v>2016</v>
      </c>
      <c r="V1458" t="str">
        <f>VLOOKUP(MONTH(S1458),REF!$C$4:$D$15,2,FALSE)</f>
        <v>DEC</v>
      </c>
      <c r="W1458" t="str">
        <f t="shared" si="469"/>
        <v>NO</v>
      </c>
      <c r="X1458" t="str">
        <f t="shared" si="470"/>
        <v>NO</v>
      </c>
      <c r="Y1458" t="str">
        <f t="shared" si="471"/>
        <v>YES</v>
      </c>
      <c r="Z1458" t="str">
        <f t="shared" si="472"/>
        <v>NO</v>
      </c>
      <c r="AA1458" t="str">
        <f t="shared" si="473"/>
        <v>NO</v>
      </c>
      <c r="AB1458" t="str">
        <f t="shared" si="474"/>
        <v>NO</v>
      </c>
      <c r="AC1458" t="str">
        <f t="shared" si="475"/>
        <v>NO</v>
      </c>
      <c r="AD1458" t="str">
        <f t="shared" si="476"/>
        <v>NO</v>
      </c>
      <c r="AE1458" t="str">
        <f t="shared" si="477"/>
        <v>NO</v>
      </c>
      <c r="AF1458" t="str">
        <f t="shared" si="478"/>
        <v>NO</v>
      </c>
      <c r="AG1458" t="str">
        <f t="shared" si="479"/>
        <v>NO</v>
      </c>
      <c r="AH1458" t="str">
        <f t="shared" si="480"/>
        <v>NO</v>
      </c>
      <c r="AI1458" t="str">
        <f t="shared" si="481"/>
        <v/>
      </c>
      <c r="AJ1458" t="str">
        <f t="shared" si="482"/>
        <v/>
      </c>
    </row>
    <row r="1459" spans="1:36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62"/>
        <v>0</v>
      </c>
      <c r="P1459" s="6" t="e">
        <f t="shared" si="463"/>
        <v>#DIV/0!</v>
      </c>
      <c r="Q1459" t="str">
        <f t="shared" si="464"/>
        <v>publishing</v>
      </c>
      <c r="R1459" t="str">
        <f t="shared" si="465"/>
        <v>translations</v>
      </c>
      <c r="S1459" s="8">
        <f t="shared" si="466"/>
        <v>42290</v>
      </c>
      <c r="T1459" s="8">
        <f t="shared" si="467"/>
        <v>42319.938009259262</v>
      </c>
      <c r="U1459">
        <f t="shared" si="468"/>
        <v>2015</v>
      </c>
      <c r="V1459" t="str">
        <f>VLOOKUP(MONTH(S1459),REF!$C$4:$D$15,2,FALSE)</f>
        <v>OCT</v>
      </c>
      <c r="W1459" t="str">
        <f t="shared" si="469"/>
        <v>NO</v>
      </c>
      <c r="X1459" t="str">
        <f t="shared" si="470"/>
        <v>NO</v>
      </c>
      <c r="Y1459" t="str">
        <f t="shared" si="471"/>
        <v>YES</v>
      </c>
      <c r="Z1459" t="str">
        <f t="shared" si="472"/>
        <v>NO</v>
      </c>
      <c r="AA1459" t="str">
        <f t="shared" si="473"/>
        <v>NO</v>
      </c>
      <c r="AB1459" t="str">
        <f t="shared" si="474"/>
        <v>NO</v>
      </c>
      <c r="AC1459" t="str">
        <f t="shared" si="475"/>
        <v>NO</v>
      </c>
      <c r="AD1459" t="str">
        <f t="shared" si="476"/>
        <v>NO</v>
      </c>
      <c r="AE1459" t="str">
        <f t="shared" si="477"/>
        <v>NO</v>
      </c>
      <c r="AF1459" t="str">
        <f t="shared" si="478"/>
        <v>NO</v>
      </c>
      <c r="AG1459" t="str">
        <f t="shared" si="479"/>
        <v>NO</v>
      </c>
      <c r="AH1459" t="str">
        <f t="shared" si="480"/>
        <v>NO</v>
      </c>
      <c r="AI1459" t="str">
        <f t="shared" si="481"/>
        <v/>
      </c>
      <c r="AJ1459" t="str">
        <f t="shared" si="482"/>
        <v/>
      </c>
    </row>
    <row r="1460" spans="1:36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62"/>
        <v>0</v>
      </c>
      <c r="P1460" s="6" t="e">
        <f t="shared" si="463"/>
        <v>#DIV/0!</v>
      </c>
      <c r="Q1460" t="str">
        <f t="shared" si="464"/>
        <v>publishing</v>
      </c>
      <c r="R1460" t="str">
        <f t="shared" si="465"/>
        <v>translations</v>
      </c>
      <c r="S1460" s="8">
        <f t="shared" si="466"/>
        <v>41832</v>
      </c>
      <c r="T1460" s="8">
        <f t="shared" si="467"/>
        <v>41862.166666666664</v>
      </c>
      <c r="U1460">
        <f t="shared" si="468"/>
        <v>2014</v>
      </c>
      <c r="V1460" t="str">
        <f>VLOOKUP(MONTH(S1460),REF!$C$4:$D$15,2,FALSE)</f>
        <v>JUL</v>
      </c>
      <c r="W1460" t="str">
        <f t="shared" si="469"/>
        <v>NO</v>
      </c>
      <c r="X1460" t="str">
        <f t="shared" si="470"/>
        <v>NO</v>
      </c>
      <c r="Y1460" t="str">
        <f t="shared" si="471"/>
        <v>YES</v>
      </c>
      <c r="Z1460" t="str">
        <f t="shared" si="472"/>
        <v>NO</v>
      </c>
      <c r="AA1460" t="str">
        <f t="shared" si="473"/>
        <v>NO</v>
      </c>
      <c r="AB1460" t="str">
        <f t="shared" si="474"/>
        <v>NO</v>
      </c>
      <c r="AC1460" t="str">
        <f t="shared" si="475"/>
        <v>NO</v>
      </c>
      <c r="AD1460" t="str">
        <f t="shared" si="476"/>
        <v>NO</v>
      </c>
      <c r="AE1460" t="str">
        <f t="shared" si="477"/>
        <v>NO</v>
      </c>
      <c r="AF1460" t="str">
        <f t="shared" si="478"/>
        <v>NO</v>
      </c>
      <c r="AG1460" t="str">
        <f t="shared" si="479"/>
        <v>NO</v>
      </c>
      <c r="AH1460" t="str">
        <f t="shared" si="480"/>
        <v>NO</v>
      </c>
      <c r="AI1460" t="str">
        <f t="shared" si="481"/>
        <v/>
      </c>
      <c r="AJ1460" t="str">
        <f t="shared" si="482"/>
        <v/>
      </c>
    </row>
    <row r="1461" spans="1:36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62"/>
        <v>0</v>
      </c>
      <c r="P1461" s="6" t="e">
        <f t="shared" si="463"/>
        <v>#DIV/0!</v>
      </c>
      <c r="Q1461" t="str">
        <f t="shared" si="464"/>
        <v>publishing</v>
      </c>
      <c r="R1461" t="str">
        <f t="shared" si="465"/>
        <v>translations</v>
      </c>
      <c r="S1461" s="8">
        <f t="shared" si="466"/>
        <v>42312</v>
      </c>
      <c r="T1461" s="8">
        <f t="shared" si="467"/>
        <v>42340.725694444445</v>
      </c>
      <c r="U1461">
        <f t="shared" si="468"/>
        <v>2015</v>
      </c>
      <c r="V1461" t="str">
        <f>VLOOKUP(MONTH(S1461),REF!$C$4:$D$15,2,FALSE)</f>
        <v>NOV</v>
      </c>
      <c r="W1461" t="str">
        <f t="shared" si="469"/>
        <v>NO</v>
      </c>
      <c r="X1461" t="str">
        <f t="shared" si="470"/>
        <v>NO</v>
      </c>
      <c r="Y1461" t="str">
        <f t="shared" si="471"/>
        <v>NO</v>
      </c>
      <c r="Z1461" t="str">
        <f t="shared" si="472"/>
        <v>NO</v>
      </c>
      <c r="AA1461" t="str">
        <f t="shared" si="473"/>
        <v>NO</v>
      </c>
      <c r="AB1461" t="str">
        <f t="shared" si="474"/>
        <v>NO</v>
      </c>
      <c r="AC1461" t="str">
        <f t="shared" si="475"/>
        <v>NO</v>
      </c>
      <c r="AD1461" t="str">
        <f t="shared" si="476"/>
        <v>NO</v>
      </c>
      <c r="AE1461" t="str">
        <f t="shared" si="477"/>
        <v>YES</v>
      </c>
      <c r="AF1461" t="str">
        <f t="shared" si="478"/>
        <v>NO</v>
      </c>
      <c r="AG1461" t="str">
        <f t="shared" si="479"/>
        <v>NO</v>
      </c>
      <c r="AH1461" t="str">
        <f t="shared" si="480"/>
        <v>NO</v>
      </c>
      <c r="AI1461" t="str">
        <f t="shared" si="481"/>
        <v/>
      </c>
      <c r="AJ1461" t="str">
        <f t="shared" si="482"/>
        <v/>
      </c>
    </row>
    <row r="1462" spans="1:36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62"/>
        <v>0</v>
      </c>
      <c r="P1462" s="6" t="e">
        <f t="shared" si="463"/>
        <v>#DIV/0!</v>
      </c>
      <c r="Q1462" t="str">
        <f t="shared" si="464"/>
        <v>publishing</v>
      </c>
      <c r="R1462" t="str">
        <f t="shared" si="465"/>
        <v>translations</v>
      </c>
      <c r="S1462" s="8">
        <f t="shared" si="466"/>
        <v>41916</v>
      </c>
      <c r="T1462" s="8">
        <f t="shared" si="467"/>
        <v>41973.989583333328</v>
      </c>
      <c r="U1462">
        <f t="shared" si="468"/>
        <v>2014</v>
      </c>
      <c r="V1462" t="str">
        <f>VLOOKUP(MONTH(S1462),REF!$C$4:$D$15,2,FALSE)</f>
        <v>OCT</v>
      </c>
      <c r="W1462" t="str">
        <f t="shared" si="469"/>
        <v>NO</v>
      </c>
      <c r="X1462" t="str">
        <f t="shared" si="470"/>
        <v>NO</v>
      </c>
      <c r="Y1462" t="str">
        <f t="shared" si="471"/>
        <v>NO</v>
      </c>
      <c r="Z1462" t="str">
        <f t="shared" si="472"/>
        <v>NO</v>
      </c>
      <c r="AA1462" t="str">
        <f t="shared" si="473"/>
        <v>NO</v>
      </c>
      <c r="AB1462" t="str">
        <f t="shared" si="474"/>
        <v>NO</v>
      </c>
      <c r="AC1462" t="str">
        <f t="shared" si="475"/>
        <v>NO</v>
      </c>
      <c r="AD1462" t="str">
        <f t="shared" si="476"/>
        <v>NO</v>
      </c>
      <c r="AE1462" t="str">
        <f t="shared" si="477"/>
        <v>NO</v>
      </c>
      <c r="AF1462" t="str">
        <f t="shared" si="478"/>
        <v>NO</v>
      </c>
      <c r="AG1462" t="str">
        <f t="shared" si="479"/>
        <v>NO</v>
      </c>
      <c r="AH1462" t="str">
        <f t="shared" si="480"/>
        <v>YES</v>
      </c>
      <c r="AI1462" t="str">
        <f t="shared" si="481"/>
        <v/>
      </c>
      <c r="AJ1462" t="str">
        <f t="shared" si="482"/>
        <v/>
      </c>
    </row>
    <row r="1463" spans="1:36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62"/>
        <v>1.012446</v>
      </c>
      <c r="P1463" s="6">
        <f t="shared" si="463"/>
        <v>44.66673529411765</v>
      </c>
      <c r="Q1463" t="str">
        <f t="shared" si="464"/>
        <v>publishing</v>
      </c>
      <c r="R1463" t="str">
        <f t="shared" si="465"/>
        <v>radio &amp; podcasts</v>
      </c>
      <c r="S1463" s="8">
        <f t="shared" si="466"/>
        <v>41900</v>
      </c>
      <c r="T1463" s="8">
        <f t="shared" si="467"/>
        <v>41933</v>
      </c>
      <c r="U1463">
        <f t="shared" si="468"/>
        <v>2014</v>
      </c>
      <c r="V1463" t="str">
        <f>VLOOKUP(MONTH(S1463),REF!$C$4:$D$15,2,FALSE)</f>
        <v>SEP</v>
      </c>
      <c r="W1463" t="str">
        <f t="shared" si="469"/>
        <v>NO</v>
      </c>
      <c r="X1463" t="str">
        <f t="shared" si="470"/>
        <v>NO</v>
      </c>
      <c r="Y1463" t="str">
        <f t="shared" si="471"/>
        <v>NO</v>
      </c>
      <c r="Z1463" t="str">
        <f t="shared" si="472"/>
        <v>NO</v>
      </c>
      <c r="AA1463" t="str">
        <f t="shared" si="473"/>
        <v>YES</v>
      </c>
      <c r="AB1463" t="str">
        <f t="shared" si="474"/>
        <v>NO</v>
      </c>
      <c r="AC1463" t="str">
        <f t="shared" si="475"/>
        <v>NO</v>
      </c>
      <c r="AD1463" t="str">
        <f t="shared" si="476"/>
        <v>NO</v>
      </c>
      <c r="AE1463" t="str">
        <f t="shared" si="477"/>
        <v>NO</v>
      </c>
      <c r="AF1463" t="str">
        <f t="shared" si="478"/>
        <v>NO</v>
      </c>
      <c r="AG1463" t="str">
        <f t="shared" si="479"/>
        <v>NO</v>
      </c>
      <c r="AH1463" t="str">
        <f t="shared" si="480"/>
        <v>NO</v>
      </c>
      <c r="AI1463">
        <f t="shared" si="481"/>
        <v>340</v>
      </c>
      <c r="AJ1463" t="str">
        <f t="shared" si="482"/>
        <v/>
      </c>
    </row>
    <row r="1464" spans="1:36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62"/>
        <v>1.085175</v>
      </c>
      <c r="P1464" s="6">
        <f t="shared" si="463"/>
        <v>28.937999999999999</v>
      </c>
      <c r="Q1464" t="str">
        <f t="shared" si="464"/>
        <v>publishing</v>
      </c>
      <c r="R1464" t="str">
        <f t="shared" si="465"/>
        <v>radio &amp; podcasts</v>
      </c>
      <c r="S1464" s="8">
        <f t="shared" si="466"/>
        <v>41345</v>
      </c>
      <c r="T1464" s="8">
        <f t="shared" si="467"/>
        <v>41374.662858796299</v>
      </c>
      <c r="U1464">
        <f t="shared" si="468"/>
        <v>2013</v>
      </c>
      <c r="V1464" t="str">
        <f>VLOOKUP(MONTH(S1464),REF!$C$4:$D$15,2,FALSE)</f>
        <v>MAR</v>
      </c>
      <c r="W1464" t="str">
        <f t="shared" si="469"/>
        <v>NO</v>
      </c>
      <c r="X1464" t="str">
        <f t="shared" si="470"/>
        <v>YES</v>
      </c>
      <c r="Y1464" t="str">
        <f t="shared" si="471"/>
        <v>NO</v>
      </c>
      <c r="Z1464" t="str">
        <f t="shared" si="472"/>
        <v>NO</v>
      </c>
      <c r="AA1464" t="str">
        <f t="shared" si="473"/>
        <v>NO</v>
      </c>
      <c r="AB1464" t="str">
        <f t="shared" si="474"/>
        <v>NO</v>
      </c>
      <c r="AC1464" t="str">
        <f t="shared" si="475"/>
        <v>NO</v>
      </c>
      <c r="AD1464" t="str">
        <f t="shared" si="476"/>
        <v>NO</v>
      </c>
      <c r="AE1464" t="str">
        <f t="shared" si="477"/>
        <v>NO</v>
      </c>
      <c r="AF1464" t="str">
        <f t="shared" si="478"/>
        <v>NO</v>
      </c>
      <c r="AG1464" t="str">
        <f t="shared" si="479"/>
        <v>NO</v>
      </c>
      <c r="AH1464" t="str">
        <f t="shared" si="480"/>
        <v>NO</v>
      </c>
      <c r="AI1464">
        <f t="shared" si="481"/>
        <v>150</v>
      </c>
      <c r="AJ1464" t="str">
        <f t="shared" si="482"/>
        <v/>
      </c>
    </row>
    <row r="1465" spans="1:36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62"/>
        <v>1.4766666666666666</v>
      </c>
      <c r="P1465" s="6">
        <f t="shared" si="463"/>
        <v>35.44</v>
      </c>
      <c r="Q1465" t="str">
        <f t="shared" si="464"/>
        <v>publishing</v>
      </c>
      <c r="R1465" t="str">
        <f t="shared" si="465"/>
        <v>radio &amp; podcasts</v>
      </c>
      <c r="S1465" s="8">
        <f t="shared" si="466"/>
        <v>41327</v>
      </c>
      <c r="T1465" s="8">
        <f t="shared" si="467"/>
        <v>41371.869652777779</v>
      </c>
      <c r="U1465">
        <f t="shared" si="468"/>
        <v>2013</v>
      </c>
      <c r="V1465" t="str">
        <f>VLOOKUP(MONTH(S1465),REF!$C$4:$D$15,2,FALSE)</f>
        <v>FEB</v>
      </c>
      <c r="W1465" t="str">
        <f t="shared" si="469"/>
        <v>YES</v>
      </c>
      <c r="X1465" t="str">
        <f t="shared" si="470"/>
        <v>NO</v>
      </c>
      <c r="Y1465" t="str">
        <f t="shared" si="471"/>
        <v>NO</v>
      </c>
      <c r="Z1465" t="str">
        <f t="shared" si="472"/>
        <v>NO</v>
      </c>
      <c r="AA1465" t="str">
        <f t="shared" si="473"/>
        <v>NO</v>
      </c>
      <c r="AB1465" t="str">
        <f t="shared" si="474"/>
        <v>NO</v>
      </c>
      <c r="AC1465" t="str">
        <f t="shared" si="475"/>
        <v>NO</v>
      </c>
      <c r="AD1465" t="str">
        <f t="shared" si="476"/>
        <v>NO</v>
      </c>
      <c r="AE1465" t="str">
        <f t="shared" si="477"/>
        <v>NO</v>
      </c>
      <c r="AF1465" t="str">
        <f t="shared" si="478"/>
        <v>NO</v>
      </c>
      <c r="AG1465" t="str">
        <f t="shared" si="479"/>
        <v>NO</v>
      </c>
      <c r="AH1465" t="str">
        <f t="shared" si="480"/>
        <v>NO</v>
      </c>
      <c r="AI1465">
        <f t="shared" si="481"/>
        <v>25</v>
      </c>
      <c r="AJ1465" t="str">
        <f t="shared" si="482"/>
        <v/>
      </c>
    </row>
    <row r="1466" spans="1:36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62"/>
        <v>1.6319999999999999</v>
      </c>
      <c r="P1466" s="6">
        <f t="shared" si="463"/>
        <v>34.871794871794869</v>
      </c>
      <c r="Q1466" t="str">
        <f t="shared" si="464"/>
        <v>publishing</v>
      </c>
      <c r="R1466" t="str">
        <f t="shared" si="465"/>
        <v>radio &amp; podcasts</v>
      </c>
      <c r="S1466" s="8">
        <f t="shared" si="466"/>
        <v>41292</v>
      </c>
      <c r="T1466" s="8">
        <f t="shared" si="467"/>
        <v>41321.661550925928</v>
      </c>
      <c r="U1466">
        <f t="shared" si="468"/>
        <v>2013</v>
      </c>
      <c r="V1466" t="str">
        <f>VLOOKUP(MONTH(S1466),REF!$C$4:$D$15,2,FALSE)</f>
        <v>JAN</v>
      </c>
      <c r="W1466" t="str">
        <f t="shared" si="469"/>
        <v>NO</v>
      </c>
      <c r="X1466" t="str">
        <f t="shared" si="470"/>
        <v>NO</v>
      </c>
      <c r="Y1466" t="str">
        <f t="shared" si="471"/>
        <v>YES</v>
      </c>
      <c r="Z1466" t="str">
        <f t="shared" si="472"/>
        <v>NO</v>
      </c>
      <c r="AA1466" t="str">
        <f t="shared" si="473"/>
        <v>NO</v>
      </c>
      <c r="AB1466" t="str">
        <f t="shared" si="474"/>
        <v>NO</v>
      </c>
      <c r="AC1466" t="str">
        <f t="shared" si="475"/>
        <v>NO</v>
      </c>
      <c r="AD1466" t="str">
        <f t="shared" si="476"/>
        <v>NO</v>
      </c>
      <c r="AE1466" t="str">
        <f t="shared" si="477"/>
        <v>NO</v>
      </c>
      <c r="AF1466" t="str">
        <f t="shared" si="478"/>
        <v>NO</v>
      </c>
      <c r="AG1466" t="str">
        <f t="shared" si="479"/>
        <v>NO</v>
      </c>
      <c r="AH1466" t="str">
        <f t="shared" si="480"/>
        <v>NO</v>
      </c>
      <c r="AI1466">
        <f t="shared" si="481"/>
        <v>234</v>
      </c>
      <c r="AJ1466" t="str">
        <f t="shared" si="482"/>
        <v/>
      </c>
    </row>
    <row r="1467" spans="1:36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62"/>
        <v>4.5641449999999999</v>
      </c>
      <c r="P1467" s="6">
        <f t="shared" si="463"/>
        <v>52.622732513451197</v>
      </c>
      <c r="Q1467" t="str">
        <f t="shared" si="464"/>
        <v>publishing</v>
      </c>
      <c r="R1467" t="str">
        <f t="shared" si="465"/>
        <v>radio &amp; podcasts</v>
      </c>
      <c r="S1467" s="8">
        <f t="shared" si="466"/>
        <v>40960</v>
      </c>
      <c r="T1467" s="8">
        <f t="shared" si="467"/>
        <v>40990.125</v>
      </c>
      <c r="U1467">
        <f t="shared" si="468"/>
        <v>2012</v>
      </c>
      <c r="V1467" t="str">
        <f>VLOOKUP(MONTH(S1467),REF!$C$4:$D$15,2,FALSE)</f>
        <v>FEB</v>
      </c>
      <c r="W1467" t="str">
        <f t="shared" si="469"/>
        <v>NO</v>
      </c>
      <c r="X1467" t="str">
        <f t="shared" si="470"/>
        <v>NO</v>
      </c>
      <c r="Y1467" t="str">
        <f t="shared" si="471"/>
        <v>NO</v>
      </c>
      <c r="Z1467" t="str">
        <f t="shared" si="472"/>
        <v>NO</v>
      </c>
      <c r="AA1467" t="str">
        <f t="shared" si="473"/>
        <v>NO</v>
      </c>
      <c r="AB1467" t="str">
        <f t="shared" si="474"/>
        <v>NO</v>
      </c>
      <c r="AC1467" t="str">
        <f t="shared" si="475"/>
        <v>NO</v>
      </c>
      <c r="AD1467" t="str">
        <f t="shared" si="476"/>
        <v>YES</v>
      </c>
      <c r="AE1467" t="str">
        <f t="shared" si="477"/>
        <v>NO</v>
      </c>
      <c r="AF1467" t="str">
        <f t="shared" si="478"/>
        <v>NO</v>
      </c>
      <c r="AG1467" t="str">
        <f t="shared" si="479"/>
        <v>NO</v>
      </c>
      <c r="AH1467" t="str">
        <f t="shared" si="480"/>
        <v>NO</v>
      </c>
      <c r="AI1467">
        <f t="shared" si="481"/>
        <v>2602</v>
      </c>
      <c r="AJ1467" t="str">
        <f t="shared" si="482"/>
        <v/>
      </c>
    </row>
    <row r="1468" spans="1:36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62"/>
        <v>1.0787731249999999</v>
      </c>
      <c r="P1468" s="6">
        <f t="shared" si="463"/>
        <v>69.598266129032254</v>
      </c>
      <c r="Q1468" t="str">
        <f t="shared" si="464"/>
        <v>publishing</v>
      </c>
      <c r="R1468" t="str">
        <f t="shared" si="465"/>
        <v>radio &amp; podcasts</v>
      </c>
      <c r="S1468" s="8">
        <f t="shared" si="466"/>
        <v>42340</v>
      </c>
      <c r="T1468" s="8">
        <f t="shared" si="467"/>
        <v>42381.208333333328</v>
      </c>
      <c r="U1468">
        <f t="shared" si="468"/>
        <v>2015</v>
      </c>
      <c r="V1468" t="str">
        <f>VLOOKUP(MONTH(S1468),REF!$C$4:$D$15,2,FALSE)</f>
        <v>DEC</v>
      </c>
      <c r="W1468" t="str">
        <f t="shared" si="469"/>
        <v>NO</v>
      </c>
      <c r="X1468" t="str">
        <f t="shared" si="470"/>
        <v>NO</v>
      </c>
      <c r="Y1468" t="str">
        <f t="shared" si="471"/>
        <v>NO</v>
      </c>
      <c r="Z1468" t="str">
        <f t="shared" si="472"/>
        <v>NO</v>
      </c>
      <c r="AA1468" t="str">
        <f t="shared" si="473"/>
        <v>YES</v>
      </c>
      <c r="AB1468" t="str">
        <f t="shared" si="474"/>
        <v>NO</v>
      </c>
      <c r="AC1468" t="str">
        <f t="shared" si="475"/>
        <v>NO</v>
      </c>
      <c r="AD1468" t="str">
        <f t="shared" si="476"/>
        <v>NO</v>
      </c>
      <c r="AE1468" t="str">
        <f t="shared" si="477"/>
        <v>NO</v>
      </c>
      <c r="AF1468" t="str">
        <f t="shared" si="478"/>
        <v>NO</v>
      </c>
      <c r="AG1468" t="str">
        <f t="shared" si="479"/>
        <v>NO</v>
      </c>
      <c r="AH1468" t="str">
        <f t="shared" si="480"/>
        <v>NO</v>
      </c>
      <c r="AI1468">
        <f t="shared" si="481"/>
        <v>248</v>
      </c>
      <c r="AJ1468" t="str">
        <f t="shared" si="482"/>
        <v/>
      </c>
    </row>
    <row r="1469" spans="1:36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62"/>
        <v>1.1508</v>
      </c>
      <c r="P1469" s="6">
        <f t="shared" si="463"/>
        <v>76.72</v>
      </c>
      <c r="Q1469" t="str">
        <f t="shared" si="464"/>
        <v>publishing</v>
      </c>
      <c r="R1469" t="str">
        <f t="shared" si="465"/>
        <v>radio &amp; podcasts</v>
      </c>
      <c r="S1469" s="8">
        <f t="shared" si="466"/>
        <v>40934</v>
      </c>
      <c r="T1469" s="8">
        <f t="shared" si="467"/>
        <v>40993.760243055556</v>
      </c>
      <c r="U1469">
        <f t="shared" si="468"/>
        <v>2012</v>
      </c>
      <c r="V1469" t="str">
        <f>VLOOKUP(MONTH(S1469),REF!$C$4:$D$15,2,FALSE)</f>
        <v>JAN</v>
      </c>
      <c r="W1469" t="str">
        <f t="shared" si="469"/>
        <v>NO</v>
      </c>
      <c r="X1469" t="str">
        <f t="shared" si="470"/>
        <v>NO</v>
      </c>
      <c r="Y1469" t="str">
        <f t="shared" si="471"/>
        <v>NO</v>
      </c>
      <c r="Z1469" t="str">
        <f t="shared" si="472"/>
        <v>NO</v>
      </c>
      <c r="AA1469" t="str">
        <f t="shared" si="473"/>
        <v>NO</v>
      </c>
      <c r="AB1469" t="str">
        <f t="shared" si="474"/>
        <v>NO</v>
      </c>
      <c r="AC1469" t="str">
        <f t="shared" si="475"/>
        <v>NO</v>
      </c>
      <c r="AD1469" t="str">
        <f t="shared" si="476"/>
        <v>NO</v>
      </c>
      <c r="AE1469" t="str">
        <f t="shared" si="477"/>
        <v>NO</v>
      </c>
      <c r="AF1469" t="str">
        <f t="shared" si="478"/>
        <v>YES</v>
      </c>
      <c r="AG1469" t="str">
        <f t="shared" si="479"/>
        <v>NO</v>
      </c>
      <c r="AH1469" t="str">
        <f t="shared" si="480"/>
        <v>NO</v>
      </c>
      <c r="AI1469">
        <f t="shared" si="481"/>
        <v>600</v>
      </c>
      <c r="AJ1469" t="str">
        <f t="shared" si="482"/>
        <v/>
      </c>
    </row>
    <row r="1470" spans="1:36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62"/>
        <v>1.0236842105263158</v>
      </c>
      <c r="P1470" s="6">
        <f t="shared" si="463"/>
        <v>33.191126279863482</v>
      </c>
      <c r="Q1470" t="str">
        <f t="shared" si="464"/>
        <v>publishing</v>
      </c>
      <c r="R1470" t="str">
        <f t="shared" si="465"/>
        <v>radio &amp; podcasts</v>
      </c>
      <c r="S1470" s="8">
        <f t="shared" si="466"/>
        <v>40646</v>
      </c>
      <c r="T1470" s="8">
        <f t="shared" si="467"/>
        <v>40706.014456018514</v>
      </c>
      <c r="U1470">
        <f t="shared" si="468"/>
        <v>2011</v>
      </c>
      <c r="V1470" t="str">
        <f>VLOOKUP(MONTH(S1470),REF!$C$4:$D$15,2,FALSE)</f>
        <v>APR</v>
      </c>
      <c r="W1470" t="str">
        <f t="shared" si="469"/>
        <v>NO</v>
      </c>
      <c r="X1470" t="str">
        <f t="shared" si="470"/>
        <v>NO</v>
      </c>
      <c r="Y1470" t="str">
        <f t="shared" si="471"/>
        <v>YES</v>
      </c>
      <c r="Z1470" t="str">
        <f t="shared" si="472"/>
        <v>NO</v>
      </c>
      <c r="AA1470" t="str">
        <f t="shared" si="473"/>
        <v>NO</v>
      </c>
      <c r="AB1470" t="str">
        <f t="shared" si="474"/>
        <v>NO</v>
      </c>
      <c r="AC1470" t="str">
        <f t="shared" si="475"/>
        <v>NO</v>
      </c>
      <c r="AD1470" t="str">
        <f t="shared" si="476"/>
        <v>NO</v>
      </c>
      <c r="AE1470" t="str">
        <f t="shared" si="477"/>
        <v>NO</v>
      </c>
      <c r="AF1470" t="str">
        <f t="shared" si="478"/>
        <v>NO</v>
      </c>
      <c r="AG1470" t="str">
        <f t="shared" si="479"/>
        <v>NO</v>
      </c>
      <c r="AH1470" t="str">
        <f t="shared" si="480"/>
        <v>NO</v>
      </c>
      <c r="AI1470">
        <f t="shared" si="481"/>
        <v>293</v>
      </c>
      <c r="AJ1470" t="str">
        <f t="shared" si="482"/>
        <v/>
      </c>
    </row>
    <row r="1471" spans="1:36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62"/>
        <v>1.0842485875706214</v>
      </c>
      <c r="P1471" s="6">
        <f t="shared" si="463"/>
        <v>149.46417445482865</v>
      </c>
      <c r="Q1471" t="str">
        <f t="shared" si="464"/>
        <v>publishing</v>
      </c>
      <c r="R1471" t="str">
        <f t="shared" si="465"/>
        <v>radio &amp; podcasts</v>
      </c>
      <c r="S1471" s="8">
        <f t="shared" si="466"/>
        <v>41291</v>
      </c>
      <c r="T1471" s="8">
        <f t="shared" si="467"/>
        <v>41320.598483796297</v>
      </c>
      <c r="U1471">
        <f t="shared" si="468"/>
        <v>2013</v>
      </c>
      <c r="V1471" t="str">
        <f>VLOOKUP(MONTH(S1471),REF!$C$4:$D$15,2,FALSE)</f>
        <v>JAN</v>
      </c>
      <c r="W1471" t="str">
        <f t="shared" si="469"/>
        <v>NO</v>
      </c>
      <c r="X1471" t="str">
        <f t="shared" si="470"/>
        <v>NO</v>
      </c>
      <c r="Y1471" t="str">
        <f t="shared" si="471"/>
        <v>NO</v>
      </c>
      <c r="Z1471" t="str">
        <f t="shared" si="472"/>
        <v>NO</v>
      </c>
      <c r="AA1471" t="str">
        <f t="shared" si="473"/>
        <v>NO</v>
      </c>
      <c r="AB1471" t="str">
        <f t="shared" si="474"/>
        <v>NO</v>
      </c>
      <c r="AC1471" t="str">
        <f t="shared" si="475"/>
        <v>NO</v>
      </c>
      <c r="AD1471" t="str">
        <f t="shared" si="476"/>
        <v>NO</v>
      </c>
      <c r="AE1471" t="str">
        <f t="shared" si="477"/>
        <v>NO</v>
      </c>
      <c r="AF1471" t="str">
        <f t="shared" si="478"/>
        <v>YES</v>
      </c>
      <c r="AG1471" t="str">
        <f t="shared" si="479"/>
        <v>NO</v>
      </c>
      <c r="AH1471" t="str">
        <f t="shared" si="480"/>
        <v>NO</v>
      </c>
      <c r="AI1471">
        <f t="shared" si="481"/>
        <v>321</v>
      </c>
      <c r="AJ1471" t="str">
        <f t="shared" si="482"/>
        <v/>
      </c>
    </row>
    <row r="1472" spans="1:36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62"/>
        <v>1.2513333333333334</v>
      </c>
      <c r="P1472" s="6">
        <f t="shared" si="463"/>
        <v>23.172839506172838</v>
      </c>
      <c r="Q1472" t="str">
        <f t="shared" si="464"/>
        <v>publishing</v>
      </c>
      <c r="R1472" t="str">
        <f t="shared" si="465"/>
        <v>radio &amp; podcasts</v>
      </c>
      <c r="S1472" s="8">
        <f t="shared" si="466"/>
        <v>41251</v>
      </c>
      <c r="T1472" s="8">
        <f t="shared" si="467"/>
        <v>41271.827118055553</v>
      </c>
      <c r="U1472">
        <f t="shared" si="468"/>
        <v>2012</v>
      </c>
      <c r="V1472" t="str">
        <f>VLOOKUP(MONTH(S1472),REF!$C$4:$D$15,2,FALSE)</f>
        <v>DEC</v>
      </c>
      <c r="W1472" t="str">
        <f t="shared" si="469"/>
        <v>NO</v>
      </c>
      <c r="X1472" t="str">
        <f t="shared" si="470"/>
        <v>YES</v>
      </c>
      <c r="Y1472" t="str">
        <f t="shared" si="471"/>
        <v>NO</v>
      </c>
      <c r="Z1472" t="str">
        <f t="shared" si="472"/>
        <v>NO</v>
      </c>
      <c r="AA1472" t="str">
        <f t="shared" si="473"/>
        <v>NO</v>
      </c>
      <c r="AB1472" t="str">
        <f t="shared" si="474"/>
        <v>NO</v>
      </c>
      <c r="AC1472" t="str">
        <f t="shared" si="475"/>
        <v>NO</v>
      </c>
      <c r="AD1472" t="str">
        <f t="shared" si="476"/>
        <v>NO</v>
      </c>
      <c r="AE1472" t="str">
        <f t="shared" si="477"/>
        <v>NO</v>
      </c>
      <c r="AF1472" t="str">
        <f t="shared" si="478"/>
        <v>NO</v>
      </c>
      <c r="AG1472" t="str">
        <f t="shared" si="479"/>
        <v>NO</v>
      </c>
      <c r="AH1472" t="str">
        <f t="shared" si="480"/>
        <v>NO</v>
      </c>
      <c r="AI1472">
        <f t="shared" si="481"/>
        <v>81</v>
      </c>
      <c r="AJ1472" t="str">
        <f t="shared" si="482"/>
        <v/>
      </c>
    </row>
    <row r="1473" spans="1:36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62"/>
        <v>1.03840625</v>
      </c>
      <c r="P1473" s="6">
        <f t="shared" si="463"/>
        <v>96.877551020408163</v>
      </c>
      <c r="Q1473" t="str">
        <f t="shared" si="464"/>
        <v>publishing</v>
      </c>
      <c r="R1473" t="str">
        <f t="shared" si="465"/>
        <v>radio &amp; podcasts</v>
      </c>
      <c r="S1473" s="8">
        <f t="shared" si="466"/>
        <v>42074</v>
      </c>
      <c r="T1473" s="8">
        <f t="shared" si="467"/>
        <v>42103.957569444443</v>
      </c>
      <c r="U1473">
        <f t="shared" si="468"/>
        <v>2015</v>
      </c>
      <c r="V1473" t="str">
        <f>VLOOKUP(MONTH(S1473),REF!$C$4:$D$15,2,FALSE)</f>
        <v>MAR</v>
      </c>
      <c r="W1473" t="str">
        <f t="shared" si="469"/>
        <v>NO</v>
      </c>
      <c r="X1473" t="str">
        <f t="shared" si="470"/>
        <v>NO</v>
      </c>
      <c r="Y1473" t="str">
        <f t="shared" si="471"/>
        <v>NO</v>
      </c>
      <c r="Z1473" t="str">
        <f t="shared" si="472"/>
        <v>NO</v>
      </c>
      <c r="AA1473" t="str">
        <f t="shared" si="473"/>
        <v>NO</v>
      </c>
      <c r="AB1473" t="str">
        <f t="shared" si="474"/>
        <v>NO</v>
      </c>
      <c r="AC1473" t="str">
        <f t="shared" si="475"/>
        <v>NO</v>
      </c>
      <c r="AD1473" t="str">
        <f t="shared" si="476"/>
        <v>YES</v>
      </c>
      <c r="AE1473" t="str">
        <f t="shared" si="477"/>
        <v>NO</v>
      </c>
      <c r="AF1473" t="str">
        <f t="shared" si="478"/>
        <v>NO</v>
      </c>
      <c r="AG1473" t="str">
        <f t="shared" si="479"/>
        <v>NO</v>
      </c>
      <c r="AH1473" t="str">
        <f t="shared" si="480"/>
        <v>NO</v>
      </c>
      <c r="AI1473">
        <f t="shared" si="481"/>
        <v>343</v>
      </c>
      <c r="AJ1473" t="str">
        <f t="shared" si="482"/>
        <v/>
      </c>
    </row>
    <row r="1474" spans="1:36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62"/>
        <v>1.3870400000000001</v>
      </c>
      <c r="P1474" s="6">
        <f t="shared" si="463"/>
        <v>103.20238095238095</v>
      </c>
      <c r="Q1474" t="str">
        <f t="shared" si="464"/>
        <v>publishing</v>
      </c>
      <c r="R1474" t="str">
        <f t="shared" si="465"/>
        <v>radio &amp; podcasts</v>
      </c>
      <c r="S1474" s="8">
        <f t="shared" si="466"/>
        <v>41534</v>
      </c>
      <c r="T1474" s="8">
        <f t="shared" si="467"/>
        <v>41563.542858796296</v>
      </c>
      <c r="U1474">
        <f t="shared" si="468"/>
        <v>2013</v>
      </c>
      <c r="V1474" t="str">
        <f>VLOOKUP(MONTH(S1474),REF!$C$4:$D$15,2,FALSE)</f>
        <v>SEP</v>
      </c>
      <c r="W1474" t="str">
        <f t="shared" si="469"/>
        <v>NO</v>
      </c>
      <c r="X1474" t="str">
        <f t="shared" si="470"/>
        <v>NO</v>
      </c>
      <c r="Y1474" t="str">
        <f t="shared" si="471"/>
        <v>NO</v>
      </c>
      <c r="Z1474" t="str">
        <f t="shared" si="472"/>
        <v>NO</v>
      </c>
      <c r="AA1474" t="str">
        <f t="shared" si="473"/>
        <v>NO</v>
      </c>
      <c r="AB1474" t="str">
        <f t="shared" si="474"/>
        <v>NO</v>
      </c>
      <c r="AC1474" t="str">
        <f t="shared" si="475"/>
        <v>YES</v>
      </c>
      <c r="AD1474" t="str">
        <f t="shared" si="476"/>
        <v>NO</v>
      </c>
      <c r="AE1474" t="str">
        <f t="shared" si="477"/>
        <v>NO</v>
      </c>
      <c r="AF1474" t="str">
        <f t="shared" si="478"/>
        <v>NO</v>
      </c>
      <c r="AG1474" t="str">
        <f t="shared" si="479"/>
        <v>NO</v>
      </c>
      <c r="AH1474" t="str">
        <f t="shared" si="480"/>
        <v>NO</v>
      </c>
      <c r="AI1474">
        <f t="shared" si="481"/>
        <v>336</v>
      </c>
      <c r="AJ1474" t="str">
        <f t="shared" si="482"/>
        <v/>
      </c>
    </row>
    <row r="1475" spans="1:36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83">E1475/D1475</f>
        <v>1.20516</v>
      </c>
      <c r="P1475" s="6">
        <f t="shared" ref="P1475:P1538" si="484">E1475/L1475</f>
        <v>38.462553191489363</v>
      </c>
      <c r="Q1475" t="str">
        <f t="shared" ref="Q1475:Q1538" si="485">LEFT(N1475,FIND("/",N1475)-1)</f>
        <v>publishing</v>
      </c>
      <c r="R1475" t="str">
        <f t="shared" ref="R1475:R1538" si="486">RIGHT(N1475,LEN(N1475)-FIND("/",N1475))</f>
        <v>radio &amp; podcasts</v>
      </c>
      <c r="S1475" s="8">
        <f t="shared" ref="S1475:S1538" si="487">ROUND((J1475/86400)+DATE(1970,1,1),0)</f>
        <v>40940</v>
      </c>
      <c r="T1475" s="8">
        <f t="shared" ref="T1475:T1538" si="488">(I1475/86400)+DATE(1970,1,1)</f>
        <v>40969.979618055557</v>
      </c>
      <c r="U1475">
        <f t="shared" ref="U1475:U1538" si="489">YEAR(S1475)</f>
        <v>2012</v>
      </c>
      <c r="V1475" t="str">
        <f>VLOOKUP(MONTH(S1475),REF!$C$4:$D$15,2,FALSE)</f>
        <v>FEB</v>
      </c>
      <c r="W1475" t="str">
        <f t="shared" ref="W1475:W1538" si="490">IF(D1475&lt;1000,"YES","NO")</f>
        <v>NO</v>
      </c>
      <c r="X1475" t="str">
        <f t="shared" ref="X1475:X1538" si="491">IF(AND($D1475&gt;=1000,$D1475&lt;=4999),"YES","NO")</f>
        <v>YES</v>
      </c>
      <c r="Y1475" t="str">
        <f t="shared" ref="Y1475:Y1538" si="492">IF(AND($D1475&gt;=5000,$D1475&lt;=9999),"YES","NO")</f>
        <v>NO</v>
      </c>
      <c r="Z1475" t="str">
        <f t="shared" ref="Z1475:Z1538" si="493">IF(AND($D1475&gt;=10000,$D1475&lt;=14999),"YES","NO")</f>
        <v>NO</v>
      </c>
      <c r="AA1475" t="str">
        <f t="shared" ref="AA1475:AA1538" si="494">IF(AND($D1475&gt;=15000,$D1475&lt;=19999),"YES","NO")</f>
        <v>NO</v>
      </c>
      <c r="AB1475" t="str">
        <f t="shared" ref="AB1475:AB1538" si="495">IF(AND($D1475&gt;=20000,$D1475&lt;=24999),"YES","NO")</f>
        <v>NO</v>
      </c>
      <c r="AC1475" t="str">
        <f t="shared" ref="AC1475:AC1538" si="496">IF(AND($D1475&gt;=25000,$D1475&lt;=29999),"YES","NO")</f>
        <v>NO</v>
      </c>
      <c r="AD1475" t="str">
        <f t="shared" ref="AD1475:AD1538" si="497">IF(AND($D1475&gt;=30000,$D1475&lt;=34999),"YES","NO")</f>
        <v>NO</v>
      </c>
      <c r="AE1475" t="str">
        <f t="shared" ref="AE1475:AE1538" si="498">IF(AND($D1475&gt;=35000,$D1475&lt;=39999),"YES","NO")</f>
        <v>NO</v>
      </c>
      <c r="AF1475" t="str">
        <f t="shared" ref="AF1475:AF1538" si="499">IF(AND($D1475&gt;=40000,$D1475&lt;=44999),"YES","NO")</f>
        <v>NO</v>
      </c>
      <c r="AG1475" t="str">
        <f t="shared" ref="AG1475:AG1538" si="500">IF(AND($D1475&gt;=45000,$D1475&lt;=49999),"YES","NO")</f>
        <v>NO</v>
      </c>
      <c r="AH1475" t="str">
        <f t="shared" ref="AH1475:AH1538" si="501">IF($D1475&gt;=50000,"YES","NO")</f>
        <v>NO</v>
      </c>
      <c r="AI1475">
        <f t="shared" ref="AI1475:AI1538" si="502">IF(F1475="successful",L1475,"")</f>
        <v>47</v>
      </c>
      <c r="AJ1475" t="str">
        <f t="shared" ref="AJ1475:AJ1538" si="503">IF(F1475="failed",L1475,"")</f>
        <v/>
      </c>
    </row>
    <row r="1476" spans="1:36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83"/>
        <v>1.1226666666666667</v>
      </c>
      <c r="P1476" s="6">
        <f t="shared" si="484"/>
        <v>44.315789473684212</v>
      </c>
      <c r="Q1476" t="str">
        <f t="shared" si="485"/>
        <v>publishing</v>
      </c>
      <c r="R1476" t="str">
        <f t="shared" si="486"/>
        <v>radio &amp; podcasts</v>
      </c>
      <c r="S1476" s="8">
        <f t="shared" si="487"/>
        <v>41501</v>
      </c>
      <c r="T1476" s="8">
        <f t="shared" si="488"/>
        <v>41530.72791666667</v>
      </c>
      <c r="U1476">
        <f t="shared" si="489"/>
        <v>2013</v>
      </c>
      <c r="V1476" t="str">
        <f>VLOOKUP(MONTH(S1476),REF!$C$4:$D$15,2,FALSE)</f>
        <v>AUG</v>
      </c>
      <c r="W1476" t="str">
        <f t="shared" si="490"/>
        <v>NO</v>
      </c>
      <c r="X1476" t="str">
        <f t="shared" si="491"/>
        <v>YES</v>
      </c>
      <c r="Y1476" t="str">
        <f t="shared" si="492"/>
        <v>NO</v>
      </c>
      <c r="Z1476" t="str">
        <f t="shared" si="493"/>
        <v>NO</v>
      </c>
      <c r="AA1476" t="str">
        <f t="shared" si="494"/>
        <v>NO</v>
      </c>
      <c r="AB1476" t="str">
        <f t="shared" si="495"/>
        <v>NO</v>
      </c>
      <c r="AC1476" t="str">
        <f t="shared" si="496"/>
        <v>NO</v>
      </c>
      <c r="AD1476" t="str">
        <f t="shared" si="497"/>
        <v>NO</v>
      </c>
      <c r="AE1476" t="str">
        <f t="shared" si="498"/>
        <v>NO</v>
      </c>
      <c r="AF1476" t="str">
        <f t="shared" si="499"/>
        <v>NO</v>
      </c>
      <c r="AG1476" t="str">
        <f t="shared" si="500"/>
        <v>NO</v>
      </c>
      <c r="AH1476" t="str">
        <f t="shared" si="501"/>
        <v>NO</v>
      </c>
      <c r="AI1476">
        <f t="shared" si="502"/>
        <v>76</v>
      </c>
      <c r="AJ1476" t="str">
        <f t="shared" si="503"/>
        <v/>
      </c>
    </row>
    <row r="1477" spans="1:36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83"/>
        <v>1.8866966666666667</v>
      </c>
      <c r="P1477" s="6">
        <f t="shared" si="484"/>
        <v>64.173356009070289</v>
      </c>
      <c r="Q1477" t="str">
        <f t="shared" si="485"/>
        <v>publishing</v>
      </c>
      <c r="R1477" t="str">
        <f t="shared" si="486"/>
        <v>radio &amp; podcasts</v>
      </c>
      <c r="S1477" s="8">
        <f t="shared" si="487"/>
        <v>41961</v>
      </c>
      <c r="T1477" s="8">
        <f t="shared" si="488"/>
        <v>41993.207638888889</v>
      </c>
      <c r="U1477">
        <f t="shared" si="489"/>
        <v>2014</v>
      </c>
      <c r="V1477" t="str">
        <f>VLOOKUP(MONTH(S1477),REF!$C$4:$D$15,2,FALSE)</f>
        <v>NOV</v>
      </c>
      <c r="W1477" t="str">
        <f t="shared" si="490"/>
        <v>NO</v>
      </c>
      <c r="X1477" t="str">
        <f t="shared" si="491"/>
        <v>NO</v>
      </c>
      <c r="Y1477" t="str">
        <f t="shared" si="492"/>
        <v>NO</v>
      </c>
      <c r="Z1477" t="str">
        <f t="shared" si="493"/>
        <v>NO</v>
      </c>
      <c r="AA1477" t="str">
        <f t="shared" si="494"/>
        <v>YES</v>
      </c>
      <c r="AB1477" t="str">
        <f t="shared" si="495"/>
        <v>NO</v>
      </c>
      <c r="AC1477" t="str">
        <f t="shared" si="496"/>
        <v>NO</v>
      </c>
      <c r="AD1477" t="str">
        <f t="shared" si="497"/>
        <v>NO</v>
      </c>
      <c r="AE1477" t="str">
        <f t="shared" si="498"/>
        <v>NO</v>
      </c>
      <c r="AF1477" t="str">
        <f t="shared" si="499"/>
        <v>NO</v>
      </c>
      <c r="AG1477" t="str">
        <f t="shared" si="500"/>
        <v>NO</v>
      </c>
      <c r="AH1477" t="str">
        <f t="shared" si="501"/>
        <v>NO</v>
      </c>
      <c r="AI1477">
        <f t="shared" si="502"/>
        <v>441</v>
      </c>
      <c r="AJ1477" t="str">
        <f t="shared" si="503"/>
        <v/>
      </c>
    </row>
    <row r="1478" spans="1:36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83"/>
        <v>6.6155466666666669</v>
      </c>
      <c r="P1478" s="6">
        <f t="shared" si="484"/>
        <v>43.333275109170302</v>
      </c>
      <c r="Q1478" t="str">
        <f t="shared" si="485"/>
        <v>publishing</v>
      </c>
      <c r="R1478" t="str">
        <f t="shared" si="486"/>
        <v>radio &amp; podcasts</v>
      </c>
      <c r="S1478" s="8">
        <f t="shared" si="487"/>
        <v>40766</v>
      </c>
      <c r="T1478" s="8">
        <f t="shared" si="488"/>
        <v>40796.041921296295</v>
      </c>
      <c r="U1478">
        <f t="shared" si="489"/>
        <v>2011</v>
      </c>
      <c r="V1478" t="str">
        <f>VLOOKUP(MONTH(S1478),REF!$C$4:$D$15,2,FALSE)</f>
        <v>AUG</v>
      </c>
      <c r="W1478" t="str">
        <f t="shared" si="490"/>
        <v>NO</v>
      </c>
      <c r="X1478" t="str">
        <f t="shared" si="491"/>
        <v>NO</v>
      </c>
      <c r="Y1478" t="str">
        <f t="shared" si="492"/>
        <v>YES</v>
      </c>
      <c r="Z1478" t="str">
        <f t="shared" si="493"/>
        <v>NO</v>
      </c>
      <c r="AA1478" t="str">
        <f t="shared" si="494"/>
        <v>NO</v>
      </c>
      <c r="AB1478" t="str">
        <f t="shared" si="495"/>
        <v>NO</v>
      </c>
      <c r="AC1478" t="str">
        <f t="shared" si="496"/>
        <v>NO</v>
      </c>
      <c r="AD1478" t="str">
        <f t="shared" si="497"/>
        <v>NO</v>
      </c>
      <c r="AE1478" t="str">
        <f t="shared" si="498"/>
        <v>NO</v>
      </c>
      <c r="AF1478" t="str">
        <f t="shared" si="499"/>
        <v>NO</v>
      </c>
      <c r="AG1478" t="str">
        <f t="shared" si="500"/>
        <v>NO</v>
      </c>
      <c r="AH1478" t="str">
        <f t="shared" si="501"/>
        <v>NO</v>
      </c>
      <c r="AI1478">
        <f t="shared" si="502"/>
        <v>916</v>
      </c>
      <c r="AJ1478" t="str">
        <f t="shared" si="503"/>
        <v/>
      </c>
    </row>
    <row r="1479" spans="1:36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83"/>
        <v>1.1131</v>
      </c>
      <c r="P1479" s="6">
        <f t="shared" si="484"/>
        <v>90.495934959349597</v>
      </c>
      <c r="Q1479" t="str">
        <f t="shared" si="485"/>
        <v>publishing</v>
      </c>
      <c r="R1479" t="str">
        <f t="shared" si="486"/>
        <v>radio &amp; podcasts</v>
      </c>
      <c r="S1479" s="8">
        <f t="shared" si="487"/>
        <v>40841</v>
      </c>
      <c r="T1479" s="8">
        <f t="shared" si="488"/>
        <v>40900.125</v>
      </c>
      <c r="U1479">
        <f t="shared" si="489"/>
        <v>2011</v>
      </c>
      <c r="V1479" t="str">
        <f>VLOOKUP(MONTH(S1479),REF!$C$4:$D$15,2,FALSE)</f>
        <v>OCT</v>
      </c>
      <c r="W1479" t="str">
        <f t="shared" si="490"/>
        <v>NO</v>
      </c>
      <c r="X1479" t="str">
        <f t="shared" si="491"/>
        <v>NO</v>
      </c>
      <c r="Y1479" t="str">
        <f t="shared" si="492"/>
        <v>NO</v>
      </c>
      <c r="Z1479" t="str">
        <f t="shared" si="493"/>
        <v>NO</v>
      </c>
      <c r="AA1479" t="str">
        <f t="shared" si="494"/>
        <v>NO</v>
      </c>
      <c r="AB1479" t="str">
        <f t="shared" si="495"/>
        <v>NO</v>
      </c>
      <c r="AC1479" t="str">
        <f t="shared" si="496"/>
        <v>NO</v>
      </c>
      <c r="AD1479" t="str">
        <f t="shared" si="497"/>
        <v>YES</v>
      </c>
      <c r="AE1479" t="str">
        <f t="shared" si="498"/>
        <v>NO</v>
      </c>
      <c r="AF1479" t="str">
        <f t="shared" si="499"/>
        <v>NO</v>
      </c>
      <c r="AG1479" t="str">
        <f t="shared" si="500"/>
        <v>NO</v>
      </c>
      <c r="AH1479" t="str">
        <f t="shared" si="501"/>
        <v>NO</v>
      </c>
      <c r="AI1479">
        <f t="shared" si="502"/>
        <v>369</v>
      </c>
      <c r="AJ1479" t="str">
        <f t="shared" si="503"/>
        <v/>
      </c>
    </row>
    <row r="1480" spans="1:36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83"/>
        <v>11.8161422</v>
      </c>
      <c r="P1480" s="6">
        <f t="shared" si="484"/>
        <v>29.187190495010373</v>
      </c>
      <c r="Q1480" t="str">
        <f t="shared" si="485"/>
        <v>publishing</v>
      </c>
      <c r="R1480" t="str">
        <f t="shared" si="486"/>
        <v>radio &amp; podcasts</v>
      </c>
      <c r="S1480" s="8">
        <f t="shared" si="487"/>
        <v>41395</v>
      </c>
      <c r="T1480" s="8">
        <f t="shared" si="488"/>
        <v>41408.871678240743</v>
      </c>
      <c r="U1480">
        <f t="shared" si="489"/>
        <v>2013</v>
      </c>
      <c r="V1480" t="str">
        <f>VLOOKUP(MONTH(S1480),REF!$C$4:$D$15,2,FALSE)</f>
        <v>MAY</v>
      </c>
      <c r="W1480" t="str">
        <f t="shared" si="490"/>
        <v>NO</v>
      </c>
      <c r="X1480" t="str">
        <f t="shared" si="491"/>
        <v>NO</v>
      </c>
      <c r="Y1480" t="str">
        <f t="shared" si="492"/>
        <v>NO</v>
      </c>
      <c r="Z1480" t="str">
        <f t="shared" si="493"/>
        <v>NO</v>
      </c>
      <c r="AA1480" t="str">
        <f t="shared" si="494"/>
        <v>NO</v>
      </c>
      <c r="AB1480" t="str">
        <f t="shared" si="495"/>
        <v>NO</v>
      </c>
      <c r="AC1480" t="str">
        <f t="shared" si="496"/>
        <v>NO</v>
      </c>
      <c r="AD1480" t="str">
        <f t="shared" si="497"/>
        <v>NO</v>
      </c>
      <c r="AE1480" t="str">
        <f t="shared" si="498"/>
        <v>NO</v>
      </c>
      <c r="AF1480" t="str">
        <f t="shared" si="499"/>
        <v>NO</v>
      </c>
      <c r="AG1480" t="str">
        <f t="shared" si="500"/>
        <v>NO</v>
      </c>
      <c r="AH1480" t="str">
        <f t="shared" si="501"/>
        <v>YES</v>
      </c>
      <c r="AI1480">
        <f t="shared" si="502"/>
        <v>20242</v>
      </c>
      <c r="AJ1480" t="str">
        <f t="shared" si="503"/>
        <v/>
      </c>
    </row>
    <row r="1481" spans="1:36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83"/>
        <v>1.37375</v>
      </c>
      <c r="P1481" s="6">
        <f t="shared" si="484"/>
        <v>30.95774647887324</v>
      </c>
      <c r="Q1481" t="str">
        <f t="shared" si="485"/>
        <v>publishing</v>
      </c>
      <c r="R1481" t="str">
        <f t="shared" si="486"/>
        <v>radio &amp; podcasts</v>
      </c>
      <c r="S1481" s="8">
        <f t="shared" si="487"/>
        <v>41755</v>
      </c>
      <c r="T1481" s="8">
        <f t="shared" si="488"/>
        <v>41769.165972222225</v>
      </c>
      <c r="U1481">
        <f t="shared" si="489"/>
        <v>2014</v>
      </c>
      <c r="V1481" t="str">
        <f>VLOOKUP(MONTH(S1481),REF!$C$4:$D$15,2,FALSE)</f>
        <v>APR</v>
      </c>
      <c r="W1481" t="str">
        <f t="shared" si="490"/>
        <v>NO</v>
      </c>
      <c r="X1481" t="str">
        <f t="shared" si="491"/>
        <v>YES</v>
      </c>
      <c r="Y1481" t="str">
        <f t="shared" si="492"/>
        <v>NO</v>
      </c>
      <c r="Z1481" t="str">
        <f t="shared" si="493"/>
        <v>NO</v>
      </c>
      <c r="AA1481" t="str">
        <f t="shared" si="494"/>
        <v>NO</v>
      </c>
      <c r="AB1481" t="str">
        <f t="shared" si="495"/>
        <v>NO</v>
      </c>
      <c r="AC1481" t="str">
        <f t="shared" si="496"/>
        <v>NO</v>
      </c>
      <c r="AD1481" t="str">
        <f t="shared" si="497"/>
        <v>NO</v>
      </c>
      <c r="AE1481" t="str">
        <f t="shared" si="498"/>
        <v>NO</v>
      </c>
      <c r="AF1481" t="str">
        <f t="shared" si="499"/>
        <v>NO</v>
      </c>
      <c r="AG1481" t="str">
        <f t="shared" si="500"/>
        <v>NO</v>
      </c>
      <c r="AH1481" t="str">
        <f t="shared" si="501"/>
        <v>NO</v>
      </c>
      <c r="AI1481">
        <f t="shared" si="502"/>
        <v>71</v>
      </c>
      <c r="AJ1481" t="str">
        <f t="shared" si="503"/>
        <v/>
      </c>
    </row>
    <row r="1482" spans="1:36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83"/>
        <v>1.170404</v>
      </c>
      <c r="P1482" s="6">
        <f t="shared" si="484"/>
        <v>92.157795275590544</v>
      </c>
      <c r="Q1482" t="str">
        <f t="shared" si="485"/>
        <v>publishing</v>
      </c>
      <c r="R1482" t="str">
        <f t="shared" si="486"/>
        <v>radio &amp; podcasts</v>
      </c>
      <c r="S1482" s="8">
        <f t="shared" si="487"/>
        <v>41465</v>
      </c>
      <c r="T1482" s="8">
        <f t="shared" si="488"/>
        <v>41481.708333333336</v>
      </c>
      <c r="U1482">
        <f t="shared" si="489"/>
        <v>2013</v>
      </c>
      <c r="V1482" t="str">
        <f>VLOOKUP(MONTH(S1482),REF!$C$4:$D$15,2,FALSE)</f>
        <v>JUL</v>
      </c>
      <c r="W1482" t="str">
        <f t="shared" si="490"/>
        <v>NO</v>
      </c>
      <c r="X1482" t="str">
        <f t="shared" si="491"/>
        <v>NO</v>
      </c>
      <c r="Y1482" t="str">
        <f t="shared" si="492"/>
        <v>NO</v>
      </c>
      <c r="Z1482" t="str">
        <f t="shared" si="493"/>
        <v>NO</v>
      </c>
      <c r="AA1482" t="str">
        <f t="shared" si="494"/>
        <v>NO</v>
      </c>
      <c r="AB1482" t="str">
        <f t="shared" si="495"/>
        <v>NO</v>
      </c>
      <c r="AC1482" t="str">
        <f t="shared" si="496"/>
        <v>NO</v>
      </c>
      <c r="AD1482" t="str">
        <f t="shared" si="497"/>
        <v>NO</v>
      </c>
      <c r="AE1482" t="str">
        <f t="shared" si="498"/>
        <v>NO</v>
      </c>
      <c r="AF1482" t="str">
        <f t="shared" si="499"/>
        <v>NO</v>
      </c>
      <c r="AG1482" t="str">
        <f t="shared" si="500"/>
        <v>NO</v>
      </c>
      <c r="AH1482" t="str">
        <f t="shared" si="501"/>
        <v>YES</v>
      </c>
      <c r="AI1482">
        <f t="shared" si="502"/>
        <v>635</v>
      </c>
      <c r="AJ1482" t="str">
        <f t="shared" si="503"/>
        <v/>
      </c>
    </row>
    <row r="1483" spans="1:36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83"/>
        <v>2.1000000000000001E-2</v>
      </c>
      <c r="P1483" s="6">
        <f t="shared" si="484"/>
        <v>17.5</v>
      </c>
      <c r="Q1483" t="str">
        <f t="shared" si="485"/>
        <v>publishing</v>
      </c>
      <c r="R1483" t="str">
        <f t="shared" si="486"/>
        <v>fiction</v>
      </c>
      <c r="S1483" s="8">
        <f t="shared" si="487"/>
        <v>41551</v>
      </c>
      <c r="T1483" s="8">
        <f t="shared" si="488"/>
        <v>41580.922974537039</v>
      </c>
      <c r="U1483">
        <f t="shared" si="489"/>
        <v>2013</v>
      </c>
      <c r="V1483" t="str">
        <f>VLOOKUP(MONTH(S1483),REF!$C$4:$D$15,2,FALSE)</f>
        <v>OCT</v>
      </c>
      <c r="W1483" t="str">
        <f t="shared" si="490"/>
        <v>NO</v>
      </c>
      <c r="X1483" t="str">
        <f t="shared" si="491"/>
        <v>NO</v>
      </c>
      <c r="Y1483" t="str">
        <f t="shared" si="492"/>
        <v>YES</v>
      </c>
      <c r="Z1483" t="str">
        <f t="shared" si="493"/>
        <v>NO</v>
      </c>
      <c r="AA1483" t="str">
        <f t="shared" si="494"/>
        <v>NO</v>
      </c>
      <c r="AB1483" t="str">
        <f t="shared" si="495"/>
        <v>NO</v>
      </c>
      <c r="AC1483" t="str">
        <f t="shared" si="496"/>
        <v>NO</v>
      </c>
      <c r="AD1483" t="str">
        <f t="shared" si="497"/>
        <v>NO</v>
      </c>
      <c r="AE1483" t="str">
        <f t="shared" si="498"/>
        <v>NO</v>
      </c>
      <c r="AF1483" t="str">
        <f t="shared" si="499"/>
        <v>NO</v>
      </c>
      <c r="AG1483" t="str">
        <f t="shared" si="500"/>
        <v>NO</v>
      </c>
      <c r="AH1483" t="str">
        <f t="shared" si="501"/>
        <v>NO</v>
      </c>
      <c r="AI1483" t="str">
        <f t="shared" si="502"/>
        <v/>
      </c>
      <c r="AJ1483">
        <f t="shared" si="503"/>
        <v>6</v>
      </c>
    </row>
    <row r="1484" spans="1:36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83"/>
        <v>1E-3</v>
      </c>
      <c r="P1484" s="6">
        <f t="shared" si="484"/>
        <v>5</v>
      </c>
      <c r="Q1484" t="str">
        <f t="shared" si="485"/>
        <v>publishing</v>
      </c>
      <c r="R1484" t="str">
        <f t="shared" si="486"/>
        <v>fiction</v>
      </c>
      <c r="S1484" s="8">
        <f t="shared" si="487"/>
        <v>41137</v>
      </c>
      <c r="T1484" s="8">
        <f t="shared" si="488"/>
        <v>41159.327083333337</v>
      </c>
      <c r="U1484">
        <f t="shared" si="489"/>
        <v>2012</v>
      </c>
      <c r="V1484" t="str">
        <f>VLOOKUP(MONTH(S1484),REF!$C$4:$D$15,2,FALSE)</f>
        <v>AUG</v>
      </c>
      <c r="W1484" t="str">
        <f t="shared" si="490"/>
        <v>NO</v>
      </c>
      <c r="X1484" t="str">
        <f t="shared" si="491"/>
        <v>NO</v>
      </c>
      <c r="Y1484" t="str">
        <f t="shared" si="492"/>
        <v>YES</v>
      </c>
      <c r="Z1484" t="str">
        <f t="shared" si="493"/>
        <v>NO</v>
      </c>
      <c r="AA1484" t="str">
        <f t="shared" si="494"/>
        <v>NO</v>
      </c>
      <c r="AB1484" t="str">
        <f t="shared" si="495"/>
        <v>NO</v>
      </c>
      <c r="AC1484" t="str">
        <f t="shared" si="496"/>
        <v>NO</v>
      </c>
      <c r="AD1484" t="str">
        <f t="shared" si="497"/>
        <v>NO</v>
      </c>
      <c r="AE1484" t="str">
        <f t="shared" si="498"/>
        <v>NO</v>
      </c>
      <c r="AF1484" t="str">
        <f t="shared" si="499"/>
        <v>NO</v>
      </c>
      <c r="AG1484" t="str">
        <f t="shared" si="500"/>
        <v>NO</v>
      </c>
      <c r="AH1484" t="str">
        <f t="shared" si="501"/>
        <v>NO</v>
      </c>
      <c r="AI1484" t="str">
        <f t="shared" si="502"/>
        <v/>
      </c>
      <c r="AJ1484">
        <f t="shared" si="503"/>
        <v>1</v>
      </c>
    </row>
    <row r="1485" spans="1:36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83"/>
        <v>7.1428571428571426E-3</v>
      </c>
      <c r="P1485" s="6">
        <f t="shared" si="484"/>
        <v>25</v>
      </c>
      <c r="Q1485" t="str">
        <f t="shared" si="485"/>
        <v>publishing</v>
      </c>
      <c r="R1485" t="str">
        <f t="shared" si="486"/>
        <v>fiction</v>
      </c>
      <c r="S1485" s="8">
        <f t="shared" si="487"/>
        <v>42548</v>
      </c>
      <c r="T1485" s="8">
        <f t="shared" si="488"/>
        <v>42573.192997685182</v>
      </c>
      <c r="U1485">
        <f t="shared" si="489"/>
        <v>2016</v>
      </c>
      <c r="V1485" t="str">
        <f>VLOOKUP(MONTH(S1485),REF!$C$4:$D$15,2,FALSE)</f>
        <v>JUN</v>
      </c>
      <c r="W1485" t="str">
        <f t="shared" si="490"/>
        <v>NO</v>
      </c>
      <c r="X1485" t="str">
        <f t="shared" si="491"/>
        <v>NO</v>
      </c>
      <c r="Y1485" t="str">
        <f t="shared" si="492"/>
        <v>YES</v>
      </c>
      <c r="Z1485" t="str">
        <f t="shared" si="493"/>
        <v>NO</v>
      </c>
      <c r="AA1485" t="str">
        <f t="shared" si="494"/>
        <v>NO</v>
      </c>
      <c r="AB1485" t="str">
        <f t="shared" si="495"/>
        <v>NO</v>
      </c>
      <c r="AC1485" t="str">
        <f t="shared" si="496"/>
        <v>NO</v>
      </c>
      <c r="AD1485" t="str">
        <f t="shared" si="497"/>
        <v>NO</v>
      </c>
      <c r="AE1485" t="str">
        <f t="shared" si="498"/>
        <v>NO</v>
      </c>
      <c r="AF1485" t="str">
        <f t="shared" si="499"/>
        <v>NO</v>
      </c>
      <c r="AG1485" t="str">
        <f t="shared" si="500"/>
        <v>NO</v>
      </c>
      <c r="AH1485" t="str">
        <f t="shared" si="501"/>
        <v>NO</v>
      </c>
      <c r="AI1485" t="str">
        <f t="shared" si="502"/>
        <v/>
      </c>
      <c r="AJ1485">
        <f t="shared" si="503"/>
        <v>2</v>
      </c>
    </row>
    <row r="1486" spans="1:36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83"/>
        <v>0</v>
      </c>
      <c r="P1486" s="6" t="e">
        <f t="shared" si="484"/>
        <v>#DIV/0!</v>
      </c>
      <c r="Q1486" t="str">
        <f t="shared" si="485"/>
        <v>publishing</v>
      </c>
      <c r="R1486" t="str">
        <f t="shared" si="486"/>
        <v>fiction</v>
      </c>
      <c r="S1486" s="8">
        <f t="shared" si="487"/>
        <v>41053</v>
      </c>
      <c r="T1486" s="8">
        <f t="shared" si="488"/>
        <v>41111.618750000001</v>
      </c>
      <c r="U1486">
        <f t="shared" si="489"/>
        <v>2012</v>
      </c>
      <c r="V1486" t="str">
        <f>VLOOKUP(MONTH(S1486),REF!$C$4:$D$15,2,FALSE)</f>
        <v>MAY</v>
      </c>
      <c r="W1486" t="str">
        <f t="shared" si="490"/>
        <v>NO</v>
      </c>
      <c r="X1486" t="str">
        <f t="shared" si="491"/>
        <v>YES</v>
      </c>
      <c r="Y1486" t="str">
        <f t="shared" si="492"/>
        <v>NO</v>
      </c>
      <c r="Z1486" t="str">
        <f t="shared" si="493"/>
        <v>NO</v>
      </c>
      <c r="AA1486" t="str">
        <f t="shared" si="494"/>
        <v>NO</v>
      </c>
      <c r="AB1486" t="str">
        <f t="shared" si="495"/>
        <v>NO</v>
      </c>
      <c r="AC1486" t="str">
        <f t="shared" si="496"/>
        <v>NO</v>
      </c>
      <c r="AD1486" t="str">
        <f t="shared" si="497"/>
        <v>NO</v>
      </c>
      <c r="AE1486" t="str">
        <f t="shared" si="498"/>
        <v>NO</v>
      </c>
      <c r="AF1486" t="str">
        <f t="shared" si="499"/>
        <v>NO</v>
      </c>
      <c r="AG1486" t="str">
        <f t="shared" si="500"/>
        <v>NO</v>
      </c>
      <c r="AH1486" t="str">
        <f t="shared" si="501"/>
        <v>NO</v>
      </c>
      <c r="AI1486" t="str">
        <f t="shared" si="502"/>
        <v/>
      </c>
      <c r="AJ1486">
        <f t="shared" si="503"/>
        <v>0</v>
      </c>
    </row>
    <row r="1487" spans="1:36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83"/>
        <v>2.2388059701492536E-2</v>
      </c>
      <c r="P1487" s="6">
        <f t="shared" si="484"/>
        <v>50</v>
      </c>
      <c r="Q1487" t="str">
        <f t="shared" si="485"/>
        <v>publishing</v>
      </c>
      <c r="R1487" t="str">
        <f t="shared" si="486"/>
        <v>fiction</v>
      </c>
      <c r="S1487" s="8">
        <f t="shared" si="487"/>
        <v>42131</v>
      </c>
      <c r="T1487" s="8">
        <f t="shared" si="488"/>
        <v>42175.795983796299</v>
      </c>
      <c r="U1487">
        <f t="shared" si="489"/>
        <v>2015</v>
      </c>
      <c r="V1487" t="str">
        <f>VLOOKUP(MONTH(S1487),REF!$C$4:$D$15,2,FALSE)</f>
        <v>MAY</v>
      </c>
      <c r="W1487" t="str">
        <f t="shared" si="490"/>
        <v>NO</v>
      </c>
      <c r="X1487" t="str">
        <f t="shared" si="491"/>
        <v>NO</v>
      </c>
      <c r="Y1487" t="str">
        <f t="shared" si="492"/>
        <v>YES</v>
      </c>
      <c r="Z1487" t="str">
        <f t="shared" si="493"/>
        <v>NO</v>
      </c>
      <c r="AA1487" t="str">
        <f t="shared" si="494"/>
        <v>NO</v>
      </c>
      <c r="AB1487" t="str">
        <f t="shared" si="495"/>
        <v>NO</v>
      </c>
      <c r="AC1487" t="str">
        <f t="shared" si="496"/>
        <v>NO</v>
      </c>
      <c r="AD1487" t="str">
        <f t="shared" si="497"/>
        <v>NO</v>
      </c>
      <c r="AE1487" t="str">
        <f t="shared" si="498"/>
        <v>NO</v>
      </c>
      <c r="AF1487" t="str">
        <f t="shared" si="499"/>
        <v>NO</v>
      </c>
      <c r="AG1487" t="str">
        <f t="shared" si="500"/>
        <v>NO</v>
      </c>
      <c r="AH1487" t="str">
        <f t="shared" si="501"/>
        <v>NO</v>
      </c>
      <c r="AI1487" t="str">
        <f t="shared" si="502"/>
        <v/>
      </c>
      <c r="AJ1487">
        <f t="shared" si="503"/>
        <v>3</v>
      </c>
    </row>
    <row r="1488" spans="1:36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83"/>
        <v>2.3999999999999998E-3</v>
      </c>
      <c r="P1488" s="6">
        <f t="shared" si="484"/>
        <v>16</v>
      </c>
      <c r="Q1488" t="str">
        <f t="shared" si="485"/>
        <v>publishing</v>
      </c>
      <c r="R1488" t="str">
        <f t="shared" si="486"/>
        <v>fiction</v>
      </c>
      <c r="S1488" s="8">
        <f t="shared" si="487"/>
        <v>42032</v>
      </c>
      <c r="T1488" s="8">
        <f t="shared" si="488"/>
        <v>42062.168530092589</v>
      </c>
      <c r="U1488">
        <f t="shared" si="489"/>
        <v>2015</v>
      </c>
      <c r="V1488" t="str">
        <f>VLOOKUP(MONTH(S1488),REF!$C$4:$D$15,2,FALSE)</f>
        <v>JAN</v>
      </c>
      <c r="W1488" t="str">
        <f t="shared" si="490"/>
        <v>NO</v>
      </c>
      <c r="X1488" t="str">
        <f t="shared" si="491"/>
        <v>NO</v>
      </c>
      <c r="Y1488" t="str">
        <f t="shared" si="492"/>
        <v>NO</v>
      </c>
      <c r="Z1488" t="str">
        <f t="shared" si="493"/>
        <v>NO</v>
      </c>
      <c r="AA1488" t="str">
        <f t="shared" si="494"/>
        <v>NO</v>
      </c>
      <c r="AB1488" t="str">
        <f t="shared" si="495"/>
        <v>YES</v>
      </c>
      <c r="AC1488" t="str">
        <f t="shared" si="496"/>
        <v>NO</v>
      </c>
      <c r="AD1488" t="str">
        <f t="shared" si="497"/>
        <v>NO</v>
      </c>
      <c r="AE1488" t="str">
        <f t="shared" si="498"/>
        <v>NO</v>
      </c>
      <c r="AF1488" t="str">
        <f t="shared" si="499"/>
        <v>NO</v>
      </c>
      <c r="AG1488" t="str">
        <f t="shared" si="500"/>
        <v>NO</v>
      </c>
      <c r="AH1488" t="str">
        <f t="shared" si="501"/>
        <v>NO</v>
      </c>
      <c r="AI1488" t="str">
        <f t="shared" si="502"/>
        <v/>
      </c>
      <c r="AJ1488">
        <f t="shared" si="503"/>
        <v>3</v>
      </c>
    </row>
    <row r="1489" spans="1:36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83"/>
        <v>0</v>
      </c>
      <c r="P1489" s="6" t="e">
        <f t="shared" si="484"/>
        <v>#DIV/0!</v>
      </c>
      <c r="Q1489" t="str">
        <f t="shared" si="485"/>
        <v>publishing</v>
      </c>
      <c r="R1489" t="str">
        <f t="shared" si="486"/>
        <v>fiction</v>
      </c>
      <c r="S1489" s="8">
        <f t="shared" si="487"/>
        <v>42555</v>
      </c>
      <c r="T1489" s="8">
        <f t="shared" si="488"/>
        <v>42584.917488425926</v>
      </c>
      <c r="U1489">
        <f t="shared" si="489"/>
        <v>2016</v>
      </c>
      <c r="V1489" t="str">
        <f>VLOOKUP(MONTH(S1489),REF!$C$4:$D$15,2,FALSE)</f>
        <v>JUL</v>
      </c>
      <c r="W1489" t="str">
        <f t="shared" si="490"/>
        <v>NO</v>
      </c>
      <c r="X1489" t="str">
        <f t="shared" si="491"/>
        <v>NO</v>
      </c>
      <c r="Y1489" t="str">
        <f t="shared" si="492"/>
        <v>NO</v>
      </c>
      <c r="Z1489" t="str">
        <f t="shared" si="493"/>
        <v>YES</v>
      </c>
      <c r="AA1489" t="str">
        <f t="shared" si="494"/>
        <v>NO</v>
      </c>
      <c r="AB1489" t="str">
        <f t="shared" si="495"/>
        <v>NO</v>
      </c>
      <c r="AC1489" t="str">
        <f t="shared" si="496"/>
        <v>NO</v>
      </c>
      <c r="AD1489" t="str">
        <f t="shared" si="497"/>
        <v>NO</v>
      </c>
      <c r="AE1489" t="str">
        <f t="shared" si="498"/>
        <v>NO</v>
      </c>
      <c r="AF1489" t="str">
        <f t="shared" si="499"/>
        <v>NO</v>
      </c>
      <c r="AG1489" t="str">
        <f t="shared" si="500"/>
        <v>NO</v>
      </c>
      <c r="AH1489" t="str">
        <f t="shared" si="501"/>
        <v>NO</v>
      </c>
      <c r="AI1489" t="str">
        <f t="shared" si="502"/>
        <v/>
      </c>
      <c r="AJ1489">
        <f t="shared" si="503"/>
        <v>0</v>
      </c>
    </row>
    <row r="1490" spans="1:36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83"/>
        <v>2.4E-2</v>
      </c>
      <c r="P1490" s="6">
        <f t="shared" si="484"/>
        <v>60</v>
      </c>
      <c r="Q1490" t="str">
        <f t="shared" si="485"/>
        <v>publishing</v>
      </c>
      <c r="R1490" t="str">
        <f t="shared" si="486"/>
        <v>fiction</v>
      </c>
      <c r="S1490" s="8">
        <f t="shared" si="487"/>
        <v>41615</v>
      </c>
      <c r="T1490" s="8">
        <f t="shared" si="488"/>
        <v>41644.563194444447</v>
      </c>
      <c r="U1490">
        <f t="shared" si="489"/>
        <v>2013</v>
      </c>
      <c r="V1490" t="str">
        <f>VLOOKUP(MONTH(S1490),REF!$C$4:$D$15,2,FALSE)</f>
        <v>DEC</v>
      </c>
      <c r="W1490" t="str">
        <f t="shared" si="490"/>
        <v>NO</v>
      </c>
      <c r="X1490" t="str">
        <f t="shared" si="491"/>
        <v>NO</v>
      </c>
      <c r="Y1490" t="str">
        <f t="shared" si="492"/>
        <v>NO</v>
      </c>
      <c r="Z1490" t="str">
        <f t="shared" si="493"/>
        <v>NO</v>
      </c>
      <c r="AA1490" t="str">
        <f t="shared" si="494"/>
        <v>YES</v>
      </c>
      <c r="AB1490" t="str">
        <f t="shared" si="495"/>
        <v>NO</v>
      </c>
      <c r="AC1490" t="str">
        <f t="shared" si="496"/>
        <v>NO</v>
      </c>
      <c r="AD1490" t="str">
        <f t="shared" si="497"/>
        <v>NO</v>
      </c>
      <c r="AE1490" t="str">
        <f t="shared" si="498"/>
        <v>NO</v>
      </c>
      <c r="AF1490" t="str">
        <f t="shared" si="499"/>
        <v>NO</v>
      </c>
      <c r="AG1490" t="str">
        <f t="shared" si="500"/>
        <v>NO</v>
      </c>
      <c r="AH1490" t="str">
        <f t="shared" si="501"/>
        <v>NO</v>
      </c>
      <c r="AI1490" t="str">
        <f t="shared" si="502"/>
        <v/>
      </c>
      <c r="AJ1490">
        <f t="shared" si="503"/>
        <v>6</v>
      </c>
    </row>
    <row r="1491" spans="1:36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83"/>
        <v>0</v>
      </c>
      <c r="P1491" s="6" t="e">
        <f t="shared" si="484"/>
        <v>#DIV/0!</v>
      </c>
      <c r="Q1491" t="str">
        <f t="shared" si="485"/>
        <v>publishing</v>
      </c>
      <c r="R1491" t="str">
        <f t="shared" si="486"/>
        <v>fiction</v>
      </c>
      <c r="S1491" s="8">
        <f t="shared" si="487"/>
        <v>41199</v>
      </c>
      <c r="T1491" s="8">
        <f t="shared" si="488"/>
        <v>41228.653379629628</v>
      </c>
      <c r="U1491">
        <f t="shared" si="489"/>
        <v>2012</v>
      </c>
      <c r="V1491" t="str">
        <f>VLOOKUP(MONTH(S1491),REF!$C$4:$D$15,2,FALSE)</f>
        <v>OCT</v>
      </c>
      <c r="W1491" t="str">
        <f t="shared" si="490"/>
        <v>NO</v>
      </c>
      <c r="X1491" t="str">
        <f t="shared" si="491"/>
        <v>NO</v>
      </c>
      <c r="Y1491" t="str">
        <f t="shared" si="492"/>
        <v>YES</v>
      </c>
      <c r="Z1491" t="str">
        <f t="shared" si="493"/>
        <v>NO</v>
      </c>
      <c r="AA1491" t="str">
        <f t="shared" si="494"/>
        <v>NO</v>
      </c>
      <c r="AB1491" t="str">
        <f t="shared" si="495"/>
        <v>NO</v>
      </c>
      <c r="AC1491" t="str">
        <f t="shared" si="496"/>
        <v>NO</v>
      </c>
      <c r="AD1491" t="str">
        <f t="shared" si="497"/>
        <v>NO</v>
      </c>
      <c r="AE1491" t="str">
        <f t="shared" si="498"/>
        <v>NO</v>
      </c>
      <c r="AF1491" t="str">
        <f t="shared" si="499"/>
        <v>NO</v>
      </c>
      <c r="AG1491" t="str">
        <f t="shared" si="500"/>
        <v>NO</v>
      </c>
      <c r="AH1491" t="str">
        <f t="shared" si="501"/>
        <v>NO</v>
      </c>
      <c r="AI1491" t="str">
        <f t="shared" si="502"/>
        <v/>
      </c>
      <c r="AJ1491">
        <f t="shared" si="503"/>
        <v>0</v>
      </c>
    </row>
    <row r="1492" spans="1:36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83"/>
        <v>0.30862068965517242</v>
      </c>
      <c r="P1492" s="6">
        <f t="shared" si="484"/>
        <v>47.10526315789474</v>
      </c>
      <c r="Q1492" t="str">
        <f t="shared" si="485"/>
        <v>publishing</v>
      </c>
      <c r="R1492" t="str">
        <f t="shared" si="486"/>
        <v>fiction</v>
      </c>
      <c r="S1492" s="8">
        <f t="shared" si="487"/>
        <v>41521</v>
      </c>
      <c r="T1492" s="8">
        <f t="shared" si="488"/>
        <v>41549.561041666668</v>
      </c>
      <c r="U1492">
        <f t="shared" si="489"/>
        <v>2013</v>
      </c>
      <c r="V1492" t="str">
        <f>VLOOKUP(MONTH(S1492),REF!$C$4:$D$15,2,FALSE)</f>
        <v>SEP</v>
      </c>
      <c r="W1492" t="str">
        <f t="shared" si="490"/>
        <v>NO</v>
      </c>
      <c r="X1492" t="str">
        <f t="shared" si="491"/>
        <v>YES</v>
      </c>
      <c r="Y1492" t="str">
        <f t="shared" si="492"/>
        <v>NO</v>
      </c>
      <c r="Z1492" t="str">
        <f t="shared" si="493"/>
        <v>NO</v>
      </c>
      <c r="AA1492" t="str">
        <f t="shared" si="494"/>
        <v>NO</v>
      </c>
      <c r="AB1492" t="str">
        <f t="shared" si="495"/>
        <v>NO</v>
      </c>
      <c r="AC1492" t="str">
        <f t="shared" si="496"/>
        <v>NO</v>
      </c>
      <c r="AD1492" t="str">
        <f t="shared" si="497"/>
        <v>NO</v>
      </c>
      <c r="AE1492" t="str">
        <f t="shared" si="498"/>
        <v>NO</v>
      </c>
      <c r="AF1492" t="str">
        <f t="shared" si="499"/>
        <v>NO</v>
      </c>
      <c r="AG1492" t="str">
        <f t="shared" si="500"/>
        <v>NO</v>
      </c>
      <c r="AH1492" t="str">
        <f t="shared" si="501"/>
        <v>NO</v>
      </c>
      <c r="AI1492" t="str">
        <f t="shared" si="502"/>
        <v/>
      </c>
      <c r="AJ1492">
        <f t="shared" si="503"/>
        <v>19</v>
      </c>
    </row>
    <row r="1493" spans="1:36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83"/>
        <v>8.3333333333333329E-2</v>
      </c>
      <c r="P1493" s="6">
        <f t="shared" si="484"/>
        <v>100</v>
      </c>
      <c r="Q1493" t="str">
        <f t="shared" si="485"/>
        <v>publishing</v>
      </c>
      <c r="R1493" t="str">
        <f t="shared" si="486"/>
        <v>fiction</v>
      </c>
      <c r="S1493" s="8">
        <f t="shared" si="487"/>
        <v>41992</v>
      </c>
      <c r="T1493" s="8">
        <f t="shared" si="488"/>
        <v>42050.651388888888</v>
      </c>
      <c r="U1493">
        <f t="shared" si="489"/>
        <v>2014</v>
      </c>
      <c r="V1493" t="str">
        <f>VLOOKUP(MONTH(S1493),REF!$C$4:$D$15,2,FALSE)</f>
        <v>DEC</v>
      </c>
      <c r="W1493" t="str">
        <f t="shared" si="490"/>
        <v>NO</v>
      </c>
      <c r="X1493" t="str">
        <f t="shared" si="491"/>
        <v>YES</v>
      </c>
      <c r="Y1493" t="str">
        <f t="shared" si="492"/>
        <v>NO</v>
      </c>
      <c r="Z1493" t="str">
        <f t="shared" si="493"/>
        <v>NO</v>
      </c>
      <c r="AA1493" t="str">
        <f t="shared" si="494"/>
        <v>NO</v>
      </c>
      <c r="AB1493" t="str">
        <f t="shared" si="495"/>
        <v>NO</v>
      </c>
      <c r="AC1493" t="str">
        <f t="shared" si="496"/>
        <v>NO</v>
      </c>
      <c r="AD1493" t="str">
        <f t="shared" si="497"/>
        <v>NO</v>
      </c>
      <c r="AE1493" t="str">
        <f t="shared" si="498"/>
        <v>NO</v>
      </c>
      <c r="AF1493" t="str">
        <f t="shared" si="499"/>
        <v>NO</v>
      </c>
      <c r="AG1493" t="str">
        <f t="shared" si="500"/>
        <v>NO</v>
      </c>
      <c r="AH1493" t="str">
        <f t="shared" si="501"/>
        <v>NO</v>
      </c>
      <c r="AI1493" t="str">
        <f t="shared" si="502"/>
        <v/>
      </c>
      <c r="AJ1493">
        <f t="shared" si="503"/>
        <v>1</v>
      </c>
    </row>
    <row r="1494" spans="1:36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83"/>
        <v>7.4999999999999997E-3</v>
      </c>
      <c r="P1494" s="6">
        <f t="shared" si="484"/>
        <v>15</v>
      </c>
      <c r="Q1494" t="str">
        <f t="shared" si="485"/>
        <v>publishing</v>
      </c>
      <c r="R1494" t="str">
        <f t="shared" si="486"/>
        <v>fiction</v>
      </c>
      <c r="S1494" s="8">
        <f t="shared" si="487"/>
        <v>40683</v>
      </c>
      <c r="T1494" s="8">
        <f t="shared" si="488"/>
        <v>40712.884791666671</v>
      </c>
      <c r="U1494">
        <f t="shared" si="489"/>
        <v>2011</v>
      </c>
      <c r="V1494" t="str">
        <f>VLOOKUP(MONTH(S1494),REF!$C$4:$D$15,2,FALSE)</f>
        <v>MAY</v>
      </c>
      <c r="W1494" t="str">
        <f t="shared" si="490"/>
        <v>NO</v>
      </c>
      <c r="X1494" t="str">
        <f t="shared" si="491"/>
        <v>YES</v>
      </c>
      <c r="Y1494" t="str">
        <f t="shared" si="492"/>
        <v>NO</v>
      </c>
      <c r="Z1494" t="str">
        <f t="shared" si="493"/>
        <v>NO</v>
      </c>
      <c r="AA1494" t="str">
        <f t="shared" si="494"/>
        <v>NO</v>
      </c>
      <c r="AB1494" t="str">
        <f t="shared" si="495"/>
        <v>NO</v>
      </c>
      <c r="AC1494" t="str">
        <f t="shared" si="496"/>
        <v>NO</v>
      </c>
      <c r="AD1494" t="str">
        <f t="shared" si="497"/>
        <v>NO</v>
      </c>
      <c r="AE1494" t="str">
        <f t="shared" si="498"/>
        <v>NO</v>
      </c>
      <c r="AF1494" t="str">
        <f t="shared" si="499"/>
        <v>NO</v>
      </c>
      <c r="AG1494" t="str">
        <f t="shared" si="500"/>
        <v>NO</v>
      </c>
      <c r="AH1494" t="str">
        <f t="shared" si="501"/>
        <v>NO</v>
      </c>
      <c r="AI1494" t="str">
        <f t="shared" si="502"/>
        <v/>
      </c>
      <c r="AJ1494">
        <f t="shared" si="503"/>
        <v>2</v>
      </c>
    </row>
    <row r="1495" spans="1:36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83"/>
        <v>0</v>
      </c>
      <c r="P1495" s="6" t="e">
        <f t="shared" si="484"/>
        <v>#DIV/0!</v>
      </c>
      <c r="Q1495" t="str">
        <f t="shared" si="485"/>
        <v>publishing</v>
      </c>
      <c r="R1495" t="str">
        <f t="shared" si="486"/>
        <v>fiction</v>
      </c>
      <c r="S1495" s="8">
        <f t="shared" si="487"/>
        <v>41412</v>
      </c>
      <c r="T1495" s="8">
        <f t="shared" si="488"/>
        <v>41441.866608796292</v>
      </c>
      <c r="U1495">
        <f t="shared" si="489"/>
        <v>2013</v>
      </c>
      <c r="V1495" t="str">
        <f>VLOOKUP(MONTH(S1495),REF!$C$4:$D$15,2,FALSE)</f>
        <v>MAY</v>
      </c>
      <c r="W1495" t="str">
        <f t="shared" si="490"/>
        <v>NO</v>
      </c>
      <c r="X1495" t="str">
        <f t="shared" si="491"/>
        <v>YES</v>
      </c>
      <c r="Y1495" t="str">
        <f t="shared" si="492"/>
        <v>NO</v>
      </c>
      <c r="Z1495" t="str">
        <f t="shared" si="493"/>
        <v>NO</v>
      </c>
      <c r="AA1495" t="str">
        <f t="shared" si="494"/>
        <v>NO</v>
      </c>
      <c r="AB1495" t="str">
        <f t="shared" si="495"/>
        <v>NO</v>
      </c>
      <c r="AC1495" t="str">
        <f t="shared" si="496"/>
        <v>NO</v>
      </c>
      <c r="AD1495" t="str">
        <f t="shared" si="497"/>
        <v>NO</v>
      </c>
      <c r="AE1495" t="str">
        <f t="shared" si="498"/>
        <v>NO</v>
      </c>
      <c r="AF1495" t="str">
        <f t="shared" si="499"/>
        <v>NO</v>
      </c>
      <c r="AG1495" t="str">
        <f t="shared" si="500"/>
        <v>NO</v>
      </c>
      <c r="AH1495" t="str">
        <f t="shared" si="501"/>
        <v>NO</v>
      </c>
      <c r="AI1495" t="str">
        <f t="shared" si="502"/>
        <v/>
      </c>
      <c r="AJ1495">
        <f t="shared" si="503"/>
        <v>0</v>
      </c>
    </row>
    <row r="1496" spans="1:36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83"/>
        <v>8.8999999999999996E-2</v>
      </c>
      <c r="P1496" s="6">
        <f t="shared" si="484"/>
        <v>40.454545454545453</v>
      </c>
      <c r="Q1496" t="str">
        <f t="shared" si="485"/>
        <v>publishing</v>
      </c>
      <c r="R1496" t="str">
        <f t="shared" si="486"/>
        <v>fiction</v>
      </c>
      <c r="S1496" s="8">
        <f t="shared" si="487"/>
        <v>42068</v>
      </c>
      <c r="T1496" s="8">
        <f t="shared" si="488"/>
        <v>42097.651388888888</v>
      </c>
      <c r="U1496">
        <f t="shared" si="489"/>
        <v>2015</v>
      </c>
      <c r="V1496" t="str">
        <f>VLOOKUP(MONTH(S1496),REF!$C$4:$D$15,2,FALSE)</f>
        <v>MAR</v>
      </c>
      <c r="W1496" t="str">
        <f t="shared" si="490"/>
        <v>NO</v>
      </c>
      <c r="X1496" t="str">
        <f t="shared" si="491"/>
        <v>NO</v>
      </c>
      <c r="Y1496" t="str">
        <f t="shared" si="492"/>
        <v>YES</v>
      </c>
      <c r="Z1496" t="str">
        <f t="shared" si="493"/>
        <v>NO</v>
      </c>
      <c r="AA1496" t="str">
        <f t="shared" si="494"/>
        <v>NO</v>
      </c>
      <c r="AB1496" t="str">
        <f t="shared" si="495"/>
        <v>NO</v>
      </c>
      <c r="AC1496" t="str">
        <f t="shared" si="496"/>
        <v>NO</v>
      </c>
      <c r="AD1496" t="str">
        <f t="shared" si="497"/>
        <v>NO</v>
      </c>
      <c r="AE1496" t="str">
        <f t="shared" si="498"/>
        <v>NO</v>
      </c>
      <c r="AF1496" t="str">
        <f t="shared" si="499"/>
        <v>NO</v>
      </c>
      <c r="AG1496" t="str">
        <f t="shared" si="500"/>
        <v>NO</v>
      </c>
      <c r="AH1496" t="str">
        <f t="shared" si="501"/>
        <v>NO</v>
      </c>
      <c r="AI1496" t="str">
        <f t="shared" si="502"/>
        <v/>
      </c>
      <c r="AJ1496">
        <f t="shared" si="503"/>
        <v>11</v>
      </c>
    </row>
    <row r="1497" spans="1:36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83"/>
        <v>0</v>
      </c>
      <c r="P1497" s="6" t="e">
        <f t="shared" si="484"/>
        <v>#DIV/0!</v>
      </c>
      <c r="Q1497" t="str">
        <f t="shared" si="485"/>
        <v>publishing</v>
      </c>
      <c r="R1497" t="str">
        <f t="shared" si="486"/>
        <v>fiction</v>
      </c>
      <c r="S1497" s="8">
        <f t="shared" si="487"/>
        <v>40753</v>
      </c>
      <c r="T1497" s="8">
        <f t="shared" si="488"/>
        <v>40782.789710648147</v>
      </c>
      <c r="U1497">
        <f t="shared" si="489"/>
        <v>2011</v>
      </c>
      <c r="V1497" t="str">
        <f>VLOOKUP(MONTH(S1497),REF!$C$4:$D$15,2,FALSE)</f>
        <v>JUL</v>
      </c>
      <c r="W1497" t="str">
        <f t="shared" si="490"/>
        <v>NO</v>
      </c>
      <c r="X1497" t="str">
        <f t="shared" si="491"/>
        <v>YES</v>
      </c>
      <c r="Y1497" t="str">
        <f t="shared" si="492"/>
        <v>NO</v>
      </c>
      <c r="Z1497" t="str">
        <f t="shared" si="493"/>
        <v>NO</v>
      </c>
      <c r="AA1497" t="str">
        <f t="shared" si="494"/>
        <v>NO</v>
      </c>
      <c r="AB1497" t="str">
        <f t="shared" si="495"/>
        <v>NO</v>
      </c>
      <c r="AC1497" t="str">
        <f t="shared" si="496"/>
        <v>NO</v>
      </c>
      <c r="AD1497" t="str">
        <f t="shared" si="497"/>
        <v>NO</v>
      </c>
      <c r="AE1497" t="str">
        <f t="shared" si="498"/>
        <v>NO</v>
      </c>
      <c r="AF1497" t="str">
        <f t="shared" si="499"/>
        <v>NO</v>
      </c>
      <c r="AG1497" t="str">
        <f t="shared" si="500"/>
        <v>NO</v>
      </c>
      <c r="AH1497" t="str">
        <f t="shared" si="501"/>
        <v>NO</v>
      </c>
      <c r="AI1497" t="str">
        <f t="shared" si="502"/>
        <v/>
      </c>
      <c r="AJ1497">
        <f t="shared" si="503"/>
        <v>0</v>
      </c>
    </row>
    <row r="1498" spans="1:36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83"/>
        <v>0</v>
      </c>
      <c r="P1498" s="6" t="e">
        <f t="shared" si="484"/>
        <v>#DIV/0!</v>
      </c>
      <c r="Q1498" t="str">
        <f t="shared" si="485"/>
        <v>publishing</v>
      </c>
      <c r="R1498" t="str">
        <f t="shared" si="486"/>
        <v>fiction</v>
      </c>
      <c r="S1498" s="8">
        <f t="shared" si="487"/>
        <v>41838</v>
      </c>
      <c r="T1498" s="8">
        <f t="shared" si="488"/>
        <v>41898.475219907406</v>
      </c>
      <c r="U1498">
        <f t="shared" si="489"/>
        <v>2014</v>
      </c>
      <c r="V1498" t="str">
        <f>VLOOKUP(MONTH(S1498),REF!$C$4:$D$15,2,FALSE)</f>
        <v>JUL</v>
      </c>
      <c r="W1498" t="str">
        <f t="shared" si="490"/>
        <v>NO</v>
      </c>
      <c r="X1498" t="str">
        <f t="shared" si="491"/>
        <v>YES</v>
      </c>
      <c r="Y1498" t="str">
        <f t="shared" si="492"/>
        <v>NO</v>
      </c>
      <c r="Z1498" t="str">
        <f t="shared" si="493"/>
        <v>NO</v>
      </c>
      <c r="AA1498" t="str">
        <f t="shared" si="494"/>
        <v>NO</v>
      </c>
      <c r="AB1498" t="str">
        <f t="shared" si="495"/>
        <v>NO</v>
      </c>
      <c r="AC1498" t="str">
        <f t="shared" si="496"/>
        <v>NO</v>
      </c>
      <c r="AD1498" t="str">
        <f t="shared" si="497"/>
        <v>NO</v>
      </c>
      <c r="AE1498" t="str">
        <f t="shared" si="498"/>
        <v>NO</v>
      </c>
      <c r="AF1498" t="str">
        <f t="shared" si="499"/>
        <v>NO</v>
      </c>
      <c r="AG1498" t="str">
        <f t="shared" si="500"/>
        <v>NO</v>
      </c>
      <c r="AH1498" t="str">
        <f t="shared" si="501"/>
        <v>NO</v>
      </c>
      <c r="AI1498" t="str">
        <f t="shared" si="502"/>
        <v/>
      </c>
      <c r="AJ1498">
        <f t="shared" si="503"/>
        <v>0</v>
      </c>
    </row>
    <row r="1499" spans="1:36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83"/>
        <v>6.666666666666667E-5</v>
      </c>
      <c r="P1499" s="6">
        <f t="shared" si="484"/>
        <v>1</v>
      </c>
      <c r="Q1499" t="str">
        <f t="shared" si="485"/>
        <v>publishing</v>
      </c>
      <c r="R1499" t="str">
        <f t="shared" si="486"/>
        <v>fiction</v>
      </c>
      <c r="S1499" s="8">
        <f t="shared" si="487"/>
        <v>41445</v>
      </c>
      <c r="T1499" s="8">
        <f t="shared" si="488"/>
        <v>41486.821527777778</v>
      </c>
      <c r="U1499">
        <f t="shared" si="489"/>
        <v>2013</v>
      </c>
      <c r="V1499" t="str">
        <f>VLOOKUP(MONTH(S1499),REF!$C$4:$D$15,2,FALSE)</f>
        <v>JUN</v>
      </c>
      <c r="W1499" t="str">
        <f t="shared" si="490"/>
        <v>NO</v>
      </c>
      <c r="X1499" t="str">
        <f t="shared" si="491"/>
        <v>NO</v>
      </c>
      <c r="Y1499" t="str">
        <f t="shared" si="492"/>
        <v>NO</v>
      </c>
      <c r="Z1499" t="str">
        <f t="shared" si="493"/>
        <v>NO</v>
      </c>
      <c r="AA1499" t="str">
        <f t="shared" si="494"/>
        <v>YES</v>
      </c>
      <c r="AB1499" t="str">
        <f t="shared" si="495"/>
        <v>NO</v>
      </c>
      <c r="AC1499" t="str">
        <f t="shared" si="496"/>
        <v>NO</v>
      </c>
      <c r="AD1499" t="str">
        <f t="shared" si="497"/>
        <v>NO</v>
      </c>
      <c r="AE1499" t="str">
        <f t="shared" si="498"/>
        <v>NO</v>
      </c>
      <c r="AF1499" t="str">
        <f t="shared" si="499"/>
        <v>NO</v>
      </c>
      <c r="AG1499" t="str">
        <f t="shared" si="500"/>
        <v>NO</v>
      </c>
      <c r="AH1499" t="str">
        <f t="shared" si="501"/>
        <v>NO</v>
      </c>
      <c r="AI1499" t="str">
        <f t="shared" si="502"/>
        <v/>
      </c>
      <c r="AJ1499">
        <f t="shared" si="503"/>
        <v>1</v>
      </c>
    </row>
    <row r="1500" spans="1:36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83"/>
        <v>1.9E-2</v>
      </c>
      <c r="P1500" s="6">
        <f t="shared" si="484"/>
        <v>19</v>
      </c>
      <c r="Q1500" t="str">
        <f t="shared" si="485"/>
        <v>publishing</v>
      </c>
      <c r="R1500" t="str">
        <f t="shared" si="486"/>
        <v>fiction</v>
      </c>
      <c r="S1500" s="8">
        <f t="shared" si="487"/>
        <v>41841</v>
      </c>
      <c r="T1500" s="8">
        <f t="shared" si="488"/>
        <v>41885.983541666668</v>
      </c>
      <c r="U1500">
        <f t="shared" si="489"/>
        <v>2014</v>
      </c>
      <c r="V1500" t="str">
        <f>VLOOKUP(MONTH(S1500),REF!$C$4:$D$15,2,FALSE)</f>
        <v>JUL</v>
      </c>
      <c r="W1500" t="str">
        <f t="shared" si="490"/>
        <v>NO</v>
      </c>
      <c r="X1500" t="str">
        <f t="shared" si="491"/>
        <v>YES</v>
      </c>
      <c r="Y1500" t="str">
        <f t="shared" si="492"/>
        <v>NO</v>
      </c>
      <c r="Z1500" t="str">
        <f t="shared" si="493"/>
        <v>NO</v>
      </c>
      <c r="AA1500" t="str">
        <f t="shared" si="494"/>
        <v>NO</v>
      </c>
      <c r="AB1500" t="str">
        <f t="shared" si="495"/>
        <v>NO</v>
      </c>
      <c r="AC1500" t="str">
        <f t="shared" si="496"/>
        <v>NO</v>
      </c>
      <c r="AD1500" t="str">
        <f t="shared" si="497"/>
        <v>NO</v>
      </c>
      <c r="AE1500" t="str">
        <f t="shared" si="498"/>
        <v>NO</v>
      </c>
      <c r="AF1500" t="str">
        <f t="shared" si="499"/>
        <v>NO</v>
      </c>
      <c r="AG1500" t="str">
        <f t="shared" si="500"/>
        <v>NO</v>
      </c>
      <c r="AH1500" t="str">
        <f t="shared" si="501"/>
        <v>NO</v>
      </c>
      <c r="AI1500" t="str">
        <f t="shared" si="502"/>
        <v/>
      </c>
      <c r="AJ1500">
        <f t="shared" si="503"/>
        <v>3</v>
      </c>
    </row>
    <row r="1501" spans="1:36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83"/>
        <v>2.5000000000000001E-3</v>
      </c>
      <c r="P1501" s="6">
        <f t="shared" si="484"/>
        <v>5</v>
      </c>
      <c r="Q1501" t="str">
        <f t="shared" si="485"/>
        <v>publishing</v>
      </c>
      <c r="R1501" t="str">
        <f t="shared" si="486"/>
        <v>fiction</v>
      </c>
      <c r="S1501" s="8">
        <f t="shared" si="487"/>
        <v>42527</v>
      </c>
      <c r="T1501" s="8">
        <f t="shared" si="488"/>
        <v>42587.007326388892</v>
      </c>
      <c r="U1501">
        <f t="shared" si="489"/>
        <v>2016</v>
      </c>
      <c r="V1501" t="str">
        <f>VLOOKUP(MONTH(S1501),REF!$C$4:$D$15,2,FALSE)</f>
        <v>JUN</v>
      </c>
      <c r="W1501" t="str">
        <f t="shared" si="490"/>
        <v>NO</v>
      </c>
      <c r="X1501" t="str">
        <f t="shared" si="491"/>
        <v>YES</v>
      </c>
      <c r="Y1501" t="str">
        <f t="shared" si="492"/>
        <v>NO</v>
      </c>
      <c r="Z1501" t="str">
        <f t="shared" si="493"/>
        <v>NO</v>
      </c>
      <c r="AA1501" t="str">
        <f t="shared" si="494"/>
        <v>NO</v>
      </c>
      <c r="AB1501" t="str">
        <f t="shared" si="495"/>
        <v>NO</v>
      </c>
      <c r="AC1501" t="str">
        <f t="shared" si="496"/>
        <v>NO</v>
      </c>
      <c r="AD1501" t="str">
        <f t="shared" si="497"/>
        <v>NO</v>
      </c>
      <c r="AE1501" t="str">
        <f t="shared" si="498"/>
        <v>NO</v>
      </c>
      <c r="AF1501" t="str">
        <f t="shared" si="499"/>
        <v>NO</v>
      </c>
      <c r="AG1501" t="str">
        <f t="shared" si="500"/>
        <v>NO</v>
      </c>
      <c r="AH1501" t="str">
        <f t="shared" si="501"/>
        <v>NO</v>
      </c>
      <c r="AI1501" t="str">
        <f t="shared" si="502"/>
        <v/>
      </c>
      <c r="AJ1501">
        <f t="shared" si="503"/>
        <v>1</v>
      </c>
    </row>
    <row r="1502" spans="1:36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83"/>
        <v>0.25035714285714283</v>
      </c>
      <c r="P1502" s="6">
        <f t="shared" si="484"/>
        <v>46.733333333333334</v>
      </c>
      <c r="Q1502" t="str">
        <f t="shared" si="485"/>
        <v>publishing</v>
      </c>
      <c r="R1502" t="str">
        <f t="shared" si="486"/>
        <v>fiction</v>
      </c>
      <c r="S1502" s="8">
        <f t="shared" si="487"/>
        <v>41366</v>
      </c>
      <c r="T1502" s="8">
        <f t="shared" si="488"/>
        <v>41395.904594907406</v>
      </c>
      <c r="U1502">
        <f t="shared" si="489"/>
        <v>2013</v>
      </c>
      <c r="V1502" t="str">
        <f>VLOOKUP(MONTH(S1502),REF!$C$4:$D$15,2,FALSE)</f>
        <v>APR</v>
      </c>
      <c r="W1502" t="str">
        <f t="shared" si="490"/>
        <v>NO</v>
      </c>
      <c r="X1502" t="str">
        <f t="shared" si="491"/>
        <v>YES</v>
      </c>
      <c r="Y1502" t="str">
        <f t="shared" si="492"/>
        <v>NO</v>
      </c>
      <c r="Z1502" t="str">
        <f t="shared" si="493"/>
        <v>NO</v>
      </c>
      <c r="AA1502" t="str">
        <f t="shared" si="494"/>
        <v>NO</v>
      </c>
      <c r="AB1502" t="str">
        <f t="shared" si="495"/>
        <v>NO</v>
      </c>
      <c r="AC1502" t="str">
        <f t="shared" si="496"/>
        <v>NO</v>
      </c>
      <c r="AD1502" t="str">
        <f t="shared" si="497"/>
        <v>NO</v>
      </c>
      <c r="AE1502" t="str">
        <f t="shared" si="498"/>
        <v>NO</v>
      </c>
      <c r="AF1502" t="str">
        <f t="shared" si="499"/>
        <v>NO</v>
      </c>
      <c r="AG1502" t="str">
        <f t="shared" si="500"/>
        <v>NO</v>
      </c>
      <c r="AH1502" t="str">
        <f t="shared" si="501"/>
        <v>NO</v>
      </c>
      <c r="AI1502" t="str">
        <f t="shared" si="502"/>
        <v/>
      </c>
      <c r="AJ1502">
        <f t="shared" si="503"/>
        <v>15</v>
      </c>
    </row>
    <row r="1503" spans="1:36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83"/>
        <v>1.6633076923076924</v>
      </c>
      <c r="P1503" s="6">
        <f t="shared" si="484"/>
        <v>97.731073446327684</v>
      </c>
      <c r="Q1503" t="str">
        <f t="shared" si="485"/>
        <v>photography</v>
      </c>
      <c r="R1503" t="str">
        <f t="shared" si="486"/>
        <v>photobooks</v>
      </c>
      <c r="S1503" s="8">
        <f t="shared" si="487"/>
        <v>42164</v>
      </c>
      <c r="T1503" s="8">
        <f t="shared" si="488"/>
        <v>42193.583599537036</v>
      </c>
      <c r="U1503">
        <f t="shared" si="489"/>
        <v>2015</v>
      </c>
      <c r="V1503" t="str">
        <f>VLOOKUP(MONTH(S1503),REF!$C$4:$D$15,2,FALSE)</f>
        <v>JUN</v>
      </c>
      <c r="W1503" t="str">
        <f t="shared" si="490"/>
        <v>NO</v>
      </c>
      <c r="X1503" t="str">
        <f t="shared" si="491"/>
        <v>NO</v>
      </c>
      <c r="Y1503" t="str">
        <f t="shared" si="492"/>
        <v>NO</v>
      </c>
      <c r="Z1503" t="str">
        <f t="shared" si="493"/>
        <v>NO</v>
      </c>
      <c r="AA1503" t="str">
        <f t="shared" si="494"/>
        <v>NO</v>
      </c>
      <c r="AB1503" t="str">
        <f t="shared" si="495"/>
        <v>NO</v>
      </c>
      <c r="AC1503" t="str">
        <f t="shared" si="496"/>
        <v>NO</v>
      </c>
      <c r="AD1503" t="str">
        <f t="shared" si="497"/>
        <v>NO</v>
      </c>
      <c r="AE1503" t="str">
        <f t="shared" si="498"/>
        <v>NO</v>
      </c>
      <c r="AF1503" t="str">
        <f t="shared" si="499"/>
        <v>NO</v>
      </c>
      <c r="AG1503" t="str">
        <f t="shared" si="500"/>
        <v>NO</v>
      </c>
      <c r="AH1503" t="str">
        <f t="shared" si="501"/>
        <v>YES</v>
      </c>
      <c r="AI1503">
        <f t="shared" si="502"/>
        <v>885</v>
      </c>
      <c r="AJ1503" t="str">
        <f t="shared" si="503"/>
        <v/>
      </c>
    </row>
    <row r="1504" spans="1:36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83"/>
        <v>1.0144545454545455</v>
      </c>
      <c r="P1504" s="6">
        <f t="shared" si="484"/>
        <v>67.835866261398181</v>
      </c>
      <c r="Q1504" t="str">
        <f t="shared" si="485"/>
        <v>photography</v>
      </c>
      <c r="R1504" t="str">
        <f t="shared" si="486"/>
        <v>photobooks</v>
      </c>
      <c r="S1504" s="8">
        <f t="shared" si="487"/>
        <v>42427</v>
      </c>
      <c r="T1504" s="8">
        <f t="shared" si="488"/>
        <v>42454.916666666672</v>
      </c>
      <c r="U1504">
        <f t="shared" si="489"/>
        <v>2016</v>
      </c>
      <c r="V1504" t="str">
        <f>VLOOKUP(MONTH(S1504),REF!$C$4:$D$15,2,FALSE)</f>
        <v>FEB</v>
      </c>
      <c r="W1504" t="str">
        <f t="shared" si="490"/>
        <v>NO</v>
      </c>
      <c r="X1504" t="str">
        <f t="shared" si="491"/>
        <v>NO</v>
      </c>
      <c r="Y1504" t="str">
        <f t="shared" si="492"/>
        <v>NO</v>
      </c>
      <c r="Z1504" t="str">
        <f t="shared" si="493"/>
        <v>NO</v>
      </c>
      <c r="AA1504" t="str">
        <f t="shared" si="494"/>
        <v>NO</v>
      </c>
      <c r="AB1504" t="str">
        <f t="shared" si="495"/>
        <v>YES</v>
      </c>
      <c r="AC1504" t="str">
        <f t="shared" si="496"/>
        <v>NO</v>
      </c>
      <c r="AD1504" t="str">
        <f t="shared" si="497"/>
        <v>NO</v>
      </c>
      <c r="AE1504" t="str">
        <f t="shared" si="498"/>
        <v>NO</v>
      </c>
      <c r="AF1504" t="str">
        <f t="shared" si="499"/>
        <v>NO</v>
      </c>
      <c r="AG1504" t="str">
        <f t="shared" si="500"/>
        <v>NO</v>
      </c>
      <c r="AH1504" t="str">
        <f t="shared" si="501"/>
        <v>NO</v>
      </c>
      <c r="AI1504">
        <f t="shared" si="502"/>
        <v>329</v>
      </c>
      <c r="AJ1504" t="str">
        <f t="shared" si="503"/>
        <v/>
      </c>
    </row>
    <row r="1505" spans="1:36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83"/>
        <v>1.0789146666666667</v>
      </c>
      <c r="P1505" s="6">
        <f t="shared" si="484"/>
        <v>56.98492957746479</v>
      </c>
      <c r="Q1505" t="str">
        <f t="shared" si="485"/>
        <v>photography</v>
      </c>
      <c r="R1505" t="str">
        <f t="shared" si="486"/>
        <v>photobooks</v>
      </c>
      <c r="S1505" s="8">
        <f t="shared" si="487"/>
        <v>42606</v>
      </c>
      <c r="T1505" s="8">
        <f t="shared" si="488"/>
        <v>42666.347233796296</v>
      </c>
      <c r="U1505">
        <f t="shared" si="489"/>
        <v>2016</v>
      </c>
      <c r="V1505" t="str">
        <f>VLOOKUP(MONTH(S1505),REF!$C$4:$D$15,2,FALSE)</f>
        <v>AUG</v>
      </c>
      <c r="W1505" t="str">
        <f t="shared" si="490"/>
        <v>NO</v>
      </c>
      <c r="X1505" t="str">
        <f t="shared" si="491"/>
        <v>YES</v>
      </c>
      <c r="Y1505" t="str">
        <f t="shared" si="492"/>
        <v>NO</v>
      </c>
      <c r="Z1505" t="str">
        <f t="shared" si="493"/>
        <v>NO</v>
      </c>
      <c r="AA1505" t="str">
        <f t="shared" si="494"/>
        <v>NO</v>
      </c>
      <c r="AB1505" t="str">
        <f t="shared" si="495"/>
        <v>NO</v>
      </c>
      <c r="AC1505" t="str">
        <f t="shared" si="496"/>
        <v>NO</v>
      </c>
      <c r="AD1505" t="str">
        <f t="shared" si="497"/>
        <v>NO</v>
      </c>
      <c r="AE1505" t="str">
        <f t="shared" si="498"/>
        <v>NO</v>
      </c>
      <c r="AF1505" t="str">
        <f t="shared" si="499"/>
        <v>NO</v>
      </c>
      <c r="AG1505" t="str">
        <f t="shared" si="500"/>
        <v>NO</v>
      </c>
      <c r="AH1505" t="str">
        <f t="shared" si="501"/>
        <v>NO</v>
      </c>
      <c r="AI1505">
        <f t="shared" si="502"/>
        <v>71</v>
      </c>
      <c r="AJ1505" t="str">
        <f t="shared" si="503"/>
        <v/>
      </c>
    </row>
    <row r="1506" spans="1:36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83"/>
        <v>2.7793846153846156</v>
      </c>
      <c r="P1506" s="6">
        <f t="shared" si="484"/>
        <v>67.159851301115239</v>
      </c>
      <c r="Q1506" t="str">
        <f t="shared" si="485"/>
        <v>photography</v>
      </c>
      <c r="R1506" t="str">
        <f t="shared" si="486"/>
        <v>photobooks</v>
      </c>
      <c r="S1506" s="8">
        <f t="shared" si="487"/>
        <v>41773</v>
      </c>
      <c r="T1506" s="8">
        <f t="shared" si="488"/>
        <v>41800.356249999997</v>
      </c>
      <c r="U1506">
        <f t="shared" si="489"/>
        <v>2014</v>
      </c>
      <c r="V1506" t="str">
        <f>VLOOKUP(MONTH(S1506),REF!$C$4:$D$15,2,FALSE)</f>
        <v>MAY</v>
      </c>
      <c r="W1506" t="str">
        <f t="shared" si="490"/>
        <v>NO</v>
      </c>
      <c r="X1506" t="str">
        <f t="shared" si="491"/>
        <v>NO</v>
      </c>
      <c r="Y1506" t="str">
        <f t="shared" si="492"/>
        <v>YES</v>
      </c>
      <c r="Z1506" t="str">
        <f t="shared" si="493"/>
        <v>NO</v>
      </c>
      <c r="AA1506" t="str">
        <f t="shared" si="494"/>
        <v>NO</v>
      </c>
      <c r="AB1506" t="str">
        <f t="shared" si="495"/>
        <v>NO</v>
      </c>
      <c r="AC1506" t="str">
        <f t="shared" si="496"/>
        <v>NO</v>
      </c>
      <c r="AD1506" t="str">
        <f t="shared" si="497"/>
        <v>NO</v>
      </c>
      <c r="AE1506" t="str">
        <f t="shared" si="498"/>
        <v>NO</v>
      </c>
      <c r="AF1506" t="str">
        <f t="shared" si="499"/>
        <v>NO</v>
      </c>
      <c r="AG1506" t="str">
        <f t="shared" si="500"/>
        <v>NO</v>
      </c>
      <c r="AH1506" t="str">
        <f t="shared" si="501"/>
        <v>NO</v>
      </c>
      <c r="AI1506">
        <f t="shared" si="502"/>
        <v>269</v>
      </c>
      <c r="AJ1506" t="str">
        <f t="shared" si="503"/>
        <v/>
      </c>
    </row>
    <row r="1507" spans="1:36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83"/>
        <v>1.0358125</v>
      </c>
      <c r="P1507" s="6">
        <f t="shared" si="484"/>
        <v>48.037681159420288</v>
      </c>
      <c r="Q1507" t="str">
        <f t="shared" si="485"/>
        <v>photography</v>
      </c>
      <c r="R1507" t="str">
        <f t="shared" si="486"/>
        <v>photobooks</v>
      </c>
      <c r="S1507" s="8">
        <f t="shared" si="487"/>
        <v>42414</v>
      </c>
      <c r="T1507" s="8">
        <f t="shared" si="488"/>
        <v>42451.834027777775</v>
      </c>
      <c r="U1507">
        <f t="shared" si="489"/>
        <v>2016</v>
      </c>
      <c r="V1507" t="str">
        <f>VLOOKUP(MONTH(S1507),REF!$C$4:$D$15,2,FALSE)</f>
        <v>FEB</v>
      </c>
      <c r="W1507" t="str">
        <f t="shared" si="490"/>
        <v>NO</v>
      </c>
      <c r="X1507" t="str">
        <f t="shared" si="491"/>
        <v>NO</v>
      </c>
      <c r="Y1507" t="str">
        <f t="shared" si="492"/>
        <v>NO</v>
      </c>
      <c r="Z1507" t="str">
        <f t="shared" si="493"/>
        <v>NO</v>
      </c>
      <c r="AA1507" t="str">
        <f t="shared" si="494"/>
        <v>YES</v>
      </c>
      <c r="AB1507" t="str">
        <f t="shared" si="495"/>
        <v>NO</v>
      </c>
      <c r="AC1507" t="str">
        <f t="shared" si="496"/>
        <v>NO</v>
      </c>
      <c r="AD1507" t="str">
        <f t="shared" si="497"/>
        <v>NO</v>
      </c>
      <c r="AE1507" t="str">
        <f t="shared" si="498"/>
        <v>NO</v>
      </c>
      <c r="AF1507" t="str">
        <f t="shared" si="499"/>
        <v>NO</v>
      </c>
      <c r="AG1507" t="str">
        <f t="shared" si="500"/>
        <v>NO</v>
      </c>
      <c r="AH1507" t="str">
        <f t="shared" si="501"/>
        <v>NO</v>
      </c>
      <c r="AI1507">
        <f t="shared" si="502"/>
        <v>345</v>
      </c>
      <c r="AJ1507" t="str">
        <f t="shared" si="503"/>
        <v/>
      </c>
    </row>
    <row r="1508" spans="1:36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83"/>
        <v>1.1140000000000001</v>
      </c>
      <c r="P1508" s="6">
        <f t="shared" si="484"/>
        <v>38.860465116279073</v>
      </c>
      <c r="Q1508" t="str">
        <f t="shared" si="485"/>
        <v>photography</v>
      </c>
      <c r="R1508" t="str">
        <f t="shared" si="486"/>
        <v>photobooks</v>
      </c>
      <c r="S1508" s="8">
        <f t="shared" si="487"/>
        <v>41815</v>
      </c>
      <c r="T1508" s="8">
        <f t="shared" si="488"/>
        <v>41844.785925925928</v>
      </c>
      <c r="U1508">
        <f t="shared" si="489"/>
        <v>2014</v>
      </c>
      <c r="V1508" t="str">
        <f>VLOOKUP(MONTH(S1508),REF!$C$4:$D$15,2,FALSE)</f>
        <v>JUN</v>
      </c>
      <c r="W1508" t="str">
        <f t="shared" si="490"/>
        <v>NO</v>
      </c>
      <c r="X1508" t="str">
        <f t="shared" si="491"/>
        <v>YES</v>
      </c>
      <c r="Y1508" t="str">
        <f t="shared" si="492"/>
        <v>NO</v>
      </c>
      <c r="Z1508" t="str">
        <f t="shared" si="493"/>
        <v>NO</v>
      </c>
      <c r="AA1508" t="str">
        <f t="shared" si="494"/>
        <v>NO</v>
      </c>
      <c r="AB1508" t="str">
        <f t="shared" si="495"/>
        <v>NO</v>
      </c>
      <c r="AC1508" t="str">
        <f t="shared" si="496"/>
        <v>NO</v>
      </c>
      <c r="AD1508" t="str">
        <f t="shared" si="497"/>
        <v>NO</v>
      </c>
      <c r="AE1508" t="str">
        <f t="shared" si="498"/>
        <v>NO</v>
      </c>
      <c r="AF1508" t="str">
        <f t="shared" si="499"/>
        <v>NO</v>
      </c>
      <c r="AG1508" t="str">
        <f t="shared" si="500"/>
        <v>NO</v>
      </c>
      <c r="AH1508" t="str">
        <f t="shared" si="501"/>
        <v>NO</v>
      </c>
      <c r="AI1508">
        <f t="shared" si="502"/>
        <v>43</v>
      </c>
      <c r="AJ1508" t="str">
        <f t="shared" si="503"/>
        <v/>
      </c>
    </row>
    <row r="1509" spans="1:36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83"/>
        <v>2.15</v>
      </c>
      <c r="P1509" s="6">
        <f t="shared" si="484"/>
        <v>78.181818181818187</v>
      </c>
      <c r="Q1509" t="str">
        <f t="shared" si="485"/>
        <v>photography</v>
      </c>
      <c r="R1509" t="str">
        <f t="shared" si="486"/>
        <v>photobooks</v>
      </c>
      <c r="S1509" s="8">
        <f t="shared" si="487"/>
        <v>40254</v>
      </c>
      <c r="T1509" s="8">
        <f t="shared" si="488"/>
        <v>40313.340277777781</v>
      </c>
      <c r="U1509">
        <f t="shared" si="489"/>
        <v>2010</v>
      </c>
      <c r="V1509" t="str">
        <f>VLOOKUP(MONTH(S1509),REF!$C$4:$D$15,2,FALSE)</f>
        <v>MAR</v>
      </c>
      <c r="W1509" t="str">
        <f t="shared" si="490"/>
        <v>NO</v>
      </c>
      <c r="X1509" t="str">
        <f t="shared" si="491"/>
        <v>YES</v>
      </c>
      <c r="Y1509" t="str">
        <f t="shared" si="492"/>
        <v>NO</v>
      </c>
      <c r="Z1509" t="str">
        <f t="shared" si="493"/>
        <v>NO</v>
      </c>
      <c r="AA1509" t="str">
        <f t="shared" si="494"/>
        <v>NO</v>
      </c>
      <c r="AB1509" t="str">
        <f t="shared" si="495"/>
        <v>NO</v>
      </c>
      <c r="AC1509" t="str">
        <f t="shared" si="496"/>
        <v>NO</v>
      </c>
      <c r="AD1509" t="str">
        <f t="shared" si="497"/>
        <v>NO</v>
      </c>
      <c r="AE1509" t="str">
        <f t="shared" si="498"/>
        <v>NO</v>
      </c>
      <c r="AF1509" t="str">
        <f t="shared" si="499"/>
        <v>NO</v>
      </c>
      <c r="AG1509" t="str">
        <f t="shared" si="500"/>
        <v>NO</v>
      </c>
      <c r="AH1509" t="str">
        <f t="shared" si="501"/>
        <v>NO</v>
      </c>
      <c r="AI1509">
        <f t="shared" si="502"/>
        <v>33</v>
      </c>
      <c r="AJ1509" t="str">
        <f t="shared" si="503"/>
        <v/>
      </c>
    </row>
    <row r="1510" spans="1:36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83"/>
        <v>1.1076216216216217</v>
      </c>
      <c r="P1510" s="6">
        <f t="shared" si="484"/>
        <v>97.113744075829388</v>
      </c>
      <c r="Q1510" t="str">
        <f t="shared" si="485"/>
        <v>photography</v>
      </c>
      <c r="R1510" t="str">
        <f t="shared" si="486"/>
        <v>photobooks</v>
      </c>
      <c r="S1510" s="8">
        <f t="shared" si="487"/>
        <v>41787</v>
      </c>
      <c r="T1510" s="8">
        <f t="shared" si="488"/>
        <v>41817.614363425928</v>
      </c>
      <c r="U1510">
        <f t="shared" si="489"/>
        <v>2014</v>
      </c>
      <c r="V1510" t="str">
        <f>VLOOKUP(MONTH(S1510),REF!$C$4:$D$15,2,FALSE)</f>
        <v>MAY</v>
      </c>
      <c r="W1510" t="str">
        <f t="shared" si="490"/>
        <v>NO</v>
      </c>
      <c r="X1510" t="str">
        <f t="shared" si="491"/>
        <v>NO</v>
      </c>
      <c r="Y1510" t="str">
        <f t="shared" si="492"/>
        <v>NO</v>
      </c>
      <c r="Z1510" t="str">
        <f t="shared" si="493"/>
        <v>NO</v>
      </c>
      <c r="AA1510" t="str">
        <f t="shared" si="494"/>
        <v>YES</v>
      </c>
      <c r="AB1510" t="str">
        <f t="shared" si="495"/>
        <v>NO</v>
      </c>
      <c r="AC1510" t="str">
        <f t="shared" si="496"/>
        <v>NO</v>
      </c>
      <c r="AD1510" t="str">
        <f t="shared" si="497"/>
        <v>NO</v>
      </c>
      <c r="AE1510" t="str">
        <f t="shared" si="498"/>
        <v>NO</v>
      </c>
      <c r="AF1510" t="str">
        <f t="shared" si="499"/>
        <v>NO</v>
      </c>
      <c r="AG1510" t="str">
        <f t="shared" si="500"/>
        <v>NO</v>
      </c>
      <c r="AH1510" t="str">
        <f t="shared" si="501"/>
        <v>NO</v>
      </c>
      <c r="AI1510">
        <f t="shared" si="502"/>
        <v>211</v>
      </c>
      <c r="AJ1510" t="str">
        <f t="shared" si="503"/>
        <v/>
      </c>
    </row>
    <row r="1511" spans="1:36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83"/>
        <v>1.2364125714285714</v>
      </c>
      <c r="P1511" s="6">
        <f t="shared" si="484"/>
        <v>110.39397959183674</v>
      </c>
      <c r="Q1511" t="str">
        <f t="shared" si="485"/>
        <v>photography</v>
      </c>
      <c r="R1511" t="str">
        <f t="shared" si="486"/>
        <v>photobooks</v>
      </c>
      <c r="S1511" s="8">
        <f t="shared" si="487"/>
        <v>42752</v>
      </c>
      <c r="T1511" s="8">
        <f t="shared" si="488"/>
        <v>42780.957638888889</v>
      </c>
      <c r="U1511">
        <f t="shared" si="489"/>
        <v>2017</v>
      </c>
      <c r="V1511" t="str">
        <f>VLOOKUP(MONTH(S1511),REF!$C$4:$D$15,2,FALSE)</f>
        <v>JAN</v>
      </c>
      <c r="W1511" t="str">
        <f t="shared" si="490"/>
        <v>NO</v>
      </c>
      <c r="X1511" t="str">
        <f t="shared" si="491"/>
        <v>NO</v>
      </c>
      <c r="Y1511" t="str">
        <f t="shared" si="492"/>
        <v>NO</v>
      </c>
      <c r="Z1511" t="str">
        <f t="shared" si="493"/>
        <v>NO</v>
      </c>
      <c r="AA1511" t="str">
        <f t="shared" si="494"/>
        <v>YES</v>
      </c>
      <c r="AB1511" t="str">
        <f t="shared" si="495"/>
        <v>NO</v>
      </c>
      <c r="AC1511" t="str">
        <f t="shared" si="496"/>
        <v>NO</v>
      </c>
      <c r="AD1511" t="str">
        <f t="shared" si="497"/>
        <v>NO</v>
      </c>
      <c r="AE1511" t="str">
        <f t="shared" si="498"/>
        <v>NO</v>
      </c>
      <c r="AF1511" t="str">
        <f t="shared" si="499"/>
        <v>NO</v>
      </c>
      <c r="AG1511" t="str">
        <f t="shared" si="500"/>
        <v>NO</v>
      </c>
      <c r="AH1511" t="str">
        <f t="shared" si="501"/>
        <v>NO</v>
      </c>
      <c r="AI1511">
        <f t="shared" si="502"/>
        <v>196</v>
      </c>
      <c r="AJ1511" t="str">
        <f t="shared" si="503"/>
        <v/>
      </c>
    </row>
    <row r="1512" spans="1:36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83"/>
        <v>1.0103500000000001</v>
      </c>
      <c r="P1512" s="6">
        <f t="shared" si="484"/>
        <v>39.91506172839506</v>
      </c>
      <c r="Q1512" t="str">
        <f t="shared" si="485"/>
        <v>photography</v>
      </c>
      <c r="R1512" t="str">
        <f t="shared" si="486"/>
        <v>photobooks</v>
      </c>
      <c r="S1512" s="8">
        <f t="shared" si="487"/>
        <v>41809</v>
      </c>
      <c r="T1512" s="8">
        <f t="shared" si="488"/>
        <v>41839.385162037041</v>
      </c>
      <c r="U1512">
        <f t="shared" si="489"/>
        <v>2014</v>
      </c>
      <c r="V1512" t="str">
        <f>VLOOKUP(MONTH(S1512),REF!$C$4:$D$15,2,FALSE)</f>
        <v>JUN</v>
      </c>
      <c r="W1512" t="str">
        <f t="shared" si="490"/>
        <v>NO</v>
      </c>
      <c r="X1512" t="str">
        <f t="shared" si="491"/>
        <v>NO</v>
      </c>
      <c r="Y1512" t="str">
        <f t="shared" si="492"/>
        <v>NO</v>
      </c>
      <c r="Z1512" t="str">
        <f t="shared" si="493"/>
        <v>NO</v>
      </c>
      <c r="AA1512" t="str">
        <f t="shared" si="494"/>
        <v>YES</v>
      </c>
      <c r="AB1512" t="str">
        <f t="shared" si="495"/>
        <v>NO</v>
      </c>
      <c r="AC1512" t="str">
        <f t="shared" si="496"/>
        <v>NO</v>
      </c>
      <c r="AD1512" t="str">
        <f t="shared" si="497"/>
        <v>NO</v>
      </c>
      <c r="AE1512" t="str">
        <f t="shared" si="498"/>
        <v>NO</v>
      </c>
      <c r="AF1512" t="str">
        <f t="shared" si="499"/>
        <v>NO</v>
      </c>
      <c r="AG1512" t="str">
        <f t="shared" si="500"/>
        <v>NO</v>
      </c>
      <c r="AH1512" t="str">
        <f t="shared" si="501"/>
        <v>NO</v>
      </c>
      <c r="AI1512">
        <f t="shared" si="502"/>
        <v>405</v>
      </c>
      <c r="AJ1512" t="str">
        <f t="shared" si="503"/>
        <v/>
      </c>
    </row>
    <row r="1513" spans="1:36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83"/>
        <v>1.1179285714285714</v>
      </c>
      <c r="P1513" s="6">
        <f t="shared" si="484"/>
        <v>75.975728155339809</v>
      </c>
      <c r="Q1513" t="str">
        <f t="shared" si="485"/>
        <v>photography</v>
      </c>
      <c r="R1513" t="str">
        <f t="shared" si="486"/>
        <v>photobooks</v>
      </c>
      <c r="S1513" s="8">
        <f t="shared" si="487"/>
        <v>42297</v>
      </c>
      <c r="T1513" s="8">
        <f t="shared" si="488"/>
        <v>42326.625046296293</v>
      </c>
      <c r="U1513">
        <f t="shared" si="489"/>
        <v>2015</v>
      </c>
      <c r="V1513" t="str">
        <f>VLOOKUP(MONTH(S1513),REF!$C$4:$D$15,2,FALSE)</f>
        <v>OCT</v>
      </c>
      <c r="W1513" t="str">
        <f t="shared" si="490"/>
        <v>NO</v>
      </c>
      <c r="X1513" t="str">
        <f t="shared" si="491"/>
        <v>NO</v>
      </c>
      <c r="Y1513" t="str">
        <f t="shared" si="492"/>
        <v>NO</v>
      </c>
      <c r="Z1513" t="str">
        <f t="shared" si="493"/>
        <v>YES</v>
      </c>
      <c r="AA1513" t="str">
        <f t="shared" si="494"/>
        <v>NO</v>
      </c>
      <c r="AB1513" t="str">
        <f t="shared" si="495"/>
        <v>NO</v>
      </c>
      <c r="AC1513" t="str">
        <f t="shared" si="496"/>
        <v>NO</v>
      </c>
      <c r="AD1513" t="str">
        <f t="shared" si="497"/>
        <v>NO</v>
      </c>
      <c r="AE1513" t="str">
        <f t="shared" si="498"/>
        <v>NO</v>
      </c>
      <c r="AF1513" t="str">
        <f t="shared" si="499"/>
        <v>NO</v>
      </c>
      <c r="AG1513" t="str">
        <f t="shared" si="500"/>
        <v>NO</v>
      </c>
      <c r="AH1513" t="str">
        <f t="shared" si="501"/>
        <v>NO</v>
      </c>
      <c r="AI1513">
        <f t="shared" si="502"/>
        <v>206</v>
      </c>
      <c r="AJ1513" t="str">
        <f t="shared" si="503"/>
        <v/>
      </c>
    </row>
    <row r="1514" spans="1:36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83"/>
        <v>5.5877142857142861</v>
      </c>
      <c r="P1514" s="6">
        <f t="shared" si="484"/>
        <v>58.379104477611939</v>
      </c>
      <c r="Q1514" t="str">
        <f t="shared" si="485"/>
        <v>photography</v>
      </c>
      <c r="R1514" t="str">
        <f t="shared" si="486"/>
        <v>photobooks</v>
      </c>
      <c r="S1514" s="8">
        <f t="shared" si="487"/>
        <v>42742</v>
      </c>
      <c r="T1514" s="8">
        <f t="shared" si="488"/>
        <v>42771.684479166666</v>
      </c>
      <c r="U1514">
        <f t="shared" si="489"/>
        <v>2017</v>
      </c>
      <c r="V1514" t="str">
        <f>VLOOKUP(MONTH(S1514),REF!$C$4:$D$15,2,FALSE)</f>
        <v>JAN</v>
      </c>
      <c r="W1514" t="str">
        <f t="shared" si="490"/>
        <v>NO</v>
      </c>
      <c r="X1514" t="str">
        <f t="shared" si="491"/>
        <v>YES</v>
      </c>
      <c r="Y1514" t="str">
        <f t="shared" si="492"/>
        <v>NO</v>
      </c>
      <c r="Z1514" t="str">
        <f t="shared" si="493"/>
        <v>NO</v>
      </c>
      <c r="AA1514" t="str">
        <f t="shared" si="494"/>
        <v>NO</v>
      </c>
      <c r="AB1514" t="str">
        <f t="shared" si="495"/>
        <v>NO</v>
      </c>
      <c r="AC1514" t="str">
        <f t="shared" si="496"/>
        <v>NO</v>
      </c>
      <c r="AD1514" t="str">
        <f t="shared" si="497"/>
        <v>NO</v>
      </c>
      <c r="AE1514" t="str">
        <f t="shared" si="498"/>
        <v>NO</v>
      </c>
      <c r="AF1514" t="str">
        <f t="shared" si="499"/>
        <v>NO</v>
      </c>
      <c r="AG1514" t="str">
        <f t="shared" si="500"/>
        <v>NO</v>
      </c>
      <c r="AH1514" t="str">
        <f t="shared" si="501"/>
        <v>NO</v>
      </c>
      <c r="AI1514">
        <f t="shared" si="502"/>
        <v>335</v>
      </c>
      <c r="AJ1514" t="str">
        <f t="shared" si="503"/>
        <v/>
      </c>
    </row>
    <row r="1515" spans="1:36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83"/>
        <v>1.5001875</v>
      </c>
      <c r="P1515" s="6">
        <f t="shared" si="484"/>
        <v>55.82093023255814</v>
      </c>
      <c r="Q1515" t="str">
        <f t="shared" si="485"/>
        <v>photography</v>
      </c>
      <c r="R1515" t="str">
        <f t="shared" si="486"/>
        <v>photobooks</v>
      </c>
      <c r="S1515" s="8">
        <f t="shared" si="487"/>
        <v>41807</v>
      </c>
      <c r="T1515" s="8">
        <f t="shared" si="488"/>
        <v>41836.637337962966</v>
      </c>
      <c r="U1515">
        <f t="shared" si="489"/>
        <v>2014</v>
      </c>
      <c r="V1515" t="str">
        <f>VLOOKUP(MONTH(S1515),REF!$C$4:$D$15,2,FALSE)</f>
        <v>JUN</v>
      </c>
      <c r="W1515" t="str">
        <f t="shared" si="490"/>
        <v>NO</v>
      </c>
      <c r="X1515" t="str">
        <f t="shared" si="491"/>
        <v>NO</v>
      </c>
      <c r="Y1515" t="str">
        <f t="shared" si="492"/>
        <v>YES</v>
      </c>
      <c r="Z1515" t="str">
        <f t="shared" si="493"/>
        <v>NO</v>
      </c>
      <c r="AA1515" t="str">
        <f t="shared" si="494"/>
        <v>NO</v>
      </c>
      <c r="AB1515" t="str">
        <f t="shared" si="495"/>
        <v>NO</v>
      </c>
      <c r="AC1515" t="str">
        <f t="shared" si="496"/>
        <v>NO</v>
      </c>
      <c r="AD1515" t="str">
        <f t="shared" si="497"/>
        <v>NO</v>
      </c>
      <c r="AE1515" t="str">
        <f t="shared" si="498"/>
        <v>NO</v>
      </c>
      <c r="AF1515" t="str">
        <f t="shared" si="499"/>
        <v>NO</v>
      </c>
      <c r="AG1515" t="str">
        <f t="shared" si="500"/>
        <v>NO</v>
      </c>
      <c r="AH1515" t="str">
        <f t="shared" si="501"/>
        <v>NO</v>
      </c>
      <c r="AI1515">
        <f t="shared" si="502"/>
        <v>215</v>
      </c>
      <c r="AJ1515" t="str">
        <f t="shared" si="503"/>
        <v/>
      </c>
    </row>
    <row r="1516" spans="1:36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83"/>
        <v>1.0647599999999999</v>
      </c>
      <c r="P1516" s="6">
        <f t="shared" si="484"/>
        <v>151.24431818181819</v>
      </c>
      <c r="Q1516" t="str">
        <f t="shared" si="485"/>
        <v>photography</v>
      </c>
      <c r="R1516" t="str">
        <f t="shared" si="486"/>
        <v>photobooks</v>
      </c>
      <c r="S1516" s="8">
        <f t="shared" si="487"/>
        <v>42235</v>
      </c>
      <c r="T1516" s="8">
        <f t="shared" si="488"/>
        <v>42274.597685185188</v>
      </c>
      <c r="U1516">
        <f t="shared" si="489"/>
        <v>2015</v>
      </c>
      <c r="V1516" t="str">
        <f>VLOOKUP(MONTH(S1516),REF!$C$4:$D$15,2,FALSE)</f>
        <v>AUG</v>
      </c>
      <c r="W1516" t="str">
        <f t="shared" si="490"/>
        <v>NO</v>
      </c>
      <c r="X1516" t="str">
        <f t="shared" si="491"/>
        <v>NO</v>
      </c>
      <c r="Y1516" t="str">
        <f t="shared" si="492"/>
        <v>NO</v>
      </c>
      <c r="Z1516" t="str">
        <f t="shared" si="493"/>
        <v>NO</v>
      </c>
      <c r="AA1516" t="str">
        <f t="shared" si="494"/>
        <v>NO</v>
      </c>
      <c r="AB1516" t="str">
        <f t="shared" si="495"/>
        <v>NO</v>
      </c>
      <c r="AC1516" t="str">
        <f t="shared" si="496"/>
        <v>YES</v>
      </c>
      <c r="AD1516" t="str">
        <f t="shared" si="497"/>
        <v>NO</v>
      </c>
      <c r="AE1516" t="str">
        <f t="shared" si="498"/>
        <v>NO</v>
      </c>
      <c r="AF1516" t="str">
        <f t="shared" si="499"/>
        <v>NO</v>
      </c>
      <c r="AG1516" t="str">
        <f t="shared" si="500"/>
        <v>NO</v>
      </c>
      <c r="AH1516" t="str">
        <f t="shared" si="501"/>
        <v>NO</v>
      </c>
      <c r="AI1516">
        <f t="shared" si="502"/>
        <v>176</v>
      </c>
      <c r="AJ1516" t="str">
        <f t="shared" si="503"/>
        <v/>
      </c>
    </row>
    <row r="1517" spans="1:36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83"/>
        <v>1.57189</v>
      </c>
      <c r="P1517" s="6">
        <f t="shared" si="484"/>
        <v>849.67027027027029</v>
      </c>
      <c r="Q1517" t="str">
        <f t="shared" si="485"/>
        <v>photography</v>
      </c>
      <c r="R1517" t="str">
        <f t="shared" si="486"/>
        <v>photobooks</v>
      </c>
      <c r="S1517" s="8">
        <f t="shared" si="487"/>
        <v>42415</v>
      </c>
      <c r="T1517" s="8">
        <f t="shared" si="488"/>
        <v>42445.211770833332</v>
      </c>
      <c r="U1517">
        <f t="shared" si="489"/>
        <v>2016</v>
      </c>
      <c r="V1517" t="str">
        <f>VLOOKUP(MONTH(S1517),REF!$C$4:$D$15,2,FALSE)</f>
        <v>FEB</v>
      </c>
      <c r="W1517" t="str">
        <f t="shared" si="490"/>
        <v>NO</v>
      </c>
      <c r="X1517" t="str">
        <f t="shared" si="491"/>
        <v>NO</v>
      </c>
      <c r="Y1517" t="str">
        <f t="shared" si="492"/>
        <v>NO</v>
      </c>
      <c r="Z1517" t="str">
        <f t="shared" si="493"/>
        <v>NO</v>
      </c>
      <c r="AA1517" t="str">
        <f t="shared" si="494"/>
        <v>NO</v>
      </c>
      <c r="AB1517" t="str">
        <f t="shared" si="495"/>
        <v>NO</v>
      </c>
      <c r="AC1517" t="str">
        <f t="shared" si="496"/>
        <v>NO</v>
      </c>
      <c r="AD1517" t="str">
        <f t="shared" si="497"/>
        <v>NO</v>
      </c>
      <c r="AE1517" t="str">
        <f t="shared" si="498"/>
        <v>NO</v>
      </c>
      <c r="AF1517" t="str">
        <f t="shared" si="499"/>
        <v>NO</v>
      </c>
      <c r="AG1517" t="str">
        <f t="shared" si="500"/>
        <v>NO</v>
      </c>
      <c r="AH1517" t="str">
        <f t="shared" si="501"/>
        <v>YES</v>
      </c>
      <c r="AI1517">
        <f t="shared" si="502"/>
        <v>555</v>
      </c>
      <c r="AJ1517" t="str">
        <f t="shared" si="503"/>
        <v/>
      </c>
    </row>
    <row r="1518" spans="1:36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83"/>
        <v>1.0865882352941176</v>
      </c>
      <c r="P1518" s="6">
        <f t="shared" si="484"/>
        <v>159.24137931034483</v>
      </c>
      <c r="Q1518" t="str">
        <f t="shared" si="485"/>
        <v>photography</v>
      </c>
      <c r="R1518" t="str">
        <f t="shared" si="486"/>
        <v>photobooks</v>
      </c>
      <c r="S1518" s="8">
        <f t="shared" si="487"/>
        <v>42619</v>
      </c>
      <c r="T1518" s="8">
        <f t="shared" si="488"/>
        <v>42649.583333333328</v>
      </c>
      <c r="U1518">
        <f t="shared" si="489"/>
        <v>2016</v>
      </c>
      <c r="V1518" t="str">
        <f>VLOOKUP(MONTH(S1518),REF!$C$4:$D$15,2,FALSE)</f>
        <v>SEP</v>
      </c>
      <c r="W1518" t="str">
        <f t="shared" si="490"/>
        <v>NO</v>
      </c>
      <c r="X1518" t="str">
        <f t="shared" si="491"/>
        <v>NO</v>
      </c>
      <c r="Y1518" t="str">
        <f t="shared" si="492"/>
        <v>NO</v>
      </c>
      <c r="Z1518" t="str">
        <f t="shared" si="493"/>
        <v>NO</v>
      </c>
      <c r="AA1518" t="str">
        <f t="shared" si="494"/>
        <v>YES</v>
      </c>
      <c r="AB1518" t="str">
        <f t="shared" si="495"/>
        <v>NO</v>
      </c>
      <c r="AC1518" t="str">
        <f t="shared" si="496"/>
        <v>NO</v>
      </c>
      <c r="AD1518" t="str">
        <f t="shared" si="497"/>
        <v>NO</v>
      </c>
      <c r="AE1518" t="str">
        <f t="shared" si="498"/>
        <v>NO</v>
      </c>
      <c r="AF1518" t="str">
        <f t="shared" si="499"/>
        <v>NO</v>
      </c>
      <c r="AG1518" t="str">
        <f t="shared" si="500"/>
        <v>NO</v>
      </c>
      <c r="AH1518" t="str">
        <f t="shared" si="501"/>
        <v>NO</v>
      </c>
      <c r="AI1518">
        <f t="shared" si="502"/>
        <v>116</v>
      </c>
      <c r="AJ1518" t="str">
        <f t="shared" si="503"/>
        <v/>
      </c>
    </row>
    <row r="1519" spans="1:36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83"/>
        <v>1.6197999999999999</v>
      </c>
      <c r="P1519" s="6">
        <f t="shared" si="484"/>
        <v>39.507317073170732</v>
      </c>
      <c r="Q1519" t="str">
        <f t="shared" si="485"/>
        <v>photography</v>
      </c>
      <c r="R1519" t="str">
        <f t="shared" si="486"/>
        <v>photobooks</v>
      </c>
      <c r="S1519" s="8">
        <f t="shared" si="487"/>
        <v>41949</v>
      </c>
      <c r="T1519" s="8">
        <f t="shared" si="488"/>
        <v>41979.25</v>
      </c>
      <c r="U1519">
        <f t="shared" si="489"/>
        <v>2014</v>
      </c>
      <c r="V1519" t="str">
        <f>VLOOKUP(MONTH(S1519),REF!$C$4:$D$15,2,FALSE)</f>
        <v>NOV</v>
      </c>
      <c r="W1519" t="str">
        <f t="shared" si="490"/>
        <v>NO</v>
      </c>
      <c r="X1519" t="str">
        <f t="shared" si="491"/>
        <v>NO</v>
      </c>
      <c r="Y1519" t="str">
        <f t="shared" si="492"/>
        <v>NO</v>
      </c>
      <c r="Z1519" t="str">
        <f t="shared" si="493"/>
        <v>NO</v>
      </c>
      <c r="AA1519" t="str">
        <f t="shared" si="494"/>
        <v>YES</v>
      </c>
      <c r="AB1519" t="str">
        <f t="shared" si="495"/>
        <v>NO</v>
      </c>
      <c r="AC1519" t="str">
        <f t="shared" si="496"/>
        <v>NO</v>
      </c>
      <c r="AD1519" t="str">
        <f t="shared" si="497"/>
        <v>NO</v>
      </c>
      <c r="AE1519" t="str">
        <f t="shared" si="498"/>
        <v>NO</v>
      </c>
      <c r="AF1519" t="str">
        <f t="shared" si="499"/>
        <v>NO</v>
      </c>
      <c r="AG1519" t="str">
        <f t="shared" si="500"/>
        <v>NO</v>
      </c>
      <c r="AH1519" t="str">
        <f t="shared" si="501"/>
        <v>NO</v>
      </c>
      <c r="AI1519">
        <f t="shared" si="502"/>
        <v>615</v>
      </c>
      <c r="AJ1519" t="str">
        <f t="shared" si="503"/>
        <v/>
      </c>
    </row>
    <row r="1520" spans="1:36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83"/>
        <v>2.0536666666666665</v>
      </c>
      <c r="P1520" s="6">
        <f t="shared" si="484"/>
        <v>130.52966101694915</v>
      </c>
      <c r="Q1520" t="str">
        <f t="shared" si="485"/>
        <v>photography</v>
      </c>
      <c r="R1520" t="str">
        <f t="shared" si="486"/>
        <v>photobooks</v>
      </c>
      <c r="S1520" s="8">
        <f t="shared" si="487"/>
        <v>41761</v>
      </c>
      <c r="T1520" s="8">
        <f t="shared" si="488"/>
        <v>41790.8200462963</v>
      </c>
      <c r="U1520">
        <f t="shared" si="489"/>
        <v>2014</v>
      </c>
      <c r="V1520" t="str">
        <f>VLOOKUP(MONTH(S1520),REF!$C$4:$D$15,2,FALSE)</f>
        <v>MAY</v>
      </c>
      <c r="W1520" t="str">
        <f t="shared" si="490"/>
        <v>NO</v>
      </c>
      <c r="X1520" t="str">
        <f t="shared" si="491"/>
        <v>NO</v>
      </c>
      <c r="Y1520" t="str">
        <f t="shared" si="492"/>
        <v>NO</v>
      </c>
      <c r="Z1520" t="str">
        <f t="shared" si="493"/>
        <v>NO</v>
      </c>
      <c r="AA1520" t="str">
        <f t="shared" si="494"/>
        <v>YES</v>
      </c>
      <c r="AB1520" t="str">
        <f t="shared" si="495"/>
        <v>NO</v>
      </c>
      <c r="AC1520" t="str">
        <f t="shared" si="496"/>
        <v>NO</v>
      </c>
      <c r="AD1520" t="str">
        <f t="shared" si="497"/>
        <v>NO</v>
      </c>
      <c r="AE1520" t="str">
        <f t="shared" si="498"/>
        <v>NO</v>
      </c>
      <c r="AF1520" t="str">
        <f t="shared" si="499"/>
        <v>NO</v>
      </c>
      <c r="AG1520" t="str">
        <f t="shared" si="500"/>
        <v>NO</v>
      </c>
      <c r="AH1520" t="str">
        <f t="shared" si="501"/>
        <v>NO</v>
      </c>
      <c r="AI1520">
        <f t="shared" si="502"/>
        <v>236</v>
      </c>
      <c r="AJ1520" t="str">
        <f t="shared" si="503"/>
        <v/>
      </c>
    </row>
    <row r="1521" spans="1:36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83"/>
        <v>1.033638888888889</v>
      </c>
      <c r="P1521" s="6">
        <f t="shared" si="484"/>
        <v>64.156896551724131</v>
      </c>
      <c r="Q1521" t="str">
        <f t="shared" si="485"/>
        <v>photography</v>
      </c>
      <c r="R1521" t="str">
        <f t="shared" si="486"/>
        <v>photobooks</v>
      </c>
      <c r="S1521" s="8">
        <f t="shared" si="487"/>
        <v>41783</v>
      </c>
      <c r="T1521" s="8">
        <f t="shared" si="488"/>
        <v>41810.915972222225</v>
      </c>
      <c r="U1521">
        <f t="shared" si="489"/>
        <v>2014</v>
      </c>
      <c r="V1521" t="str">
        <f>VLOOKUP(MONTH(S1521),REF!$C$4:$D$15,2,FALSE)</f>
        <v>MAY</v>
      </c>
      <c r="W1521" t="str">
        <f t="shared" si="490"/>
        <v>NO</v>
      </c>
      <c r="X1521" t="str">
        <f t="shared" si="491"/>
        <v>NO</v>
      </c>
      <c r="Y1521" t="str">
        <f t="shared" si="492"/>
        <v>YES</v>
      </c>
      <c r="Z1521" t="str">
        <f t="shared" si="493"/>
        <v>NO</v>
      </c>
      <c r="AA1521" t="str">
        <f t="shared" si="494"/>
        <v>NO</v>
      </c>
      <c r="AB1521" t="str">
        <f t="shared" si="495"/>
        <v>NO</v>
      </c>
      <c r="AC1521" t="str">
        <f t="shared" si="496"/>
        <v>NO</v>
      </c>
      <c r="AD1521" t="str">
        <f t="shared" si="497"/>
        <v>NO</v>
      </c>
      <c r="AE1521" t="str">
        <f t="shared" si="498"/>
        <v>NO</v>
      </c>
      <c r="AF1521" t="str">
        <f t="shared" si="499"/>
        <v>NO</v>
      </c>
      <c r="AG1521" t="str">
        <f t="shared" si="500"/>
        <v>NO</v>
      </c>
      <c r="AH1521" t="str">
        <f t="shared" si="501"/>
        <v>NO</v>
      </c>
      <c r="AI1521">
        <f t="shared" si="502"/>
        <v>145</v>
      </c>
      <c r="AJ1521" t="str">
        <f t="shared" si="503"/>
        <v/>
      </c>
    </row>
    <row r="1522" spans="1:36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83"/>
        <v>1.0347222222222223</v>
      </c>
      <c r="P1522" s="6">
        <f t="shared" si="484"/>
        <v>111.52694610778443</v>
      </c>
      <c r="Q1522" t="str">
        <f t="shared" si="485"/>
        <v>photography</v>
      </c>
      <c r="R1522" t="str">
        <f t="shared" si="486"/>
        <v>photobooks</v>
      </c>
      <c r="S1522" s="8">
        <f t="shared" si="487"/>
        <v>41956</v>
      </c>
      <c r="T1522" s="8">
        <f t="shared" si="488"/>
        <v>41992.166666666672</v>
      </c>
      <c r="U1522">
        <f t="shared" si="489"/>
        <v>2014</v>
      </c>
      <c r="V1522" t="str">
        <f>VLOOKUP(MONTH(S1522),REF!$C$4:$D$15,2,FALSE)</f>
        <v>NOV</v>
      </c>
      <c r="W1522" t="str">
        <f t="shared" si="490"/>
        <v>NO</v>
      </c>
      <c r="X1522" t="str">
        <f t="shared" si="491"/>
        <v>NO</v>
      </c>
      <c r="Y1522" t="str">
        <f t="shared" si="492"/>
        <v>NO</v>
      </c>
      <c r="Z1522" t="str">
        <f t="shared" si="493"/>
        <v>NO</v>
      </c>
      <c r="AA1522" t="str">
        <f t="shared" si="494"/>
        <v>YES</v>
      </c>
      <c r="AB1522" t="str">
        <f t="shared" si="495"/>
        <v>NO</v>
      </c>
      <c r="AC1522" t="str">
        <f t="shared" si="496"/>
        <v>NO</v>
      </c>
      <c r="AD1522" t="str">
        <f t="shared" si="497"/>
        <v>NO</v>
      </c>
      <c r="AE1522" t="str">
        <f t="shared" si="498"/>
        <v>NO</v>
      </c>
      <c r="AF1522" t="str">
        <f t="shared" si="499"/>
        <v>NO</v>
      </c>
      <c r="AG1522" t="str">
        <f t="shared" si="500"/>
        <v>NO</v>
      </c>
      <c r="AH1522" t="str">
        <f t="shared" si="501"/>
        <v>NO</v>
      </c>
      <c r="AI1522">
        <f t="shared" si="502"/>
        <v>167</v>
      </c>
      <c r="AJ1522" t="str">
        <f t="shared" si="503"/>
        <v/>
      </c>
    </row>
    <row r="1523" spans="1:36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83"/>
        <v>1.0681333333333334</v>
      </c>
      <c r="P1523" s="6">
        <f t="shared" si="484"/>
        <v>170.44680851063831</v>
      </c>
      <c r="Q1523" t="str">
        <f t="shared" si="485"/>
        <v>photography</v>
      </c>
      <c r="R1523" t="str">
        <f t="shared" si="486"/>
        <v>photobooks</v>
      </c>
      <c r="S1523" s="8">
        <f t="shared" si="487"/>
        <v>42493</v>
      </c>
      <c r="T1523" s="8">
        <f t="shared" si="488"/>
        <v>42528.167719907404</v>
      </c>
      <c r="U1523">
        <f t="shared" si="489"/>
        <v>2016</v>
      </c>
      <c r="V1523" t="str">
        <f>VLOOKUP(MONTH(S1523),REF!$C$4:$D$15,2,FALSE)</f>
        <v>MAY</v>
      </c>
      <c r="W1523" t="str">
        <f t="shared" si="490"/>
        <v>NO</v>
      </c>
      <c r="X1523" t="str">
        <f t="shared" si="491"/>
        <v>NO</v>
      </c>
      <c r="Y1523" t="str">
        <f t="shared" si="492"/>
        <v>NO</v>
      </c>
      <c r="Z1523" t="str">
        <f t="shared" si="493"/>
        <v>NO</v>
      </c>
      <c r="AA1523" t="str">
        <f t="shared" si="494"/>
        <v>NO</v>
      </c>
      <c r="AB1523" t="str">
        <f t="shared" si="495"/>
        <v>NO</v>
      </c>
      <c r="AC1523" t="str">
        <f t="shared" si="496"/>
        <v>NO</v>
      </c>
      <c r="AD1523" t="str">
        <f t="shared" si="497"/>
        <v>NO</v>
      </c>
      <c r="AE1523" t="str">
        <f t="shared" si="498"/>
        <v>YES</v>
      </c>
      <c r="AF1523" t="str">
        <f t="shared" si="499"/>
        <v>NO</v>
      </c>
      <c r="AG1523" t="str">
        <f t="shared" si="500"/>
        <v>NO</v>
      </c>
      <c r="AH1523" t="str">
        <f t="shared" si="501"/>
        <v>NO</v>
      </c>
      <c r="AI1523">
        <f t="shared" si="502"/>
        <v>235</v>
      </c>
      <c r="AJ1523" t="str">
        <f t="shared" si="503"/>
        <v/>
      </c>
    </row>
    <row r="1524" spans="1:36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83"/>
        <v>1.3896574712643677</v>
      </c>
      <c r="P1524" s="6">
        <f t="shared" si="484"/>
        <v>133.7391592920354</v>
      </c>
      <c r="Q1524" t="str">
        <f t="shared" si="485"/>
        <v>photography</v>
      </c>
      <c r="R1524" t="str">
        <f t="shared" si="486"/>
        <v>photobooks</v>
      </c>
      <c r="S1524" s="8">
        <f t="shared" si="487"/>
        <v>41900</v>
      </c>
      <c r="T1524" s="8">
        <f t="shared" si="488"/>
        <v>41929.830312500002</v>
      </c>
      <c r="U1524">
        <f t="shared" si="489"/>
        <v>2014</v>
      </c>
      <c r="V1524" t="str">
        <f>VLOOKUP(MONTH(S1524),REF!$C$4:$D$15,2,FALSE)</f>
        <v>SEP</v>
      </c>
      <c r="W1524" t="str">
        <f t="shared" si="490"/>
        <v>NO</v>
      </c>
      <c r="X1524" t="str">
        <f t="shared" si="491"/>
        <v>NO</v>
      </c>
      <c r="Y1524" t="str">
        <f t="shared" si="492"/>
        <v>NO</v>
      </c>
      <c r="Z1524" t="str">
        <f t="shared" si="493"/>
        <v>NO</v>
      </c>
      <c r="AA1524" t="str">
        <f t="shared" si="494"/>
        <v>NO</v>
      </c>
      <c r="AB1524" t="str">
        <f t="shared" si="495"/>
        <v>NO</v>
      </c>
      <c r="AC1524" t="str">
        <f t="shared" si="496"/>
        <v>NO</v>
      </c>
      <c r="AD1524" t="str">
        <f t="shared" si="497"/>
        <v>NO</v>
      </c>
      <c r="AE1524" t="str">
        <f t="shared" si="498"/>
        <v>NO</v>
      </c>
      <c r="AF1524" t="str">
        <f t="shared" si="499"/>
        <v>YES</v>
      </c>
      <c r="AG1524" t="str">
        <f t="shared" si="500"/>
        <v>NO</v>
      </c>
      <c r="AH1524" t="str">
        <f t="shared" si="501"/>
        <v>NO</v>
      </c>
      <c r="AI1524">
        <f t="shared" si="502"/>
        <v>452</v>
      </c>
      <c r="AJ1524" t="str">
        <f t="shared" si="503"/>
        <v/>
      </c>
    </row>
    <row r="1525" spans="1:36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83"/>
        <v>1.2484324324324325</v>
      </c>
      <c r="P1525" s="6">
        <f t="shared" si="484"/>
        <v>95.834024896265561</v>
      </c>
      <c r="Q1525" t="str">
        <f t="shared" si="485"/>
        <v>photography</v>
      </c>
      <c r="R1525" t="str">
        <f t="shared" si="486"/>
        <v>photobooks</v>
      </c>
      <c r="S1525" s="8">
        <f t="shared" si="487"/>
        <v>41965</v>
      </c>
      <c r="T1525" s="8">
        <f t="shared" si="488"/>
        <v>41996</v>
      </c>
      <c r="U1525">
        <f t="shared" si="489"/>
        <v>2014</v>
      </c>
      <c r="V1525" t="str">
        <f>VLOOKUP(MONTH(S1525),REF!$C$4:$D$15,2,FALSE)</f>
        <v>NOV</v>
      </c>
      <c r="W1525" t="str">
        <f t="shared" si="490"/>
        <v>NO</v>
      </c>
      <c r="X1525" t="str">
        <f t="shared" si="491"/>
        <v>NO</v>
      </c>
      <c r="Y1525" t="str">
        <f t="shared" si="492"/>
        <v>NO</v>
      </c>
      <c r="Z1525" t="str">
        <f t="shared" si="493"/>
        <v>NO</v>
      </c>
      <c r="AA1525" t="str">
        <f t="shared" si="494"/>
        <v>YES</v>
      </c>
      <c r="AB1525" t="str">
        <f t="shared" si="495"/>
        <v>NO</v>
      </c>
      <c r="AC1525" t="str">
        <f t="shared" si="496"/>
        <v>NO</v>
      </c>
      <c r="AD1525" t="str">
        <f t="shared" si="497"/>
        <v>NO</v>
      </c>
      <c r="AE1525" t="str">
        <f t="shared" si="498"/>
        <v>NO</v>
      </c>
      <c r="AF1525" t="str">
        <f t="shared" si="499"/>
        <v>NO</v>
      </c>
      <c r="AG1525" t="str">
        <f t="shared" si="500"/>
        <v>NO</v>
      </c>
      <c r="AH1525" t="str">
        <f t="shared" si="501"/>
        <v>NO</v>
      </c>
      <c r="AI1525">
        <f t="shared" si="502"/>
        <v>241</v>
      </c>
      <c r="AJ1525" t="str">
        <f t="shared" si="503"/>
        <v/>
      </c>
    </row>
    <row r="1526" spans="1:36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83"/>
        <v>2.0699999999999998</v>
      </c>
      <c r="P1526" s="6">
        <f t="shared" si="484"/>
        <v>221.78571428571428</v>
      </c>
      <c r="Q1526" t="str">
        <f t="shared" si="485"/>
        <v>photography</v>
      </c>
      <c r="R1526" t="str">
        <f t="shared" si="486"/>
        <v>photobooks</v>
      </c>
      <c r="S1526" s="8">
        <f t="shared" si="487"/>
        <v>42757</v>
      </c>
      <c r="T1526" s="8">
        <f t="shared" si="488"/>
        <v>42786.501041666663</v>
      </c>
      <c r="U1526">
        <f t="shared" si="489"/>
        <v>2017</v>
      </c>
      <c r="V1526" t="str">
        <f>VLOOKUP(MONTH(S1526),REF!$C$4:$D$15,2,FALSE)</f>
        <v>JAN</v>
      </c>
      <c r="W1526" t="str">
        <f t="shared" si="490"/>
        <v>NO</v>
      </c>
      <c r="X1526" t="str">
        <f t="shared" si="491"/>
        <v>YES</v>
      </c>
      <c r="Y1526" t="str">
        <f t="shared" si="492"/>
        <v>NO</v>
      </c>
      <c r="Z1526" t="str">
        <f t="shared" si="493"/>
        <v>NO</v>
      </c>
      <c r="AA1526" t="str">
        <f t="shared" si="494"/>
        <v>NO</v>
      </c>
      <c r="AB1526" t="str">
        <f t="shared" si="495"/>
        <v>NO</v>
      </c>
      <c r="AC1526" t="str">
        <f t="shared" si="496"/>
        <v>NO</v>
      </c>
      <c r="AD1526" t="str">
        <f t="shared" si="497"/>
        <v>NO</v>
      </c>
      <c r="AE1526" t="str">
        <f t="shared" si="498"/>
        <v>NO</v>
      </c>
      <c r="AF1526" t="str">
        <f t="shared" si="499"/>
        <v>NO</v>
      </c>
      <c r="AG1526" t="str">
        <f t="shared" si="500"/>
        <v>NO</v>
      </c>
      <c r="AH1526" t="str">
        <f t="shared" si="501"/>
        <v>NO</v>
      </c>
      <c r="AI1526">
        <f t="shared" si="502"/>
        <v>28</v>
      </c>
      <c r="AJ1526" t="str">
        <f t="shared" si="503"/>
        <v/>
      </c>
    </row>
    <row r="1527" spans="1:36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83"/>
        <v>1.7400576923076922</v>
      </c>
      <c r="P1527" s="6">
        <f t="shared" si="484"/>
        <v>32.315357142857138</v>
      </c>
      <c r="Q1527" t="str">
        <f t="shared" si="485"/>
        <v>photography</v>
      </c>
      <c r="R1527" t="str">
        <f t="shared" si="486"/>
        <v>photobooks</v>
      </c>
      <c r="S1527" s="8">
        <f t="shared" si="487"/>
        <v>42571</v>
      </c>
      <c r="T1527" s="8">
        <f t="shared" si="488"/>
        <v>42600.702986111108</v>
      </c>
      <c r="U1527">
        <f t="shared" si="489"/>
        <v>2016</v>
      </c>
      <c r="V1527" t="str">
        <f>VLOOKUP(MONTH(S1527),REF!$C$4:$D$15,2,FALSE)</f>
        <v>JUL</v>
      </c>
      <c r="W1527" t="str">
        <f t="shared" si="490"/>
        <v>NO</v>
      </c>
      <c r="X1527" t="str">
        <f t="shared" si="491"/>
        <v>YES</v>
      </c>
      <c r="Y1527" t="str">
        <f t="shared" si="492"/>
        <v>NO</v>
      </c>
      <c r="Z1527" t="str">
        <f t="shared" si="493"/>
        <v>NO</v>
      </c>
      <c r="AA1527" t="str">
        <f t="shared" si="494"/>
        <v>NO</v>
      </c>
      <c r="AB1527" t="str">
        <f t="shared" si="495"/>
        <v>NO</v>
      </c>
      <c r="AC1527" t="str">
        <f t="shared" si="496"/>
        <v>NO</v>
      </c>
      <c r="AD1527" t="str">
        <f t="shared" si="497"/>
        <v>NO</v>
      </c>
      <c r="AE1527" t="str">
        <f t="shared" si="498"/>
        <v>NO</v>
      </c>
      <c r="AF1527" t="str">
        <f t="shared" si="499"/>
        <v>NO</v>
      </c>
      <c r="AG1527" t="str">
        <f t="shared" si="500"/>
        <v>NO</v>
      </c>
      <c r="AH1527" t="str">
        <f t="shared" si="501"/>
        <v>NO</v>
      </c>
      <c r="AI1527">
        <f t="shared" si="502"/>
        <v>140</v>
      </c>
      <c r="AJ1527" t="str">
        <f t="shared" si="503"/>
        <v/>
      </c>
    </row>
    <row r="1528" spans="1:36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83"/>
        <v>1.2032608695652174</v>
      </c>
      <c r="P1528" s="6">
        <f t="shared" si="484"/>
        <v>98.839285714285708</v>
      </c>
      <c r="Q1528" t="str">
        <f t="shared" si="485"/>
        <v>photography</v>
      </c>
      <c r="R1528" t="str">
        <f t="shared" si="486"/>
        <v>photobooks</v>
      </c>
      <c r="S1528" s="8">
        <f t="shared" si="487"/>
        <v>42339</v>
      </c>
      <c r="T1528" s="8">
        <f t="shared" si="488"/>
        <v>42388.276006944448</v>
      </c>
      <c r="U1528">
        <f t="shared" si="489"/>
        <v>2015</v>
      </c>
      <c r="V1528" t="str">
        <f>VLOOKUP(MONTH(S1528),REF!$C$4:$D$15,2,FALSE)</f>
        <v>DEC</v>
      </c>
      <c r="W1528" t="str">
        <f t="shared" si="490"/>
        <v>NO</v>
      </c>
      <c r="X1528" t="str">
        <f t="shared" si="491"/>
        <v>NO</v>
      </c>
      <c r="Y1528" t="str">
        <f t="shared" si="492"/>
        <v>NO</v>
      </c>
      <c r="Z1528" t="str">
        <f t="shared" si="493"/>
        <v>NO</v>
      </c>
      <c r="AA1528" t="str">
        <f t="shared" si="494"/>
        <v>NO</v>
      </c>
      <c r="AB1528" t="str">
        <f t="shared" si="495"/>
        <v>YES</v>
      </c>
      <c r="AC1528" t="str">
        <f t="shared" si="496"/>
        <v>NO</v>
      </c>
      <c r="AD1528" t="str">
        <f t="shared" si="497"/>
        <v>NO</v>
      </c>
      <c r="AE1528" t="str">
        <f t="shared" si="498"/>
        <v>NO</v>
      </c>
      <c r="AF1528" t="str">
        <f t="shared" si="499"/>
        <v>NO</v>
      </c>
      <c r="AG1528" t="str">
        <f t="shared" si="500"/>
        <v>NO</v>
      </c>
      <c r="AH1528" t="str">
        <f t="shared" si="501"/>
        <v>NO</v>
      </c>
      <c r="AI1528">
        <f t="shared" si="502"/>
        <v>280</v>
      </c>
      <c r="AJ1528" t="str">
        <f t="shared" si="503"/>
        <v/>
      </c>
    </row>
    <row r="1529" spans="1:36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83"/>
        <v>1.1044428571428573</v>
      </c>
      <c r="P1529" s="6">
        <f t="shared" si="484"/>
        <v>55.222142857142863</v>
      </c>
      <c r="Q1529" t="str">
        <f t="shared" si="485"/>
        <v>photography</v>
      </c>
      <c r="R1529" t="str">
        <f t="shared" si="486"/>
        <v>photobooks</v>
      </c>
      <c r="S1529" s="8">
        <f t="shared" si="487"/>
        <v>42781</v>
      </c>
      <c r="T1529" s="8">
        <f t="shared" si="488"/>
        <v>42808.558865740742</v>
      </c>
      <c r="U1529">
        <f t="shared" si="489"/>
        <v>2017</v>
      </c>
      <c r="V1529" t="str">
        <f>VLOOKUP(MONTH(S1529),REF!$C$4:$D$15,2,FALSE)</f>
        <v>FEB</v>
      </c>
      <c r="W1529" t="str">
        <f t="shared" si="490"/>
        <v>NO</v>
      </c>
      <c r="X1529" t="str">
        <f t="shared" si="491"/>
        <v>YES</v>
      </c>
      <c r="Y1529" t="str">
        <f t="shared" si="492"/>
        <v>NO</v>
      </c>
      <c r="Z1529" t="str">
        <f t="shared" si="493"/>
        <v>NO</v>
      </c>
      <c r="AA1529" t="str">
        <f t="shared" si="494"/>
        <v>NO</v>
      </c>
      <c r="AB1529" t="str">
        <f t="shared" si="495"/>
        <v>NO</v>
      </c>
      <c r="AC1529" t="str">
        <f t="shared" si="496"/>
        <v>NO</v>
      </c>
      <c r="AD1529" t="str">
        <f t="shared" si="497"/>
        <v>NO</v>
      </c>
      <c r="AE1529" t="str">
        <f t="shared" si="498"/>
        <v>NO</v>
      </c>
      <c r="AF1529" t="str">
        <f t="shared" si="499"/>
        <v>NO</v>
      </c>
      <c r="AG1529" t="str">
        <f t="shared" si="500"/>
        <v>NO</v>
      </c>
      <c r="AH1529" t="str">
        <f t="shared" si="501"/>
        <v>NO</v>
      </c>
      <c r="AI1529">
        <f t="shared" si="502"/>
        <v>70</v>
      </c>
      <c r="AJ1529" t="str">
        <f t="shared" si="503"/>
        <v/>
      </c>
    </row>
    <row r="1530" spans="1:36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83"/>
        <v>2.8156666666666665</v>
      </c>
      <c r="P1530" s="6">
        <f t="shared" si="484"/>
        <v>52.793750000000003</v>
      </c>
      <c r="Q1530" t="str">
        <f t="shared" si="485"/>
        <v>photography</v>
      </c>
      <c r="R1530" t="str">
        <f t="shared" si="486"/>
        <v>photobooks</v>
      </c>
      <c r="S1530" s="8">
        <f t="shared" si="487"/>
        <v>42737</v>
      </c>
      <c r="T1530" s="8">
        <f t="shared" si="488"/>
        <v>42767</v>
      </c>
      <c r="U1530">
        <f t="shared" si="489"/>
        <v>2017</v>
      </c>
      <c r="V1530" t="str">
        <f>VLOOKUP(MONTH(S1530),REF!$C$4:$D$15,2,FALSE)</f>
        <v>JAN</v>
      </c>
      <c r="W1530" t="str">
        <f t="shared" si="490"/>
        <v>NO</v>
      </c>
      <c r="X1530" t="str">
        <f t="shared" si="491"/>
        <v>YES</v>
      </c>
      <c r="Y1530" t="str">
        <f t="shared" si="492"/>
        <v>NO</v>
      </c>
      <c r="Z1530" t="str">
        <f t="shared" si="493"/>
        <v>NO</v>
      </c>
      <c r="AA1530" t="str">
        <f t="shared" si="494"/>
        <v>NO</v>
      </c>
      <c r="AB1530" t="str">
        <f t="shared" si="495"/>
        <v>NO</v>
      </c>
      <c r="AC1530" t="str">
        <f t="shared" si="496"/>
        <v>NO</v>
      </c>
      <c r="AD1530" t="str">
        <f t="shared" si="497"/>
        <v>NO</v>
      </c>
      <c r="AE1530" t="str">
        <f t="shared" si="498"/>
        <v>NO</v>
      </c>
      <c r="AF1530" t="str">
        <f t="shared" si="499"/>
        <v>NO</v>
      </c>
      <c r="AG1530" t="str">
        <f t="shared" si="500"/>
        <v>NO</v>
      </c>
      <c r="AH1530" t="str">
        <f t="shared" si="501"/>
        <v>NO</v>
      </c>
      <c r="AI1530">
        <f t="shared" si="502"/>
        <v>160</v>
      </c>
      <c r="AJ1530" t="str">
        <f t="shared" si="503"/>
        <v/>
      </c>
    </row>
    <row r="1531" spans="1:36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83"/>
        <v>1.0067894736842105</v>
      </c>
      <c r="P1531" s="6">
        <f t="shared" si="484"/>
        <v>135.66666666666666</v>
      </c>
      <c r="Q1531" t="str">
        <f t="shared" si="485"/>
        <v>photography</v>
      </c>
      <c r="R1531" t="str">
        <f t="shared" si="486"/>
        <v>photobooks</v>
      </c>
      <c r="S1531" s="8">
        <f t="shared" si="487"/>
        <v>42053</v>
      </c>
      <c r="T1531" s="8">
        <f t="shared" si="488"/>
        <v>42082.587037037039</v>
      </c>
      <c r="U1531">
        <f t="shared" si="489"/>
        <v>2015</v>
      </c>
      <c r="V1531" t="str">
        <f>VLOOKUP(MONTH(S1531),REF!$C$4:$D$15,2,FALSE)</f>
        <v>FEB</v>
      </c>
      <c r="W1531" t="str">
        <f t="shared" si="490"/>
        <v>NO</v>
      </c>
      <c r="X1531" t="str">
        <f t="shared" si="491"/>
        <v>NO</v>
      </c>
      <c r="Y1531" t="str">
        <f t="shared" si="492"/>
        <v>NO</v>
      </c>
      <c r="Z1531" t="str">
        <f t="shared" si="493"/>
        <v>NO</v>
      </c>
      <c r="AA1531" t="str">
        <f t="shared" si="494"/>
        <v>YES</v>
      </c>
      <c r="AB1531" t="str">
        <f t="shared" si="495"/>
        <v>NO</v>
      </c>
      <c r="AC1531" t="str">
        <f t="shared" si="496"/>
        <v>NO</v>
      </c>
      <c r="AD1531" t="str">
        <f t="shared" si="497"/>
        <v>NO</v>
      </c>
      <c r="AE1531" t="str">
        <f t="shared" si="498"/>
        <v>NO</v>
      </c>
      <c r="AF1531" t="str">
        <f t="shared" si="499"/>
        <v>NO</v>
      </c>
      <c r="AG1531" t="str">
        <f t="shared" si="500"/>
        <v>NO</v>
      </c>
      <c r="AH1531" t="str">
        <f t="shared" si="501"/>
        <v>NO</v>
      </c>
      <c r="AI1531">
        <f t="shared" si="502"/>
        <v>141</v>
      </c>
      <c r="AJ1531" t="str">
        <f t="shared" si="503"/>
        <v/>
      </c>
    </row>
    <row r="1532" spans="1:36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83"/>
        <v>1.3482571428571428</v>
      </c>
      <c r="P1532" s="6">
        <f t="shared" si="484"/>
        <v>53.991990846681922</v>
      </c>
      <c r="Q1532" t="str">
        <f t="shared" si="485"/>
        <v>photography</v>
      </c>
      <c r="R1532" t="str">
        <f t="shared" si="486"/>
        <v>photobooks</v>
      </c>
      <c r="S1532" s="8">
        <f t="shared" si="487"/>
        <v>42276</v>
      </c>
      <c r="T1532" s="8">
        <f t="shared" si="488"/>
        <v>42300.76730324074</v>
      </c>
      <c r="U1532">
        <f t="shared" si="489"/>
        <v>2015</v>
      </c>
      <c r="V1532" t="str">
        <f>VLOOKUP(MONTH(S1532),REF!$C$4:$D$15,2,FALSE)</f>
        <v>SEP</v>
      </c>
      <c r="W1532" t="str">
        <f t="shared" si="490"/>
        <v>NO</v>
      </c>
      <c r="X1532" t="str">
        <f t="shared" si="491"/>
        <v>NO</v>
      </c>
      <c r="Y1532" t="str">
        <f t="shared" si="492"/>
        <v>NO</v>
      </c>
      <c r="Z1532" t="str">
        <f t="shared" si="493"/>
        <v>NO</v>
      </c>
      <c r="AA1532" t="str">
        <f t="shared" si="494"/>
        <v>NO</v>
      </c>
      <c r="AB1532" t="str">
        <f t="shared" si="495"/>
        <v>NO</v>
      </c>
      <c r="AC1532" t="str">
        <f t="shared" si="496"/>
        <v>NO</v>
      </c>
      <c r="AD1532" t="str">
        <f t="shared" si="497"/>
        <v>NO</v>
      </c>
      <c r="AE1532" t="str">
        <f t="shared" si="498"/>
        <v>YES</v>
      </c>
      <c r="AF1532" t="str">
        <f t="shared" si="499"/>
        <v>NO</v>
      </c>
      <c r="AG1532" t="str">
        <f t="shared" si="500"/>
        <v>NO</v>
      </c>
      <c r="AH1532" t="str">
        <f t="shared" si="501"/>
        <v>NO</v>
      </c>
      <c r="AI1532">
        <f t="shared" si="502"/>
        <v>874</v>
      </c>
      <c r="AJ1532" t="str">
        <f t="shared" si="503"/>
        <v/>
      </c>
    </row>
    <row r="1533" spans="1:36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83"/>
        <v>1.7595744680851064</v>
      </c>
      <c r="P1533" s="6">
        <f t="shared" si="484"/>
        <v>56.643835616438359</v>
      </c>
      <c r="Q1533" t="str">
        <f t="shared" si="485"/>
        <v>photography</v>
      </c>
      <c r="R1533" t="str">
        <f t="shared" si="486"/>
        <v>photobooks</v>
      </c>
      <c r="S1533" s="8">
        <f t="shared" si="487"/>
        <v>41942</v>
      </c>
      <c r="T1533" s="8">
        <f t="shared" si="488"/>
        <v>41974.125</v>
      </c>
      <c r="U1533">
        <f t="shared" si="489"/>
        <v>2014</v>
      </c>
      <c r="V1533" t="str">
        <f>VLOOKUP(MONTH(S1533),REF!$C$4:$D$15,2,FALSE)</f>
        <v>OCT</v>
      </c>
      <c r="W1533" t="str">
        <f t="shared" si="490"/>
        <v>NO</v>
      </c>
      <c r="X1533" t="str">
        <f t="shared" si="491"/>
        <v>YES</v>
      </c>
      <c r="Y1533" t="str">
        <f t="shared" si="492"/>
        <v>NO</v>
      </c>
      <c r="Z1533" t="str">
        <f t="shared" si="493"/>
        <v>NO</v>
      </c>
      <c r="AA1533" t="str">
        <f t="shared" si="494"/>
        <v>NO</v>
      </c>
      <c r="AB1533" t="str">
        <f t="shared" si="495"/>
        <v>NO</v>
      </c>
      <c r="AC1533" t="str">
        <f t="shared" si="496"/>
        <v>NO</v>
      </c>
      <c r="AD1533" t="str">
        <f t="shared" si="497"/>
        <v>NO</v>
      </c>
      <c r="AE1533" t="str">
        <f t="shared" si="498"/>
        <v>NO</v>
      </c>
      <c r="AF1533" t="str">
        <f t="shared" si="499"/>
        <v>NO</v>
      </c>
      <c r="AG1533" t="str">
        <f t="shared" si="500"/>
        <v>NO</v>
      </c>
      <c r="AH1533" t="str">
        <f t="shared" si="501"/>
        <v>NO</v>
      </c>
      <c r="AI1533">
        <f t="shared" si="502"/>
        <v>73</v>
      </c>
      <c r="AJ1533" t="str">
        <f t="shared" si="503"/>
        <v/>
      </c>
    </row>
    <row r="1534" spans="1:36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83"/>
        <v>4.8402000000000003</v>
      </c>
      <c r="P1534" s="6">
        <f t="shared" si="484"/>
        <v>82.316326530612244</v>
      </c>
      <c r="Q1534" t="str">
        <f t="shared" si="485"/>
        <v>photography</v>
      </c>
      <c r="R1534" t="str">
        <f t="shared" si="486"/>
        <v>photobooks</v>
      </c>
      <c r="S1534" s="8">
        <f t="shared" si="487"/>
        <v>42391</v>
      </c>
      <c r="T1534" s="8">
        <f t="shared" si="488"/>
        <v>42415.625</v>
      </c>
      <c r="U1534">
        <f t="shared" si="489"/>
        <v>2016</v>
      </c>
      <c r="V1534" t="str">
        <f>VLOOKUP(MONTH(S1534),REF!$C$4:$D$15,2,FALSE)</f>
        <v>JAN</v>
      </c>
      <c r="W1534" t="str">
        <f t="shared" si="490"/>
        <v>NO</v>
      </c>
      <c r="X1534" t="str">
        <f t="shared" si="491"/>
        <v>NO</v>
      </c>
      <c r="Y1534" t="str">
        <f t="shared" si="492"/>
        <v>YES</v>
      </c>
      <c r="Z1534" t="str">
        <f t="shared" si="493"/>
        <v>NO</v>
      </c>
      <c r="AA1534" t="str">
        <f t="shared" si="494"/>
        <v>NO</v>
      </c>
      <c r="AB1534" t="str">
        <f t="shared" si="495"/>
        <v>NO</v>
      </c>
      <c r="AC1534" t="str">
        <f t="shared" si="496"/>
        <v>NO</v>
      </c>
      <c r="AD1534" t="str">
        <f t="shared" si="497"/>
        <v>NO</v>
      </c>
      <c r="AE1534" t="str">
        <f t="shared" si="498"/>
        <v>NO</v>
      </c>
      <c r="AF1534" t="str">
        <f t="shared" si="499"/>
        <v>NO</v>
      </c>
      <c r="AG1534" t="str">
        <f t="shared" si="500"/>
        <v>NO</v>
      </c>
      <c r="AH1534" t="str">
        <f t="shared" si="501"/>
        <v>NO</v>
      </c>
      <c r="AI1534">
        <f t="shared" si="502"/>
        <v>294</v>
      </c>
      <c r="AJ1534" t="str">
        <f t="shared" si="503"/>
        <v/>
      </c>
    </row>
    <row r="1535" spans="1:36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83"/>
        <v>1.4514</v>
      </c>
      <c r="P1535" s="6">
        <f t="shared" si="484"/>
        <v>88.26081081081081</v>
      </c>
      <c r="Q1535" t="str">
        <f t="shared" si="485"/>
        <v>photography</v>
      </c>
      <c r="R1535" t="str">
        <f t="shared" si="486"/>
        <v>photobooks</v>
      </c>
      <c r="S1535" s="8">
        <f t="shared" si="487"/>
        <v>42443</v>
      </c>
      <c r="T1535" s="8">
        <f t="shared" si="488"/>
        <v>42492.165972222225</v>
      </c>
      <c r="U1535">
        <f t="shared" si="489"/>
        <v>2016</v>
      </c>
      <c r="V1535" t="str">
        <f>VLOOKUP(MONTH(S1535),REF!$C$4:$D$15,2,FALSE)</f>
        <v>MAR</v>
      </c>
      <c r="W1535" t="str">
        <f t="shared" si="490"/>
        <v>NO</v>
      </c>
      <c r="X1535" t="str">
        <f t="shared" si="491"/>
        <v>NO</v>
      </c>
      <c r="Y1535" t="str">
        <f t="shared" si="492"/>
        <v>NO</v>
      </c>
      <c r="Z1535" t="str">
        <f t="shared" si="493"/>
        <v>NO</v>
      </c>
      <c r="AA1535" t="str">
        <f t="shared" si="494"/>
        <v>NO</v>
      </c>
      <c r="AB1535" t="str">
        <f t="shared" si="495"/>
        <v>NO</v>
      </c>
      <c r="AC1535" t="str">
        <f t="shared" si="496"/>
        <v>NO</v>
      </c>
      <c r="AD1535" t="str">
        <f t="shared" si="497"/>
        <v>NO</v>
      </c>
      <c r="AE1535" t="str">
        <f t="shared" si="498"/>
        <v>NO</v>
      </c>
      <c r="AF1535" t="str">
        <f t="shared" si="499"/>
        <v>NO</v>
      </c>
      <c r="AG1535" t="str">
        <f t="shared" si="500"/>
        <v>YES</v>
      </c>
      <c r="AH1535" t="str">
        <f t="shared" si="501"/>
        <v>NO</v>
      </c>
      <c r="AI1535">
        <f t="shared" si="502"/>
        <v>740</v>
      </c>
      <c r="AJ1535" t="str">
        <f t="shared" si="503"/>
        <v/>
      </c>
    </row>
    <row r="1536" spans="1:36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83"/>
        <v>4.1773333333333333</v>
      </c>
      <c r="P1536" s="6">
        <f t="shared" si="484"/>
        <v>84.905149051490511</v>
      </c>
      <c r="Q1536" t="str">
        <f t="shared" si="485"/>
        <v>photography</v>
      </c>
      <c r="R1536" t="str">
        <f t="shared" si="486"/>
        <v>photobooks</v>
      </c>
      <c r="S1536" s="8">
        <f t="shared" si="487"/>
        <v>42222</v>
      </c>
      <c r="T1536" s="8">
        <f t="shared" si="488"/>
        <v>42251.674328703702</v>
      </c>
      <c r="U1536">
        <f t="shared" si="489"/>
        <v>2015</v>
      </c>
      <c r="V1536" t="str">
        <f>VLOOKUP(MONTH(S1536),REF!$C$4:$D$15,2,FALSE)</f>
        <v>AUG</v>
      </c>
      <c r="W1536" t="str">
        <f t="shared" si="490"/>
        <v>NO</v>
      </c>
      <c r="X1536" t="str">
        <f t="shared" si="491"/>
        <v>NO</v>
      </c>
      <c r="Y1536" t="str">
        <f t="shared" si="492"/>
        <v>YES</v>
      </c>
      <c r="Z1536" t="str">
        <f t="shared" si="493"/>
        <v>NO</v>
      </c>
      <c r="AA1536" t="str">
        <f t="shared" si="494"/>
        <v>NO</v>
      </c>
      <c r="AB1536" t="str">
        <f t="shared" si="495"/>
        <v>NO</v>
      </c>
      <c r="AC1536" t="str">
        <f t="shared" si="496"/>
        <v>NO</v>
      </c>
      <c r="AD1536" t="str">
        <f t="shared" si="497"/>
        <v>NO</v>
      </c>
      <c r="AE1536" t="str">
        <f t="shared" si="498"/>
        <v>NO</v>
      </c>
      <c r="AF1536" t="str">
        <f t="shared" si="499"/>
        <v>NO</v>
      </c>
      <c r="AG1536" t="str">
        <f t="shared" si="500"/>
        <v>NO</v>
      </c>
      <c r="AH1536" t="str">
        <f t="shared" si="501"/>
        <v>NO</v>
      </c>
      <c r="AI1536">
        <f t="shared" si="502"/>
        <v>369</v>
      </c>
      <c r="AJ1536" t="str">
        <f t="shared" si="503"/>
        <v/>
      </c>
    </row>
    <row r="1537" spans="1:36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83"/>
        <v>1.3242499999999999</v>
      </c>
      <c r="P1537" s="6">
        <f t="shared" si="484"/>
        <v>48.154545454545456</v>
      </c>
      <c r="Q1537" t="str">
        <f t="shared" si="485"/>
        <v>photography</v>
      </c>
      <c r="R1537" t="str">
        <f t="shared" si="486"/>
        <v>photobooks</v>
      </c>
      <c r="S1537" s="8">
        <f t="shared" si="487"/>
        <v>42485</v>
      </c>
      <c r="T1537" s="8">
        <f t="shared" si="488"/>
        <v>42513.916666666672</v>
      </c>
      <c r="U1537">
        <f t="shared" si="489"/>
        <v>2016</v>
      </c>
      <c r="V1537" t="str">
        <f>VLOOKUP(MONTH(S1537),REF!$C$4:$D$15,2,FALSE)</f>
        <v>APR</v>
      </c>
      <c r="W1537" t="str">
        <f t="shared" si="490"/>
        <v>NO</v>
      </c>
      <c r="X1537" t="str">
        <f t="shared" si="491"/>
        <v>YES</v>
      </c>
      <c r="Y1537" t="str">
        <f t="shared" si="492"/>
        <v>NO</v>
      </c>
      <c r="Z1537" t="str">
        <f t="shared" si="493"/>
        <v>NO</v>
      </c>
      <c r="AA1537" t="str">
        <f t="shared" si="494"/>
        <v>NO</v>
      </c>
      <c r="AB1537" t="str">
        <f t="shared" si="495"/>
        <v>NO</v>
      </c>
      <c r="AC1537" t="str">
        <f t="shared" si="496"/>
        <v>NO</v>
      </c>
      <c r="AD1537" t="str">
        <f t="shared" si="497"/>
        <v>NO</v>
      </c>
      <c r="AE1537" t="str">
        <f t="shared" si="498"/>
        <v>NO</v>
      </c>
      <c r="AF1537" t="str">
        <f t="shared" si="499"/>
        <v>NO</v>
      </c>
      <c r="AG1537" t="str">
        <f t="shared" si="500"/>
        <v>NO</v>
      </c>
      <c r="AH1537" t="str">
        <f t="shared" si="501"/>
        <v>NO</v>
      </c>
      <c r="AI1537">
        <f t="shared" si="502"/>
        <v>110</v>
      </c>
      <c r="AJ1537" t="str">
        <f t="shared" si="503"/>
        <v/>
      </c>
    </row>
    <row r="1538" spans="1:36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83"/>
        <v>2.5030841666666666</v>
      </c>
      <c r="P1538" s="6">
        <f t="shared" si="484"/>
        <v>66.015406593406595</v>
      </c>
      <c r="Q1538" t="str">
        <f t="shared" si="485"/>
        <v>photography</v>
      </c>
      <c r="R1538" t="str">
        <f t="shared" si="486"/>
        <v>photobooks</v>
      </c>
      <c r="S1538" s="8">
        <f t="shared" si="487"/>
        <v>42214</v>
      </c>
      <c r="T1538" s="8">
        <f t="shared" si="488"/>
        <v>42243.802199074074</v>
      </c>
      <c r="U1538">
        <f t="shared" si="489"/>
        <v>2015</v>
      </c>
      <c r="V1538" t="str">
        <f>VLOOKUP(MONTH(S1538),REF!$C$4:$D$15,2,FALSE)</f>
        <v>JUL</v>
      </c>
      <c r="W1538" t="str">
        <f t="shared" si="490"/>
        <v>NO</v>
      </c>
      <c r="X1538" t="str">
        <f t="shared" si="491"/>
        <v>NO</v>
      </c>
      <c r="Y1538" t="str">
        <f t="shared" si="492"/>
        <v>NO</v>
      </c>
      <c r="Z1538" t="str">
        <f t="shared" si="493"/>
        <v>YES</v>
      </c>
      <c r="AA1538" t="str">
        <f t="shared" si="494"/>
        <v>NO</v>
      </c>
      <c r="AB1538" t="str">
        <f t="shared" si="495"/>
        <v>NO</v>
      </c>
      <c r="AC1538" t="str">
        <f t="shared" si="496"/>
        <v>NO</v>
      </c>
      <c r="AD1538" t="str">
        <f t="shared" si="497"/>
        <v>NO</v>
      </c>
      <c r="AE1538" t="str">
        <f t="shared" si="498"/>
        <v>NO</v>
      </c>
      <c r="AF1538" t="str">
        <f t="shared" si="499"/>
        <v>NO</v>
      </c>
      <c r="AG1538" t="str">
        <f t="shared" si="500"/>
        <v>NO</v>
      </c>
      <c r="AH1538" t="str">
        <f t="shared" si="501"/>
        <v>NO</v>
      </c>
      <c r="AI1538">
        <f t="shared" si="502"/>
        <v>455</v>
      </c>
      <c r="AJ1538" t="str">
        <f t="shared" si="503"/>
        <v/>
      </c>
    </row>
    <row r="1539" spans="1:36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504">E1539/D1539</f>
        <v>1.7989999999999999</v>
      </c>
      <c r="P1539" s="6">
        <f t="shared" ref="P1539:P1602" si="505">E1539/L1539</f>
        <v>96.375</v>
      </c>
      <c r="Q1539" t="str">
        <f t="shared" ref="Q1539:Q1602" si="506">LEFT(N1539,FIND("/",N1539)-1)</f>
        <v>photography</v>
      </c>
      <c r="R1539" t="str">
        <f t="shared" ref="R1539:R1602" si="507">RIGHT(N1539,LEN(N1539)-FIND("/",N1539))</f>
        <v>photobooks</v>
      </c>
      <c r="S1539" s="8">
        <f t="shared" ref="S1539:S1602" si="508">ROUND((J1539/86400)+DATE(1970,1,1),0)</f>
        <v>42552</v>
      </c>
      <c r="T1539" s="8">
        <f t="shared" ref="T1539:T1602" si="509">(I1539/86400)+DATE(1970,1,1)</f>
        <v>42588.75</v>
      </c>
      <c r="U1539">
        <f t="shared" ref="U1539:U1602" si="510">YEAR(S1539)</f>
        <v>2016</v>
      </c>
      <c r="V1539" t="str">
        <f>VLOOKUP(MONTH(S1539),REF!$C$4:$D$15,2,FALSE)</f>
        <v>JUL</v>
      </c>
      <c r="W1539" t="str">
        <f t="shared" ref="W1539:W1602" si="511">IF(D1539&lt;1000,"YES","NO")</f>
        <v>NO</v>
      </c>
      <c r="X1539" t="str">
        <f t="shared" ref="X1539:X1602" si="512">IF(AND($D1539&gt;=1000,$D1539&lt;=4999),"YES","NO")</f>
        <v>NO</v>
      </c>
      <c r="Y1539" t="str">
        <f t="shared" ref="Y1539:Y1602" si="513">IF(AND($D1539&gt;=5000,$D1539&lt;=9999),"YES","NO")</f>
        <v>NO</v>
      </c>
      <c r="Z1539" t="str">
        <f t="shared" ref="Z1539:Z1602" si="514">IF(AND($D1539&gt;=10000,$D1539&lt;=14999),"YES","NO")</f>
        <v>YES</v>
      </c>
      <c r="AA1539" t="str">
        <f t="shared" ref="AA1539:AA1602" si="515">IF(AND($D1539&gt;=15000,$D1539&lt;=19999),"YES","NO")</f>
        <v>NO</v>
      </c>
      <c r="AB1539" t="str">
        <f t="shared" ref="AB1539:AB1602" si="516">IF(AND($D1539&gt;=20000,$D1539&lt;=24999),"YES","NO")</f>
        <v>NO</v>
      </c>
      <c r="AC1539" t="str">
        <f t="shared" ref="AC1539:AC1602" si="517">IF(AND($D1539&gt;=25000,$D1539&lt;=29999),"YES","NO")</f>
        <v>NO</v>
      </c>
      <c r="AD1539" t="str">
        <f t="shared" ref="AD1539:AD1602" si="518">IF(AND($D1539&gt;=30000,$D1539&lt;=34999),"YES","NO")</f>
        <v>NO</v>
      </c>
      <c r="AE1539" t="str">
        <f t="shared" ref="AE1539:AE1602" si="519">IF(AND($D1539&gt;=35000,$D1539&lt;=39999),"YES","NO")</f>
        <v>NO</v>
      </c>
      <c r="AF1539" t="str">
        <f t="shared" ref="AF1539:AF1602" si="520">IF(AND($D1539&gt;=40000,$D1539&lt;=44999),"YES","NO")</f>
        <v>NO</v>
      </c>
      <c r="AG1539" t="str">
        <f t="shared" ref="AG1539:AG1602" si="521">IF(AND($D1539&gt;=45000,$D1539&lt;=49999),"YES","NO")</f>
        <v>NO</v>
      </c>
      <c r="AH1539" t="str">
        <f t="shared" ref="AH1539:AH1602" si="522">IF($D1539&gt;=50000,"YES","NO")</f>
        <v>NO</v>
      </c>
      <c r="AI1539">
        <f t="shared" ref="AI1539:AI1602" si="523">IF(F1539="successful",L1539,"")</f>
        <v>224</v>
      </c>
      <c r="AJ1539" t="str">
        <f t="shared" ref="AJ1539:AJ1602" si="524">IF(F1539="failed",L1539,"")</f>
        <v/>
      </c>
    </row>
    <row r="1540" spans="1:36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504"/>
        <v>1.0262857142857142</v>
      </c>
      <c r="P1540" s="6">
        <f t="shared" si="505"/>
        <v>156.17391304347825</v>
      </c>
      <c r="Q1540" t="str">
        <f t="shared" si="506"/>
        <v>photography</v>
      </c>
      <c r="R1540" t="str">
        <f t="shared" si="507"/>
        <v>photobooks</v>
      </c>
      <c r="S1540" s="8">
        <f t="shared" si="508"/>
        <v>41982</v>
      </c>
      <c r="T1540" s="8">
        <f t="shared" si="509"/>
        <v>42026.782060185185</v>
      </c>
      <c r="U1540">
        <f t="shared" si="510"/>
        <v>2014</v>
      </c>
      <c r="V1540" t="str">
        <f>VLOOKUP(MONTH(S1540),REF!$C$4:$D$15,2,FALSE)</f>
        <v>DEC</v>
      </c>
      <c r="W1540" t="str">
        <f t="shared" si="511"/>
        <v>NO</v>
      </c>
      <c r="X1540" t="str">
        <f t="shared" si="512"/>
        <v>NO</v>
      </c>
      <c r="Y1540" t="str">
        <f t="shared" si="513"/>
        <v>YES</v>
      </c>
      <c r="Z1540" t="str">
        <f t="shared" si="514"/>
        <v>NO</v>
      </c>
      <c r="AA1540" t="str">
        <f t="shared" si="515"/>
        <v>NO</v>
      </c>
      <c r="AB1540" t="str">
        <f t="shared" si="516"/>
        <v>NO</v>
      </c>
      <c r="AC1540" t="str">
        <f t="shared" si="517"/>
        <v>NO</v>
      </c>
      <c r="AD1540" t="str">
        <f t="shared" si="518"/>
        <v>NO</v>
      </c>
      <c r="AE1540" t="str">
        <f t="shared" si="519"/>
        <v>NO</v>
      </c>
      <c r="AF1540" t="str">
        <f t="shared" si="520"/>
        <v>NO</v>
      </c>
      <c r="AG1540" t="str">
        <f t="shared" si="521"/>
        <v>NO</v>
      </c>
      <c r="AH1540" t="str">
        <f t="shared" si="522"/>
        <v>NO</v>
      </c>
      <c r="AI1540">
        <f t="shared" si="523"/>
        <v>46</v>
      </c>
      <c r="AJ1540" t="str">
        <f t="shared" si="524"/>
        <v/>
      </c>
    </row>
    <row r="1541" spans="1:36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504"/>
        <v>1.359861</v>
      </c>
      <c r="P1541" s="6">
        <f t="shared" si="505"/>
        <v>95.764859154929582</v>
      </c>
      <c r="Q1541" t="str">
        <f t="shared" si="506"/>
        <v>photography</v>
      </c>
      <c r="R1541" t="str">
        <f t="shared" si="507"/>
        <v>photobooks</v>
      </c>
      <c r="S1541" s="8">
        <f t="shared" si="508"/>
        <v>42706</v>
      </c>
      <c r="T1541" s="8">
        <f t="shared" si="509"/>
        <v>42738.91920138889</v>
      </c>
      <c r="U1541">
        <f t="shared" si="510"/>
        <v>2016</v>
      </c>
      <c r="V1541" t="str">
        <f>VLOOKUP(MONTH(S1541),REF!$C$4:$D$15,2,FALSE)</f>
        <v>DEC</v>
      </c>
      <c r="W1541" t="str">
        <f t="shared" si="511"/>
        <v>NO</v>
      </c>
      <c r="X1541" t="str">
        <f t="shared" si="512"/>
        <v>NO</v>
      </c>
      <c r="Y1541" t="str">
        <f t="shared" si="513"/>
        <v>NO</v>
      </c>
      <c r="Z1541" t="str">
        <f t="shared" si="514"/>
        <v>NO</v>
      </c>
      <c r="AA1541" t="str">
        <f t="shared" si="515"/>
        <v>NO</v>
      </c>
      <c r="AB1541" t="str">
        <f t="shared" si="516"/>
        <v>YES</v>
      </c>
      <c r="AC1541" t="str">
        <f t="shared" si="517"/>
        <v>NO</v>
      </c>
      <c r="AD1541" t="str">
        <f t="shared" si="518"/>
        <v>NO</v>
      </c>
      <c r="AE1541" t="str">
        <f t="shared" si="519"/>
        <v>NO</v>
      </c>
      <c r="AF1541" t="str">
        <f t="shared" si="520"/>
        <v>NO</v>
      </c>
      <c r="AG1541" t="str">
        <f t="shared" si="521"/>
        <v>NO</v>
      </c>
      <c r="AH1541" t="str">
        <f t="shared" si="522"/>
        <v>NO</v>
      </c>
      <c r="AI1541">
        <f t="shared" si="523"/>
        <v>284</v>
      </c>
      <c r="AJ1541" t="str">
        <f t="shared" si="524"/>
        <v/>
      </c>
    </row>
    <row r="1542" spans="1:36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504"/>
        <v>1.1786666666666668</v>
      </c>
      <c r="P1542" s="6">
        <f t="shared" si="505"/>
        <v>180.40816326530611</v>
      </c>
      <c r="Q1542" t="str">
        <f t="shared" si="506"/>
        <v>photography</v>
      </c>
      <c r="R1542" t="str">
        <f t="shared" si="507"/>
        <v>photobooks</v>
      </c>
      <c r="S1542" s="8">
        <f t="shared" si="508"/>
        <v>41939</v>
      </c>
      <c r="T1542" s="8">
        <f t="shared" si="509"/>
        <v>41969.052083333328</v>
      </c>
      <c r="U1542">
        <f t="shared" si="510"/>
        <v>2014</v>
      </c>
      <c r="V1542" t="str">
        <f>VLOOKUP(MONTH(S1542),REF!$C$4:$D$15,2,FALSE)</f>
        <v>OCT</v>
      </c>
      <c r="W1542" t="str">
        <f t="shared" si="511"/>
        <v>NO</v>
      </c>
      <c r="X1542" t="str">
        <f t="shared" si="512"/>
        <v>NO</v>
      </c>
      <c r="Y1542" t="str">
        <f t="shared" si="513"/>
        <v>NO</v>
      </c>
      <c r="Z1542" t="str">
        <f t="shared" si="514"/>
        <v>NO</v>
      </c>
      <c r="AA1542" t="str">
        <f t="shared" si="515"/>
        <v>YES</v>
      </c>
      <c r="AB1542" t="str">
        <f t="shared" si="516"/>
        <v>NO</v>
      </c>
      <c r="AC1542" t="str">
        <f t="shared" si="517"/>
        <v>NO</v>
      </c>
      <c r="AD1542" t="str">
        <f t="shared" si="518"/>
        <v>NO</v>
      </c>
      <c r="AE1542" t="str">
        <f t="shared" si="519"/>
        <v>NO</v>
      </c>
      <c r="AF1542" t="str">
        <f t="shared" si="520"/>
        <v>NO</v>
      </c>
      <c r="AG1542" t="str">
        <f t="shared" si="521"/>
        <v>NO</v>
      </c>
      <c r="AH1542" t="str">
        <f t="shared" si="522"/>
        <v>NO</v>
      </c>
      <c r="AI1542">
        <f t="shared" si="523"/>
        <v>98</v>
      </c>
      <c r="AJ1542" t="str">
        <f t="shared" si="524"/>
        <v/>
      </c>
    </row>
    <row r="1543" spans="1:36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504"/>
        <v>3.3333333333333332E-4</v>
      </c>
      <c r="P1543" s="6">
        <f t="shared" si="505"/>
        <v>3</v>
      </c>
      <c r="Q1543" t="str">
        <f t="shared" si="506"/>
        <v>photography</v>
      </c>
      <c r="R1543" t="str">
        <f t="shared" si="507"/>
        <v>nature</v>
      </c>
      <c r="S1543" s="8">
        <f t="shared" si="508"/>
        <v>41975</v>
      </c>
      <c r="T1543" s="8">
        <f t="shared" si="509"/>
        <v>42004.712245370371</v>
      </c>
      <c r="U1543">
        <f t="shared" si="510"/>
        <v>2014</v>
      </c>
      <c r="V1543" t="str">
        <f>VLOOKUP(MONTH(S1543),REF!$C$4:$D$15,2,FALSE)</f>
        <v>DEC</v>
      </c>
      <c r="W1543" t="str">
        <f t="shared" si="511"/>
        <v>NO</v>
      </c>
      <c r="X1543" t="str">
        <f t="shared" si="512"/>
        <v>NO</v>
      </c>
      <c r="Y1543" t="str">
        <f t="shared" si="513"/>
        <v>NO</v>
      </c>
      <c r="Z1543" t="str">
        <f t="shared" si="514"/>
        <v>NO</v>
      </c>
      <c r="AA1543" t="str">
        <f t="shared" si="515"/>
        <v>YES</v>
      </c>
      <c r="AB1543" t="str">
        <f t="shared" si="516"/>
        <v>NO</v>
      </c>
      <c r="AC1543" t="str">
        <f t="shared" si="517"/>
        <v>NO</v>
      </c>
      <c r="AD1543" t="str">
        <f t="shared" si="518"/>
        <v>NO</v>
      </c>
      <c r="AE1543" t="str">
        <f t="shared" si="519"/>
        <v>NO</v>
      </c>
      <c r="AF1543" t="str">
        <f t="shared" si="520"/>
        <v>NO</v>
      </c>
      <c r="AG1543" t="str">
        <f t="shared" si="521"/>
        <v>NO</v>
      </c>
      <c r="AH1543" t="str">
        <f t="shared" si="522"/>
        <v>NO</v>
      </c>
      <c r="AI1543" t="str">
        <f t="shared" si="523"/>
        <v/>
      </c>
      <c r="AJ1543">
        <f t="shared" si="524"/>
        <v>2</v>
      </c>
    </row>
    <row r="1544" spans="1:36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504"/>
        <v>0.04</v>
      </c>
      <c r="P1544" s="6">
        <f t="shared" si="505"/>
        <v>20</v>
      </c>
      <c r="Q1544" t="str">
        <f t="shared" si="506"/>
        <v>photography</v>
      </c>
      <c r="R1544" t="str">
        <f t="shared" si="507"/>
        <v>nature</v>
      </c>
      <c r="S1544" s="8">
        <f t="shared" si="508"/>
        <v>42171</v>
      </c>
      <c r="T1544" s="8">
        <f t="shared" si="509"/>
        <v>42185.996527777781</v>
      </c>
      <c r="U1544">
        <f t="shared" si="510"/>
        <v>2015</v>
      </c>
      <c r="V1544" t="str">
        <f>VLOOKUP(MONTH(S1544),REF!$C$4:$D$15,2,FALSE)</f>
        <v>JUN</v>
      </c>
      <c r="W1544" t="str">
        <f t="shared" si="511"/>
        <v>YES</v>
      </c>
      <c r="X1544" t="str">
        <f t="shared" si="512"/>
        <v>NO</v>
      </c>
      <c r="Y1544" t="str">
        <f t="shared" si="513"/>
        <v>NO</v>
      </c>
      <c r="Z1544" t="str">
        <f t="shared" si="514"/>
        <v>NO</v>
      </c>
      <c r="AA1544" t="str">
        <f t="shared" si="515"/>
        <v>NO</v>
      </c>
      <c r="AB1544" t="str">
        <f t="shared" si="516"/>
        <v>NO</v>
      </c>
      <c r="AC1544" t="str">
        <f t="shared" si="517"/>
        <v>NO</v>
      </c>
      <c r="AD1544" t="str">
        <f t="shared" si="518"/>
        <v>NO</v>
      </c>
      <c r="AE1544" t="str">
        <f t="shared" si="519"/>
        <v>NO</v>
      </c>
      <c r="AF1544" t="str">
        <f t="shared" si="520"/>
        <v>NO</v>
      </c>
      <c r="AG1544" t="str">
        <f t="shared" si="521"/>
        <v>NO</v>
      </c>
      <c r="AH1544" t="str">
        <f t="shared" si="522"/>
        <v>NO</v>
      </c>
      <c r="AI1544" t="str">
        <f t="shared" si="523"/>
        <v/>
      </c>
      <c r="AJ1544">
        <f t="shared" si="524"/>
        <v>1</v>
      </c>
    </row>
    <row r="1545" spans="1:36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504"/>
        <v>4.4444444444444444E-3</v>
      </c>
      <c r="P1545" s="6">
        <f t="shared" si="505"/>
        <v>10</v>
      </c>
      <c r="Q1545" t="str">
        <f t="shared" si="506"/>
        <v>photography</v>
      </c>
      <c r="R1545" t="str">
        <f t="shared" si="507"/>
        <v>nature</v>
      </c>
      <c r="S1545" s="8">
        <f t="shared" si="508"/>
        <v>41936</v>
      </c>
      <c r="T1545" s="8">
        <f t="shared" si="509"/>
        <v>41965.551319444443</v>
      </c>
      <c r="U1545">
        <f t="shared" si="510"/>
        <v>2014</v>
      </c>
      <c r="V1545" t="str">
        <f>VLOOKUP(MONTH(S1545),REF!$C$4:$D$15,2,FALSE)</f>
        <v>OCT</v>
      </c>
      <c r="W1545" t="str">
        <f t="shared" si="511"/>
        <v>NO</v>
      </c>
      <c r="X1545" t="str">
        <f t="shared" si="512"/>
        <v>YES</v>
      </c>
      <c r="Y1545" t="str">
        <f t="shared" si="513"/>
        <v>NO</v>
      </c>
      <c r="Z1545" t="str">
        <f t="shared" si="514"/>
        <v>NO</v>
      </c>
      <c r="AA1545" t="str">
        <f t="shared" si="515"/>
        <v>NO</v>
      </c>
      <c r="AB1545" t="str">
        <f t="shared" si="516"/>
        <v>NO</v>
      </c>
      <c r="AC1545" t="str">
        <f t="shared" si="517"/>
        <v>NO</v>
      </c>
      <c r="AD1545" t="str">
        <f t="shared" si="518"/>
        <v>NO</v>
      </c>
      <c r="AE1545" t="str">
        <f t="shared" si="519"/>
        <v>NO</v>
      </c>
      <c r="AF1545" t="str">
        <f t="shared" si="520"/>
        <v>NO</v>
      </c>
      <c r="AG1545" t="str">
        <f t="shared" si="521"/>
        <v>NO</v>
      </c>
      <c r="AH1545" t="str">
        <f t="shared" si="522"/>
        <v>NO</v>
      </c>
      <c r="AI1545" t="str">
        <f t="shared" si="523"/>
        <v/>
      </c>
      <c r="AJ1545">
        <f t="shared" si="524"/>
        <v>1</v>
      </c>
    </row>
    <row r="1546" spans="1:36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504"/>
        <v>0</v>
      </c>
      <c r="P1546" s="6" t="e">
        <f t="shared" si="505"/>
        <v>#DIV/0!</v>
      </c>
      <c r="Q1546" t="str">
        <f t="shared" si="506"/>
        <v>photography</v>
      </c>
      <c r="R1546" t="str">
        <f t="shared" si="507"/>
        <v>nature</v>
      </c>
      <c r="S1546" s="8">
        <f t="shared" si="508"/>
        <v>42053</v>
      </c>
      <c r="T1546" s="8">
        <f t="shared" si="509"/>
        <v>42095.012499999997</v>
      </c>
      <c r="U1546">
        <f t="shared" si="510"/>
        <v>2015</v>
      </c>
      <c r="V1546" t="str">
        <f>VLOOKUP(MONTH(S1546),REF!$C$4:$D$15,2,FALSE)</f>
        <v>FEB</v>
      </c>
      <c r="W1546" t="str">
        <f t="shared" si="511"/>
        <v>NO</v>
      </c>
      <c r="X1546" t="str">
        <f t="shared" si="512"/>
        <v>YES</v>
      </c>
      <c r="Y1546" t="str">
        <f t="shared" si="513"/>
        <v>NO</v>
      </c>
      <c r="Z1546" t="str">
        <f t="shared" si="514"/>
        <v>NO</v>
      </c>
      <c r="AA1546" t="str">
        <f t="shared" si="515"/>
        <v>NO</v>
      </c>
      <c r="AB1546" t="str">
        <f t="shared" si="516"/>
        <v>NO</v>
      </c>
      <c r="AC1546" t="str">
        <f t="shared" si="517"/>
        <v>NO</v>
      </c>
      <c r="AD1546" t="str">
        <f t="shared" si="518"/>
        <v>NO</v>
      </c>
      <c r="AE1546" t="str">
        <f t="shared" si="519"/>
        <v>NO</v>
      </c>
      <c r="AF1546" t="str">
        <f t="shared" si="520"/>
        <v>NO</v>
      </c>
      <c r="AG1546" t="str">
        <f t="shared" si="521"/>
        <v>NO</v>
      </c>
      <c r="AH1546" t="str">
        <f t="shared" si="522"/>
        <v>NO</v>
      </c>
      <c r="AI1546" t="str">
        <f t="shared" si="523"/>
        <v/>
      </c>
      <c r="AJ1546">
        <f t="shared" si="524"/>
        <v>0</v>
      </c>
    </row>
    <row r="1547" spans="1:36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504"/>
        <v>3.3333333333333332E-4</v>
      </c>
      <c r="P1547" s="6">
        <f t="shared" si="505"/>
        <v>1</v>
      </c>
      <c r="Q1547" t="str">
        <f t="shared" si="506"/>
        <v>photography</v>
      </c>
      <c r="R1547" t="str">
        <f t="shared" si="507"/>
        <v>nature</v>
      </c>
      <c r="S1547" s="8">
        <f t="shared" si="508"/>
        <v>42032</v>
      </c>
      <c r="T1547" s="8">
        <f t="shared" si="509"/>
        <v>42065.886111111111</v>
      </c>
      <c r="U1547">
        <f t="shared" si="510"/>
        <v>2015</v>
      </c>
      <c r="V1547" t="str">
        <f>VLOOKUP(MONTH(S1547),REF!$C$4:$D$15,2,FALSE)</f>
        <v>JAN</v>
      </c>
      <c r="W1547" t="str">
        <f t="shared" si="511"/>
        <v>NO</v>
      </c>
      <c r="X1547" t="str">
        <f t="shared" si="512"/>
        <v>YES</v>
      </c>
      <c r="Y1547" t="str">
        <f t="shared" si="513"/>
        <v>NO</v>
      </c>
      <c r="Z1547" t="str">
        <f t="shared" si="514"/>
        <v>NO</v>
      </c>
      <c r="AA1547" t="str">
        <f t="shared" si="515"/>
        <v>NO</v>
      </c>
      <c r="AB1547" t="str">
        <f t="shared" si="516"/>
        <v>NO</v>
      </c>
      <c r="AC1547" t="str">
        <f t="shared" si="517"/>
        <v>NO</v>
      </c>
      <c r="AD1547" t="str">
        <f t="shared" si="518"/>
        <v>NO</v>
      </c>
      <c r="AE1547" t="str">
        <f t="shared" si="519"/>
        <v>NO</v>
      </c>
      <c r="AF1547" t="str">
        <f t="shared" si="520"/>
        <v>NO</v>
      </c>
      <c r="AG1547" t="str">
        <f t="shared" si="521"/>
        <v>NO</v>
      </c>
      <c r="AH1547" t="str">
        <f t="shared" si="522"/>
        <v>NO</v>
      </c>
      <c r="AI1547" t="str">
        <f t="shared" si="523"/>
        <v/>
      </c>
      <c r="AJ1547">
        <f t="shared" si="524"/>
        <v>1</v>
      </c>
    </row>
    <row r="1548" spans="1:36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504"/>
        <v>0.28899999999999998</v>
      </c>
      <c r="P1548" s="6">
        <f t="shared" si="505"/>
        <v>26.272727272727273</v>
      </c>
      <c r="Q1548" t="str">
        <f t="shared" si="506"/>
        <v>photography</v>
      </c>
      <c r="R1548" t="str">
        <f t="shared" si="507"/>
        <v>nature</v>
      </c>
      <c r="S1548" s="8">
        <f t="shared" si="508"/>
        <v>41839</v>
      </c>
      <c r="T1548" s="8">
        <f t="shared" si="509"/>
        <v>41899.212951388887</v>
      </c>
      <c r="U1548">
        <f t="shared" si="510"/>
        <v>2014</v>
      </c>
      <c r="V1548" t="str">
        <f>VLOOKUP(MONTH(S1548),REF!$C$4:$D$15,2,FALSE)</f>
        <v>JUL</v>
      </c>
      <c r="W1548" t="str">
        <f t="shared" si="511"/>
        <v>NO</v>
      </c>
      <c r="X1548" t="str">
        <f t="shared" si="512"/>
        <v>YES</v>
      </c>
      <c r="Y1548" t="str">
        <f t="shared" si="513"/>
        <v>NO</v>
      </c>
      <c r="Z1548" t="str">
        <f t="shared" si="514"/>
        <v>NO</v>
      </c>
      <c r="AA1548" t="str">
        <f t="shared" si="515"/>
        <v>NO</v>
      </c>
      <c r="AB1548" t="str">
        <f t="shared" si="516"/>
        <v>NO</v>
      </c>
      <c r="AC1548" t="str">
        <f t="shared" si="517"/>
        <v>NO</v>
      </c>
      <c r="AD1548" t="str">
        <f t="shared" si="518"/>
        <v>NO</v>
      </c>
      <c r="AE1548" t="str">
        <f t="shared" si="519"/>
        <v>NO</v>
      </c>
      <c r="AF1548" t="str">
        <f t="shared" si="520"/>
        <v>NO</v>
      </c>
      <c r="AG1548" t="str">
        <f t="shared" si="521"/>
        <v>NO</v>
      </c>
      <c r="AH1548" t="str">
        <f t="shared" si="522"/>
        <v>NO</v>
      </c>
      <c r="AI1548" t="str">
        <f t="shared" si="523"/>
        <v/>
      </c>
      <c r="AJ1548">
        <f t="shared" si="524"/>
        <v>11</v>
      </c>
    </row>
    <row r="1549" spans="1:36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504"/>
        <v>0</v>
      </c>
      <c r="P1549" s="6" t="e">
        <f t="shared" si="505"/>
        <v>#DIV/0!</v>
      </c>
      <c r="Q1549" t="str">
        <f t="shared" si="506"/>
        <v>photography</v>
      </c>
      <c r="R1549" t="str">
        <f t="shared" si="507"/>
        <v>nature</v>
      </c>
      <c r="S1549" s="8">
        <f t="shared" si="508"/>
        <v>42782</v>
      </c>
      <c r="T1549" s="8">
        <f t="shared" si="509"/>
        <v>42789.426875000005</v>
      </c>
      <c r="U1549">
        <f t="shared" si="510"/>
        <v>2017</v>
      </c>
      <c r="V1549" t="str">
        <f>VLOOKUP(MONTH(S1549),REF!$C$4:$D$15,2,FALSE)</f>
        <v>FEB</v>
      </c>
      <c r="W1549" t="str">
        <f t="shared" si="511"/>
        <v>YES</v>
      </c>
      <c r="X1549" t="str">
        <f t="shared" si="512"/>
        <v>NO</v>
      </c>
      <c r="Y1549" t="str">
        <f t="shared" si="513"/>
        <v>NO</v>
      </c>
      <c r="Z1549" t="str">
        <f t="shared" si="514"/>
        <v>NO</v>
      </c>
      <c r="AA1549" t="str">
        <f t="shared" si="515"/>
        <v>NO</v>
      </c>
      <c r="AB1549" t="str">
        <f t="shared" si="516"/>
        <v>NO</v>
      </c>
      <c r="AC1549" t="str">
        <f t="shared" si="517"/>
        <v>NO</v>
      </c>
      <c r="AD1549" t="str">
        <f t="shared" si="518"/>
        <v>NO</v>
      </c>
      <c r="AE1549" t="str">
        <f t="shared" si="519"/>
        <v>NO</v>
      </c>
      <c r="AF1549" t="str">
        <f t="shared" si="520"/>
        <v>NO</v>
      </c>
      <c r="AG1549" t="str">
        <f t="shared" si="521"/>
        <v>NO</v>
      </c>
      <c r="AH1549" t="str">
        <f t="shared" si="522"/>
        <v>NO</v>
      </c>
      <c r="AI1549" t="str">
        <f t="shared" si="523"/>
        <v/>
      </c>
      <c r="AJ1549">
        <f t="shared" si="524"/>
        <v>0</v>
      </c>
    </row>
    <row r="1550" spans="1:36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504"/>
        <v>8.5714285714285715E-2</v>
      </c>
      <c r="P1550" s="6">
        <f t="shared" si="505"/>
        <v>60</v>
      </c>
      <c r="Q1550" t="str">
        <f t="shared" si="506"/>
        <v>photography</v>
      </c>
      <c r="R1550" t="str">
        <f t="shared" si="507"/>
        <v>nature</v>
      </c>
      <c r="S1550" s="8">
        <f t="shared" si="508"/>
        <v>42287</v>
      </c>
      <c r="T1550" s="8">
        <f t="shared" si="509"/>
        <v>42316.923842592594</v>
      </c>
      <c r="U1550">
        <f t="shared" si="510"/>
        <v>2015</v>
      </c>
      <c r="V1550" t="str">
        <f>VLOOKUP(MONTH(S1550),REF!$C$4:$D$15,2,FALSE)</f>
        <v>OCT</v>
      </c>
      <c r="W1550" t="str">
        <f t="shared" si="511"/>
        <v>YES</v>
      </c>
      <c r="X1550" t="str">
        <f t="shared" si="512"/>
        <v>NO</v>
      </c>
      <c r="Y1550" t="str">
        <f t="shared" si="513"/>
        <v>NO</v>
      </c>
      <c r="Z1550" t="str">
        <f t="shared" si="514"/>
        <v>NO</v>
      </c>
      <c r="AA1550" t="str">
        <f t="shared" si="515"/>
        <v>NO</v>
      </c>
      <c r="AB1550" t="str">
        <f t="shared" si="516"/>
        <v>NO</v>
      </c>
      <c r="AC1550" t="str">
        <f t="shared" si="517"/>
        <v>NO</v>
      </c>
      <c r="AD1550" t="str">
        <f t="shared" si="518"/>
        <v>NO</v>
      </c>
      <c r="AE1550" t="str">
        <f t="shared" si="519"/>
        <v>NO</v>
      </c>
      <c r="AF1550" t="str">
        <f t="shared" si="520"/>
        <v>NO</v>
      </c>
      <c r="AG1550" t="str">
        <f t="shared" si="521"/>
        <v>NO</v>
      </c>
      <c r="AH1550" t="str">
        <f t="shared" si="522"/>
        <v>NO</v>
      </c>
      <c r="AI1550" t="str">
        <f t="shared" si="523"/>
        <v/>
      </c>
      <c r="AJ1550">
        <f t="shared" si="524"/>
        <v>1</v>
      </c>
    </row>
    <row r="1551" spans="1:36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504"/>
        <v>0.34</v>
      </c>
      <c r="P1551" s="6">
        <f t="shared" si="505"/>
        <v>28.333333333333332</v>
      </c>
      <c r="Q1551" t="str">
        <f t="shared" si="506"/>
        <v>photography</v>
      </c>
      <c r="R1551" t="str">
        <f t="shared" si="507"/>
        <v>nature</v>
      </c>
      <c r="S1551" s="8">
        <f t="shared" si="508"/>
        <v>42281</v>
      </c>
      <c r="T1551" s="8">
        <f t="shared" si="509"/>
        <v>42311.177766203706</v>
      </c>
      <c r="U1551">
        <f t="shared" si="510"/>
        <v>2015</v>
      </c>
      <c r="V1551" t="str">
        <f>VLOOKUP(MONTH(S1551),REF!$C$4:$D$15,2,FALSE)</f>
        <v>OCT</v>
      </c>
      <c r="W1551" t="str">
        <f t="shared" si="511"/>
        <v>YES</v>
      </c>
      <c r="X1551" t="str">
        <f t="shared" si="512"/>
        <v>NO</v>
      </c>
      <c r="Y1551" t="str">
        <f t="shared" si="513"/>
        <v>NO</v>
      </c>
      <c r="Z1551" t="str">
        <f t="shared" si="514"/>
        <v>NO</v>
      </c>
      <c r="AA1551" t="str">
        <f t="shared" si="515"/>
        <v>NO</v>
      </c>
      <c r="AB1551" t="str">
        <f t="shared" si="516"/>
        <v>NO</v>
      </c>
      <c r="AC1551" t="str">
        <f t="shared" si="517"/>
        <v>NO</v>
      </c>
      <c r="AD1551" t="str">
        <f t="shared" si="518"/>
        <v>NO</v>
      </c>
      <c r="AE1551" t="str">
        <f t="shared" si="519"/>
        <v>NO</v>
      </c>
      <c r="AF1551" t="str">
        <f t="shared" si="520"/>
        <v>NO</v>
      </c>
      <c r="AG1551" t="str">
        <f t="shared" si="521"/>
        <v>NO</v>
      </c>
      <c r="AH1551" t="str">
        <f t="shared" si="522"/>
        <v>NO</v>
      </c>
      <c r="AI1551" t="str">
        <f t="shared" si="523"/>
        <v/>
      </c>
      <c r="AJ1551">
        <f t="shared" si="524"/>
        <v>6</v>
      </c>
    </row>
    <row r="1552" spans="1:36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504"/>
        <v>0.13466666666666666</v>
      </c>
      <c r="P1552" s="6">
        <f t="shared" si="505"/>
        <v>14.428571428571429</v>
      </c>
      <c r="Q1552" t="str">
        <f t="shared" si="506"/>
        <v>photography</v>
      </c>
      <c r="R1552" t="str">
        <f t="shared" si="507"/>
        <v>nature</v>
      </c>
      <c r="S1552" s="8">
        <f t="shared" si="508"/>
        <v>42472</v>
      </c>
      <c r="T1552" s="8">
        <f t="shared" si="509"/>
        <v>42502.449467592596</v>
      </c>
      <c r="U1552">
        <f t="shared" si="510"/>
        <v>2016</v>
      </c>
      <c r="V1552" t="str">
        <f>VLOOKUP(MONTH(S1552),REF!$C$4:$D$15,2,FALSE)</f>
        <v>APR</v>
      </c>
      <c r="W1552" t="str">
        <f t="shared" si="511"/>
        <v>YES</v>
      </c>
      <c r="X1552" t="str">
        <f t="shared" si="512"/>
        <v>NO</v>
      </c>
      <c r="Y1552" t="str">
        <f t="shared" si="513"/>
        <v>NO</v>
      </c>
      <c r="Z1552" t="str">
        <f t="shared" si="514"/>
        <v>NO</v>
      </c>
      <c r="AA1552" t="str">
        <f t="shared" si="515"/>
        <v>NO</v>
      </c>
      <c r="AB1552" t="str">
        <f t="shared" si="516"/>
        <v>NO</v>
      </c>
      <c r="AC1552" t="str">
        <f t="shared" si="517"/>
        <v>NO</v>
      </c>
      <c r="AD1552" t="str">
        <f t="shared" si="518"/>
        <v>NO</v>
      </c>
      <c r="AE1552" t="str">
        <f t="shared" si="519"/>
        <v>NO</v>
      </c>
      <c r="AF1552" t="str">
        <f t="shared" si="520"/>
        <v>NO</v>
      </c>
      <c r="AG1552" t="str">
        <f t="shared" si="521"/>
        <v>NO</v>
      </c>
      <c r="AH1552" t="str">
        <f t="shared" si="522"/>
        <v>NO</v>
      </c>
      <c r="AI1552" t="str">
        <f t="shared" si="523"/>
        <v/>
      </c>
      <c r="AJ1552">
        <f t="shared" si="524"/>
        <v>7</v>
      </c>
    </row>
    <row r="1553" spans="1:36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504"/>
        <v>0</v>
      </c>
      <c r="P1553" s="6" t="e">
        <f t="shared" si="505"/>
        <v>#DIV/0!</v>
      </c>
      <c r="Q1553" t="str">
        <f t="shared" si="506"/>
        <v>photography</v>
      </c>
      <c r="R1553" t="str">
        <f t="shared" si="507"/>
        <v>nature</v>
      </c>
      <c r="S1553" s="8">
        <f t="shared" si="508"/>
        <v>42122</v>
      </c>
      <c r="T1553" s="8">
        <f t="shared" si="509"/>
        <v>42151.824525462958</v>
      </c>
      <c r="U1553">
        <f t="shared" si="510"/>
        <v>2015</v>
      </c>
      <c r="V1553" t="str">
        <f>VLOOKUP(MONTH(S1553),REF!$C$4:$D$15,2,FALSE)</f>
        <v>APR</v>
      </c>
      <c r="W1553" t="str">
        <f t="shared" si="511"/>
        <v>NO</v>
      </c>
      <c r="X1553" t="str">
        <f t="shared" si="512"/>
        <v>YES</v>
      </c>
      <c r="Y1553" t="str">
        <f t="shared" si="513"/>
        <v>NO</v>
      </c>
      <c r="Z1553" t="str">
        <f t="shared" si="514"/>
        <v>NO</v>
      </c>
      <c r="AA1553" t="str">
        <f t="shared" si="515"/>
        <v>NO</v>
      </c>
      <c r="AB1553" t="str">
        <f t="shared" si="516"/>
        <v>NO</v>
      </c>
      <c r="AC1553" t="str">
        <f t="shared" si="517"/>
        <v>NO</v>
      </c>
      <c r="AD1553" t="str">
        <f t="shared" si="518"/>
        <v>NO</v>
      </c>
      <c r="AE1553" t="str">
        <f t="shared" si="519"/>
        <v>NO</v>
      </c>
      <c r="AF1553" t="str">
        <f t="shared" si="520"/>
        <v>NO</v>
      </c>
      <c r="AG1553" t="str">
        <f t="shared" si="521"/>
        <v>NO</v>
      </c>
      <c r="AH1553" t="str">
        <f t="shared" si="522"/>
        <v>NO</v>
      </c>
      <c r="AI1553" t="str">
        <f t="shared" si="523"/>
        <v/>
      </c>
      <c r="AJ1553">
        <f t="shared" si="524"/>
        <v>0</v>
      </c>
    </row>
    <row r="1554" spans="1:36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504"/>
        <v>0.49186046511627907</v>
      </c>
      <c r="P1554" s="6">
        <f t="shared" si="505"/>
        <v>132.1875</v>
      </c>
      <c r="Q1554" t="str">
        <f t="shared" si="506"/>
        <v>photography</v>
      </c>
      <c r="R1554" t="str">
        <f t="shared" si="507"/>
        <v>nature</v>
      </c>
      <c r="S1554" s="8">
        <f t="shared" si="508"/>
        <v>41893</v>
      </c>
      <c r="T1554" s="8">
        <f t="shared" si="509"/>
        <v>41913.165972222225</v>
      </c>
      <c r="U1554">
        <f t="shared" si="510"/>
        <v>2014</v>
      </c>
      <c r="V1554" t="str">
        <f>VLOOKUP(MONTH(S1554),REF!$C$4:$D$15,2,FALSE)</f>
        <v>SEP</v>
      </c>
      <c r="W1554" t="str">
        <f t="shared" si="511"/>
        <v>NO</v>
      </c>
      <c r="X1554" t="str">
        <f t="shared" si="512"/>
        <v>YES</v>
      </c>
      <c r="Y1554" t="str">
        <f t="shared" si="513"/>
        <v>NO</v>
      </c>
      <c r="Z1554" t="str">
        <f t="shared" si="514"/>
        <v>NO</v>
      </c>
      <c r="AA1554" t="str">
        <f t="shared" si="515"/>
        <v>NO</v>
      </c>
      <c r="AB1554" t="str">
        <f t="shared" si="516"/>
        <v>NO</v>
      </c>
      <c r="AC1554" t="str">
        <f t="shared" si="517"/>
        <v>NO</v>
      </c>
      <c r="AD1554" t="str">
        <f t="shared" si="518"/>
        <v>NO</v>
      </c>
      <c r="AE1554" t="str">
        <f t="shared" si="519"/>
        <v>NO</v>
      </c>
      <c r="AF1554" t="str">
        <f t="shared" si="520"/>
        <v>NO</v>
      </c>
      <c r="AG1554" t="str">
        <f t="shared" si="521"/>
        <v>NO</v>
      </c>
      <c r="AH1554" t="str">
        <f t="shared" si="522"/>
        <v>NO</v>
      </c>
      <c r="AI1554" t="str">
        <f t="shared" si="523"/>
        <v/>
      </c>
      <c r="AJ1554">
        <f t="shared" si="524"/>
        <v>16</v>
      </c>
    </row>
    <row r="1555" spans="1:36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504"/>
        <v>0</v>
      </c>
      <c r="P1555" s="6" t="e">
        <f t="shared" si="505"/>
        <v>#DIV/0!</v>
      </c>
      <c r="Q1555" t="str">
        <f t="shared" si="506"/>
        <v>photography</v>
      </c>
      <c r="R1555" t="str">
        <f t="shared" si="507"/>
        <v>nature</v>
      </c>
      <c r="S1555" s="8">
        <f t="shared" si="508"/>
        <v>42219</v>
      </c>
      <c r="T1555" s="8">
        <f t="shared" si="509"/>
        <v>42249.282951388886</v>
      </c>
      <c r="U1555">
        <f t="shared" si="510"/>
        <v>2015</v>
      </c>
      <c r="V1555" t="str">
        <f>VLOOKUP(MONTH(S1555),REF!$C$4:$D$15,2,FALSE)</f>
        <v>AUG</v>
      </c>
      <c r="W1555" t="str">
        <f t="shared" si="511"/>
        <v>NO</v>
      </c>
      <c r="X1555" t="str">
        <f t="shared" si="512"/>
        <v>NO</v>
      </c>
      <c r="Y1555" t="str">
        <f t="shared" si="513"/>
        <v>YES</v>
      </c>
      <c r="Z1555" t="str">
        <f t="shared" si="514"/>
        <v>NO</v>
      </c>
      <c r="AA1555" t="str">
        <f t="shared" si="515"/>
        <v>NO</v>
      </c>
      <c r="AB1555" t="str">
        <f t="shared" si="516"/>
        <v>NO</v>
      </c>
      <c r="AC1555" t="str">
        <f t="shared" si="517"/>
        <v>NO</v>
      </c>
      <c r="AD1555" t="str">
        <f t="shared" si="518"/>
        <v>NO</v>
      </c>
      <c r="AE1555" t="str">
        <f t="shared" si="519"/>
        <v>NO</v>
      </c>
      <c r="AF1555" t="str">
        <f t="shared" si="520"/>
        <v>NO</v>
      </c>
      <c r="AG1555" t="str">
        <f t="shared" si="521"/>
        <v>NO</v>
      </c>
      <c r="AH1555" t="str">
        <f t="shared" si="522"/>
        <v>NO</v>
      </c>
      <c r="AI1555" t="str">
        <f t="shared" si="523"/>
        <v/>
      </c>
      <c r="AJ1555">
        <f t="shared" si="524"/>
        <v>0</v>
      </c>
    </row>
    <row r="1556" spans="1:36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504"/>
        <v>0</v>
      </c>
      <c r="P1556" s="6" t="e">
        <f t="shared" si="505"/>
        <v>#DIV/0!</v>
      </c>
      <c r="Q1556" t="str">
        <f t="shared" si="506"/>
        <v>photography</v>
      </c>
      <c r="R1556" t="str">
        <f t="shared" si="507"/>
        <v>nature</v>
      </c>
      <c r="S1556" s="8">
        <f t="shared" si="508"/>
        <v>42188</v>
      </c>
      <c r="T1556" s="8">
        <f t="shared" si="509"/>
        <v>42218.252199074079</v>
      </c>
      <c r="U1556">
        <f t="shared" si="510"/>
        <v>2015</v>
      </c>
      <c r="V1556" t="str">
        <f>VLOOKUP(MONTH(S1556),REF!$C$4:$D$15,2,FALSE)</f>
        <v>JUL</v>
      </c>
      <c r="W1556" t="str">
        <f t="shared" si="511"/>
        <v>NO</v>
      </c>
      <c r="X1556" t="str">
        <f t="shared" si="512"/>
        <v>NO</v>
      </c>
      <c r="Y1556" t="str">
        <f t="shared" si="513"/>
        <v>NO</v>
      </c>
      <c r="Z1556" t="str">
        <f t="shared" si="514"/>
        <v>NO</v>
      </c>
      <c r="AA1556" t="str">
        <f t="shared" si="515"/>
        <v>NO</v>
      </c>
      <c r="AB1556" t="str">
        <f t="shared" si="516"/>
        <v>YES</v>
      </c>
      <c r="AC1556" t="str">
        <f t="shared" si="517"/>
        <v>NO</v>
      </c>
      <c r="AD1556" t="str">
        <f t="shared" si="518"/>
        <v>NO</v>
      </c>
      <c r="AE1556" t="str">
        <f t="shared" si="519"/>
        <v>NO</v>
      </c>
      <c r="AF1556" t="str">
        <f t="shared" si="520"/>
        <v>NO</v>
      </c>
      <c r="AG1556" t="str">
        <f t="shared" si="521"/>
        <v>NO</v>
      </c>
      <c r="AH1556" t="str">
        <f t="shared" si="522"/>
        <v>NO</v>
      </c>
      <c r="AI1556" t="str">
        <f t="shared" si="523"/>
        <v/>
      </c>
      <c r="AJ1556">
        <f t="shared" si="524"/>
        <v>0</v>
      </c>
    </row>
    <row r="1557" spans="1:36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504"/>
        <v>0</v>
      </c>
      <c r="P1557" s="6" t="e">
        <f t="shared" si="505"/>
        <v>#DIV/0!</v>
      </c>
      <c r="Q1557" t="str">
        <f t="shared" si="506"/>
        <v>photography</v>
      </c>
      <c r="R1557" t="str">
        <f t="shared" si="507"/>
        <v>nature</v>
      </c>
      <c r="S1557" s="8">
        <f t="shared" si="508"/>
        <v>42242</v>
      </c>
      <c r="T1557" s="8">
        <f t="shared" si="509"/>
        <v>42264.708333333328</v>
      </c>
      <c r="U1557">
        <f t="shared" si="510"/>
        <v>2015</v>
      </c>
      <c r="V1557" t="str">
        <f>VLOOKUP(MONTH(S1557),REF!$C$4:$D$15,2,FALSE)</f>
        <v>AUG</v>
      </c>
      <c r="W1557" t="str">
        <f t="shared" si="511"/>
        <v>YES</v>
      </c>
      <c r="X1557" t="str">
        <f t="shared" si="512"/>
        <v>NO</v>
      </c>
      <c r="Y1557" t="str">
        <f t="shared" si="513"/>
        <v>NO</v>
      </c>
      <c r="Z1557" t="str">
        <f t="shared" si="514"/>
        <v>NO</v>
      </c>
      <c r="AA1557" t="str">
        <f t="shared" si="515"/>
        <v>NO</v>
      </c>
      <c r="AB1557" t="str">
        <f t="shared" si="516"/>
        <v>NO</v>
      </c>
      <c r="AC1557" t="str">
        <f t="shared" si="517"/>
        <v>NO</v>
      </c>
      <c r="AD1557" t="str">
        <f t="shared" si="518"/>
        <v>NO</v>
      </c>
      <c r="AE1557" t="str">
        <f t="shared" si="519"/>
        <v>NO</v>
      </c>
      <c r="AF1557" t="str">
        <f t="shared" si="520"/>
        <v>NO</v>
      </c>
      <c r="AG1557" t="str">
        <f t="shared" si="521"/>
        <v>NO</v>
      </c>
      <c r="AH1557" t="str">
        <f t="shared" si="522"/>
        <v>NO</v>
      </c>
      <c r="AI1557" t="str">
        <f t="shared" si="523"/>
        <v/>
      </c>
      <c r="AJ1557">
        <f t="shared" si="524"/>
        <v>0</v>
      </c>
    </row>
    <row r="1558" spans="1:36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504"/>
        <v>0.45133333333333331</v>
      </c>
      <c r="P1558" s="6">
        <f t="shared" si="505"/>
        <v>56.416666666666664</v>
      </c>
      <c r="Q1558" t="str">
        <f t="shared" si="506"/>
        <v>photography</v>
      </c>
      <c r="R1558" t="str">
        <f t="shared" si="507"/>
        <v>nature</v>
      </c>
      <c r="S1558" s="8">
        <f t="shared" si="508"/>
        <v>42525</v>
      </c>
      <c r="T1558" s="8">
        <f t="shared" si="509"/>
        <v>42555.153055555551</v>
      </c>
      <c r="U1558">
        <f t="shared" si="510"/>
        <v>2016</v>
      </c>
      <c r="V1558" t="str">
        <f>VLOOKUP(MONTH(S1558),REF!$C$4:$D$15,2,FALSE)</f>
        <v>JUN</v>
      </c>
      <c r="W1558" t="str">
        <f t="shared" si="511"/>
        <v>NO</v>
      </c>
      <c r="X1558" t="str">
        <f t="shared" si="512"/>
        <v>YES</v>
      </c>
      <c r="Y1558" t="str">
        <f t="shared" si="513"/>
        <v>NO</v>
      </c>
      <c r="Z1558" t="str">
        <f t="shared" si="514"/>
        <v>NO</v>
      </c>
      <c r="AA1558" t="str">
        <f t="shared" si="515"/>
        <v>NO</v>
      </c>
      <c r="AB1558" t="str">
        <f t="shared" si="516"/>
        <v>NO</v>
      </c>
      <c r="AC1558" t="str">
        <f t="shared" si="517"/>
        <v>NO</v>
      </c>
      <c r="AD1558" t="str">
        <f t="shared" si="518"/>
        <v>NO</v>
      </c>
      <c r="AE1558" t="str">
        <f t="shared" si="519"/>
        <v>NO</v>
      </c>
      <c r="AF1558" t="str">
        <f t="shared" si="520"/>
        <v>NO</v>
      </c>
      <c r="AG1558" t="str">
        <f t="shared" si="521"/>
        <v>NO</v>
      </c>
      <c r="AH1558" t="str">
        <f t="shared" si="522"/>
        <v>NO</v>
      </c>
      <c r="AI1558" t="str">
        <f t="shared" si="523"/>
        <v/>
      </c>
      <c r="AJ1558">
        <f t="shared" si="524"/>
        <v>12</v>
      </c>
    </row>
    <row r="1559" spans="1:36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504"/>
        <v>0.04</v>
      </c>
      <c r="P1559" s="6">
        <f t="shared" si="505"/>
        <v>100</v>
      </c>
      <c r="Q1559" t="str">
        <f t="shared" si="506"/>
        <v>photography</v>
      </c>
      <c r="R1559" t="str">
        <f t="shared" si="507"/>
        <v>nature</v>
      </c>
      <c r="S1559" s="8">
        <f t="shared" si="508"/>
        <v>41872</v>
      </c>
      <c r="T1559" s="8">
        <f t="shared" si="509"/>
        <v>41902.65315972222</v>
      </c>
      <c r="U1559">
        <f t="shared" si="510"/>
        <v>2014</v>
      </c>
      <c r="V1559" t="str">
        <f>VLOOKUP(MONTH(S1559),REF!$C$4:$D$15,2,FALSE)</f>
        <v>AUG</v>
      </c>
      <c r="W1559" t="str">
        <f t="shared" si="511"/>
        <v>NO</v>
      </c>
      <c r="X1559" t="str">
        <f t="shared" si="512"/>
        <v>YES</v>
      </c>
      <c r="Y1559" t="str">
        <f t="shared" si="513"/>
        <v>NO</v>
      </c>
      <c r="Z1559" t="str">
        <f t="shared" si="514"/>
        <v>NO</v>
      </c>
      <c r="AA1559" t="str">
        <f t="shared" si="515"/>
        <v>NO</v>
      </c>
      <c r="AB1559" t="str">
        <f t="shared" si="516"/>
        <v>NO</v>
      </c>
      <c r="AC1559" t="str">
        <f t="shared" si="517"/>
        <v>NO</v>
      </c>
      <c r="AD1559" t="str">
        <f t="shared" si="518"/>
        <v>NO</v>
      </c>
      <c r="AE1559" t="str">
        <f t="shared" si="519"/>
        <v>NO</v>
      </c>
      <c r="AF1559" t="str">
        <f t="shared" si="520"/>
        <v>NO</v>
      </c>
      <c r="AG1559" t="str">
        <f t="shared" si="521"/>
        <v>NO</v>
      </c>
      <c r="AH1559" t="str">
        <f t="shared" si="522"/>
        <v>NO</v>
      </c>
      <c r="AI1559" t="str">
        <f t="shared" si="523"/>
        <v/>
      </c>
      <c r="AJ1559">
        <f t="shared" si="524"/>
        <v>1</v>
      </c>
    </row>
    <row r="1560" spans="1:36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504"/>
        <v>4.6666666666666669E-2</v>
      </c>
      <c r="P1560" s="6">
        <f t="shared" si="505"/>
        <v>11.666666666666666</v>
      </c>
      <c r="Q1560" t="str">
        <f t="shared" si="506"/>
        <v>photography</v>
      </c>
      <c r="R1560" t="str">
        <f t="shared" si="507"/>
        <v>nature</v>
      </c>
      <c r="S1560" s="8">
        <f t="shared" si="508"/>
        <v>42185</v>
      </c>
      <c r="T1560" s="8">
        <f t="shared" si="509"/>
        <v>42244.508333333331</v>
      </c>
      <c r="U1560">
        <f t="shared" si="510"/>
        <v>2015</v>
      </c>
      <c r="V1560" t="str">
        <f>VLOOKUP(MONTH(S1560),REF!$C$4:$D$15,2,FALSE)</f>
        <v>JUN</v>
      </c>
      <c r="W1560" t="str">
        <f t="shared" si="511"/>
        <v>YES</v>
      </c>
      <c r="X1560" t="str">
        <f t="shared" si="512"/>
        <v>NO</v>
      </c>
      <c r="Y1560" t="str">
        <f t="shared" si="513"/>
        <v>NO</v>
      </c>
      <c r="Z1560" t="str">
        <f t="shared" si="514"/>
        <v>NO</v>
      </c>
      <c r="AA1560" t="str">
        <f t="shared" si="515"/>
        <v>NO</v>
      </c>
      <c r="AB1560" t="str">
        <f t="shared" si="516"/>
        <v>NO</v>
      </c>
      <c r="AC1560" t="str">
        <f t="shared" si="517"/>
        <v>NO</v>
      </c>
      <c r="AD1560" t="str">
        <f t="shared" si="518"/>
        <v>NO</v>
      </c>
      <c r="AE1560" t="str">
        <f t="shared" si="519"/>
        <v>NO</v>
      </c>
      <c r="AF1560" t="str">
        <f t="shared" si="520"/>
        <v>NO</v>
      </c>
      <c r="AG1560" t="str">
        <f t="shared" si="521"/>
        <v>NO</v>
      </c>
      <c r="AH1560" t="str">
        <f t="shared" si="522"/>
        <v>NO</v>
      </c>
      <c r="AI1560" t="str">
        <f t="shared" si="523"/>
        <v/>
      </c>
      <c r="AJ1560">
        <f t="shared" si="524"/>
        <v>3</v>
      </c>
    </row>
    <row r="1561" spans="1:36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504"/>
        <v>3.3333333333333335E-3</v>
      </c>
      <c r="P1561" s="6">
        <f t="shared" si="505"/>
        <v>50</v>
      </c>
      <c r="Q1561" t="str">
        <f t="shared" si="506"/>
        <v>photography</v>
      </c>
      <c r="R1561" t="str">
        <f t="shared" si="507"/>
        <v>nature</v>
      </c>
      <c r="S1561" s="8">
        <f t="shared" si="508"/>
        <v>42108</v>
      </c>
      <c r="T1561" s="8">
        <f t="shared" si="509"/>
        <v>42123.053229166668</v>
      </c>
      <c r="U1561">
        <f t="shared" si="510"/>
        <v>2015</v>
      </c>
      <c r="V1561" t="str">
        <f>VLOOKUP(MONTH(S1561),REF!$C$4:$D$15,2,FALSE)</f>
        <v>APR</v>
      </c>
      <c r="W1561" t="str">
        <f t="shared" si="511"/>
        <v>NO</v>
      </c>
      <c r="X1561" t="str">
        <f t="shared" si="512"/>
        <v>NO</v>
      </c>
      <c r="Y1561" t="str">
        <f t="shared" si="513"/>
        <v>NO</v>
      </c>
      <c r="Z1561" t="str">
        <f t="shared" si="514"/>
        <v>NO</v>
      </c>
      <c r="AA1561" t="str">
        <f t="shared" si="515"/>
        <v>YES</v>
      </c>
      <c r="AB1561" t="str">
        <f t="shared" si="516"/>
        <v>NO</v>
      </c>
      <c r="AC1561" t="str">
        <f t="shared" si="517"/>
        <v>NO</v>
      </c>
      <c r="AD1561" t="str">
        <f t="shared" si="518"/>
        <v>NO</v>
      </c>
      <c r="AE1561" t="str">
        <f t="shared" si="519"/>
        <v>NO</v>
      </c>
      <c r="AF1561" t="str">
        <f t="shared" si="520"/>
        <v>NO</v>
      </c>
      <c r="AG1561" t="str">
        <f t="shared" si="521"/>
        <v>NO</v>
      </c>
      <c r="AH1561" t="str">
        <f t="shared" si="522"/>
        <v>NO</v>
      </c>
      <c r="AI1561" t="str">
        <f t="shared" si="523"/>
        <v/>
      </c>
      <c r="AJ1561">
        <f t="shared" si="524"/>
        <v>1</v>
      </c>
    </row>
    <row r="1562" spans="1:36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504"/>
        <v>3.7600000000000001E-2</v>
      </c>
      <c r="P1562" s="6">
        <f t="shared" si="505"/>
        <v>23.5</v>
      </c>
      <c r="Q1562" t="str">
        <f t="shared" si="506"/>
        <v>photography</v>
      </c>
      <c r="R1562" t="str">
        <f t="shared" si="507"/>
        <v>nature</v>
      </c>
      <c r="S1562" s="8">
        <f t="shared" si="508"/>
        <v>41936</v>
      </c>
      <c r="T1562" s="8">
        <f t="shared" si="509"/>
        <v>41956.062418981484</v>
      </c>
      <c r="U1562">
        <f t="shared" si="510"/>
        <v>2014</v>
      </c>
      <c r="V1562" t="str">
        <f>VLOOKUP(MONTH(S1562),REF!$C$4:$D$15,2,FALSE)</f>
        <v>OCT</v>
      </c>
      <c r="W1562" t="str">
        <f t="shared" si="511"/>
        <v>NO</v>
      </c>
      <c r="X1562" t="str">
        <f t="shared" si="512"/>
        <v>YES</v>
      </c>
      <c r="Y1562" t="str">
        <f t="shared" si="513"/>
        <v>NO</v>
      </c>
      <c r="Z1562" t="str">
        <f t="shared" si="514"/>
        <v>NO</v>
      </c>
      <c r="AA1562" t="str">
        <f t="shared" si="515"/>
        <v>NO</v>
      </c>
      <c r="AB1562" t="str">
        <f t="shared" si="516"/>
        <v>NO</v>
      </c>
      <c r="AC1562" t="str">
        <f t="shared" si="517"/>
        <v>NO</v>
      </c>
      <c r="AD1562" t="str">
        <f t="shared" si="518"/>
        <v>NO</v>
      </c>
      <c r="AE1562" t="str">
        <f t="shared" si="519"/>
        <v>NO</v>
      </c>
      <c r="AF1562" t="str">
        <f t="shared" si="520"/>
        <v>NO</v>
      </c>
      <c r="AG1562" t="str">
        <f t="shared" si="521"/>
        <v>NO</v>
      </c>
      <c r="AH1562" t="str">
        <f t="shared" si="522"/>
        <v>NO</v>
      </c>
      <c r="AI1562" t="str">
        <f t="shared" si="523"/>
        <v/>
      </c>
      <c r="AJ1562">
        <f t="shared" si="524"/>
        <v>4</v>
      </c>
    </row>
    <row r="1563" spans="1:36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504"/>
        <v>6.7000000000000002E-3</v>
      </c>
      <c r="P1563" s="6">
        <f t="shared" si="505"/>
        <v>67</v>
      </c>
      <c r="Q1563" t="str">
        <f t="shared" si="506"/>
        <v>publishing</v>
      </c>
      <c r="R1563" t="str">
        <f t="shared" si="507"/>
        <v>art books</v>
      </c>
      <c r="S1563" s="8">
        <f t="shared" si="508"/>
        <v>41555</v>
      </c>
      <c r="T1563" s="8">
        <f t="shared" si="509"/>
        <v>41585.083368055552</v>
      </c>
      <c r="U1563">
        <f t="shared" si="510"/>
        <v>2013</v>
      </c>
      <c r="V1563" t="str">
        <f>VLOOKUP(MONTH(S1563),REF!$C$4:$D$15,2,FALSE)</f>
        <v>OCT</v>
      </c>
      <c r="W1563" t="str">
        <f t="shared" si="511"/>
        <v>NO</v>
      </c>
      <c r="X1563" t="str">
        <f t="shared" si="512"/>
        <v>NO</v>
      </c>
      <c r="Y1563" t="str">
        <f t="shared" si="513"/>
        <v>NO</v>
      </c>
      <c r="Z1563" t="str">
        <f t="shared" si="514"/>
        <v>YES</v>
      </c>
      <c r="AA1563" t="str">
        <f t="shared" si="515"/>
        <v>NO</v>
      </c>
      <c r="AB1563" t="str">
        <f t="shared" si="516"/>
        <v>NO</v>
      </c>
      <c r="AC1563" t="str">
        <f t="shared" si="517"/>
        <v>NO</v>
      </c>
      <c r="AD1563" t="str">
        <f t="shared" si="518"/>
        <v>NO</v>
      </c>
      <c r="AE1563" t="str">
        <f t="shared" si="519"/>
        <v>NO</v>
      </c>
      <c r="AF1563" t="str">
        <f t="shared" si="520"/>
        <v>NO</v>
      </c>
      <c r="AG1563" t="str">
        <f t="shared" si="521"/>
        <v>NO</v>
      </c>
      <c r="AH1563" t="str">
        <f t="shared" si="522"/>
        <v>NO</v>
      </c>
      <c r="AI1563" t="str">
        <f t="shared" si="523"/>
        <v/>
      </c>
      <c r="AJ1563" t="str">
        <f t="shared" si="524"/>
        <v/>
      </c>
    </row>
    <row r="1564" spans="1:36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504"/>
        <v>0</v>
      </c>
      <c r="P1564" s="6" t="e">
        <f t="shared" si="505"/>
        <v>#DIV/0!</v>
      </c>
      <c r="Q1564" t="str">
        <f t="shared" si="506"/>
        <v>publishing</v>
      </c>
      <c r="R1564" t="str">
        <f t="shared" si="507"/>
        <v>art books</v>
      </c>
      <c r="S1564" s="8">
        <f t="shared" si="508"/>
        <v>40080</v>
      </c>
      <c r="T1564" s="8">
        <f t="shared" si="509"/>
        <v>40149.034722222219</v>
      </c>
      <c r="U1564">
        <f t="shared" si="510"/>
        <v>2009</v>
      </c>
      <c r="V1564" t="str">
        <f>VLOOKUP(MONTH(S1564),REF!$C$4:$D$15,2,FALSE)</f>
        <v>SEP</v>
      </c>
      <c r="W1564" t="str">
        <f t="shared" si="511"/>
        <v>NO</v>
      </c>
      <c r="X1564" t="str">
        <f t="shared" si="512"/>
        <v>YES</v>
      </c>
      <c r="Y1564" t="str">
        <f t="shared" si="513"/>
        <v>NO</v>
      </c>
      <c r="Z1564" t="str">
        <f t="shared" si="514"/>
        <v>NO</v>
      </c>
      <c r="AA1564" t="str">
        <f t="shared" si="515"/>
        <v>NO</v>
      </c>
      <c r="AB1564" t="str">
        <f t="shared" si="516"/>
        <v>NO</v>
      </c>
      <c r="AC1564" t="str">
        <f t="shared" si="517"/>
        <v>NO</v>
      </c>
      <c r="AD1564" t="str">
        <f t="shared" si="518"/>
        <v>NO</v>
      </c>
      <c r="AE1564" t="str">
        <f t="shared" si="519"/>
        <v>NO</v>
      </c>
      <c r="AF1564" t="str">
        <f t="shared" si="520"/>
        <v>NO</v>
      </c>
      <c r="AG1564" t="str">
        <f t="shared" si="521"/>
        <v>NO</v>
      </c>
      <c r="AH1564" t="str">
        <f t="shared" si="522"/>
        <v>NO</v>
      </c>
      <c r="AI1564" t="str">
        <f t="shared" si="523"/>
        <v/>
      </c>
      <c r="AJ1564" t="str">
        <f t="shared" si="524"/>
        <v/>
      </c>
    </row>
    <row r="1565" spans="1:36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504"/>
        <v>1.4166666666666666E-2</v>
      </c>
      <c r="P1565" s="6">
        <f t="shared" si="505"/>
        <v>42.5</v>
      </c>
      <c r="Q1565" t="str">
        <f t="shared" si="506"/>
        <v>publishing</v>
      </c>
      <c r="R1565" t="str">
        <f t="shared" si="507"/>
        <v>art books</v>
      </c>
      <c r="S1565" s="8">
        <f t="shared" si="508"/>
        <v>41653</v>
      </c>
      <c r="T1565" s="8">
        <f t="shared" si="509"/>
        <v>41712.700821759259</v>
      </c>
      <c r="U1565">
        <f t="shared" si="510"/>
        <v>2014</v>
      </c>
      <c r="V1565" t="str">
        <f>VLOOKUP(MONTH(S1565),REF!$C$4:$D$15,2,FALSE)</f>
        <v>JAN</v>
      </c>
      <c r="W1565" t="str">
        <f t="shared" si="511"/>
        <v>NO</v>
      </c>
      <c r="X1565" t="str">
        <f t="shared" si="512"/>
        <v>NO</v>
      </c>
      <c r="Y1565" t="str">
        <f t="shared" si="513"/>
        <v>YES</v>
      </c>
      <c r="Z1565" t="str">
        <f t="shared" si="514"/>
        <v>NO</v>
      </c>
      <c r="AA1565" t="str">
        <f t="shared" si="515"/>
        <v>NO</v>
      </c>
      <c r="AB1565" t="str">
        <f t="shared" si="516"/>
        <v>NO</v>
      </c>
      <c r="AC1565" t="str">
        <f t="shared" si="517"/>
        <v>NO</v>
      </c>
      <c r="AD1565" t="str">
        <f t="shared" si="518"/>
        <v>NO</v>
      </c>
      <c r="AE1565" t="str">
        <f t="shared" si="519"/>
        <v>NO</v>
      </c>
      <c r="AF1565" t="str">
        <f t="shared" si="520"/>
        <v>NO</v>
      </c>
      <c r="AG1565" t="str">
        <f t="shared" si="521"/>
        <v>NO</v>
      </c>
      <c r="AH1565" t="str">
        <f t="shared" si="522"/>
        <v>NO</v>
      </c>
      <c r="AI1565" t="str">
        <f t="shared" si="523"/>
        <v/>
      </c>
      <c r="AJ1565" t="str">
        <f t="shared" si="524"/>
        <v/>
      </c>
    </row>
    <row r="1566" spans="1:36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504"/>
        <v>1E-3</v>
      </c>
      <c r="P1566" s="6">
        <f t="shared" si="505"/>
        <v>10</v>
      </c>
      <c r="Q1566" t="str">
        <f t="shared" si="506"/>
        <v>publishing</v>
      </c>
      <c r="R1566" t="str">
        <f t="shared" si="507"/>
        <v>art books</v>
      </c>
      <c r="S1566" s="8">
        <f t="shared" si="508"/>
        <v>42121</v>
      </c>
      <c r="T1566" s="8">
        <f t="shared" si="509"/>
        <v>42152.836805555555</v>
      </c>
      <c r="U1566">
        <f t="shared" si="510"/>
        <v>2015</v>
      </c>
      <c r="V1566" t="str">
        <f>VLOOKUP(MONTH(S1566),REF!$C$4:$D$15,2,FALSE)</f>
        <v>APR</v>
      </c>
      <c r="W1566" t="str">
        <f t="shared" si="511"/>
        <v>NO</v>
      </c>
      <c r="X1566" t="str">
        <f t="shared" si="512"/>
        <v>NO</v>
      </c>
      <c r="Y1566" t="str">
        <f t="shared" si="513"/>
        <v>NO</v>
      </c>
      <c r="Z1566" t="str">
        <f t="shared" si="514"/>
        <v>YES</v>
      </c>
      <c r="AA1566" t="str">
        <f t="shared" si="515"/>
        <v>NO</v>
      </c>
      <c r="AB1566" t="str">
        <f t="shared" si="516"/>
        <v>NO</v>
      </c>
      <c r="AC1566" t="str">
        <f t="shared" si="517"/>
        <v>NO</v>
      </c>
      <c r="AD1566" t="str">
        <f t="shared" si="518"/>
        <v>NO</v>
      </c>
      <c r="AE1566" t="str">
        <f t="shared" si="519"/>
        <v>NO</v>
      </c>
      <c r="AF1566" t="str">
        <f t="shared" si="520"/>
        <v>NO</v>
      </c>
      <c r="AG1566" t="str">
        <f t="shared" si="521"/>
        <v>NO</v>
      </c>
      <c r="AH1566" t="str">
        <f t="shared" si="522"/>
        <v>NO</v>
      </c>
      <c r="AI1566" t="str">
        <f t="shared" si="523"/>
        <v/>
      </c>
      <c r="AJ1566" t="str">
        <f t="shared" si="524"/>
        <v/>
      </c>
    </row>
    <row r="1567" spans="1:36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504"/>
        <v>2.5000000000000001E-2</v>
      </c>
      <c r="P1567" s="6">
        <f t="shared" si="505"/>
        <v>100</v>
      </c>
      <c r="Q1567" t="str">
        <f t="shared" si="506"/>
        <v>publishing</v>
      </c>
      <c r="R1567" t="str">
        <f t="shared" si="507"/>
        <v>art books</v>
      </c>
      <c r="S1567" s="8">
        <f t="shared" si="508"/>
        <v>40673</v>
      </c>
      <c r="T1567" s="8">
        <f t="shared" si="509"/>
        <v>40702.729872685188</v>
      </c>
      <c r="U1567">
        <f t="shared" si="510"/>
        <v>2011</v>
      </c>
      <c r="V1567" t="str">
        <f>VLOOKUP(MONTH(S1567),REF!$C$4:$D$15,2,FALSE)</f>
        <v>MAY</v>
      </c>
      <c r="W1567" t="str">
        <f t="shared" si="511"/>
        <v>NO</v>
      </c>
      <c r="X1567" t="str">
        <f t="shared" si="512"/>
        <v>YES</v>
      </c>
      <c r="Y1567" t="str">
        <f t="shared" si="513"/>
        <v>NO</v>
      </c>
      <c r="Z1567" t="str">
        <f t="shared" si="514"/>
        <v>NO</v>
      </c>
      <c r="AA1567" t="str">
        <f t="shared" si="515"/>
        <v>NO</v>
      </c>
      <c r="AB1567" t="str">
        <f t="shared" si="516"/>
        <v>NO</v>
      </c>
      <c r="AC1567" t="str">
        <f t="shared" si="517"/>
        <v>NO</v>
      </c>
      <c r="AD1567" t="str">
        <f t="shared" si="518"/>
        <v>NO</v>
      </c>
      <c r="AE1567" t="str">
        <f t="shared" si="519"/>
        <v>NO</v>
      </c>
      <c r="AF1567" t="str">
        <f t="shared" si="520"/>
        <v>NO</v>
      </c>
      <c r="AG1567" t="str">
        <f t="shared" si="521"/>
        <v>NO</v>
      </c>
      <c r="AH1567" t="str">
        <f t="shared" si="522"/>
        <v>NO</v>
      </c>
      <c r="AI1567" t="str">
        <f t="shared" si="523"/>
        <v/>
      </c>
      <c r="AJ1567" t="str">
        <f t="shared" si="524"/>
        <v/>
      </c>
    </row>
    <row r="1568" spans="1:36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504"/>
        <v>0.21249999999999999</v>
      </c>
      <c r="P1568" s="6">
        <f t="shared" si="505"/>
        <v>108.05084745762711</v>
      </c>
      <c r="Q1568" t="str">
        <f t="shared" si="506"/>
        <v>publishing</v>
      </c>
      <c r="R1568" t="str">
        <f t="shared" si="507"/>
        <v>art books</v>
      </c>
      <c r="S1568" s="8">
        <f t="shared" si="508"/>
        <v>42550</v>
      </c>
      <c r="T1568" s="8">
        <f t="shared" si="509"/>
        <v>42578.916666666672</v>
      </c>
      <c r="U1568">
        <f t="shared" si="510"/>
        <v>2016</v>
      </c>
      <c r="V1568" t="str">
        <f>VLOOKUP(MONTH(S1568),REF!$C$4:$D$15,2,FALSE)</f>
        <v>JUN</v>
      </c>
      <c r="W1568" t="str">
        <f t="shared" si="511"/>
        <v>NO</v>
      </c>
      <c r="X1568" t="str">
        <f t="shared" si="512"/>
        <v>NO</v>
      </c>
      <c r="Y1568" t="str">
        <f t="shared" si="513"/>
        <v>NO</v>
      </c>
      <c r="Z1568" t="str">
        <f t="shared" si="514"/>
        <v>NO</v>
      </c>
      <c r="AA1568" t="str">
        <f t="shared" si="515"/>
        <v>NO</v>
      </c>
      <c r="AB1568" t="str">
        <f t="shared" si="516"/>
        <v>NO</v>
      </c>
      <c r="AC1568" t="str">
        <f t="shared" si="517"/>
        <v>NO</v>
      </c>
      <c r="AD1568" t="str">
        <f t="shared" si="518"/>
        <v>YES</v>
      </c>
      <c r="AE1568" t="str">
        <f t="shared" si="519"/>
        <v>NO</v>
      </c>
      <c r="AF1568" t="str">
        <f t="shared" si="520"/>
        <v>NO</v>
      </c>
      <c r="AG1568" t="str">
        <f t="shared" si="521"/>
        <v>NO</v>
      </c>
      <c r="AH1568" t="str">
        <f t="shared" si="522"/>
        <v>NO</v>
      </c>
      <c r="AI1568" t="str">
        <f t="shared" si="523"/>
        <v/>
      </c>
      <c r="AJ1568" t="str">
        <f t="shared" si="524"/>
        <v/>
      </c>
    </row>
    <row r="1569" spans="1:36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504"/>
        <v>4.1176470588235294E-2</v>
      </c>
      <c r="P1569" s="6">
        <f t="shared" si="505"/>
        <v>26.923076923076923</v>
      </c>
      <c r="Q1569" t="str">
        <f t="shared" si="506"/>
        <v>publishing</v>
      </c>
      <c r="R1569" t="str">
        <f t="shared" si="507"/>
        <v>art books</v>
      </c>
      <c r="S1569" s="8">
        <f t="shared" si="508"/>
        <v>41672</v>
      </c>
      <c r="T1569" s="8">
        <f t="shared" si="509"/>
        <v>41687</v>
      </c>
      <c r="U1569">
        <f t="shared" si="510"/>
        <v>2014</v>
      </c>
      <c r="V1569" t="str">
        <f>VLOOKUP(MONTH(S1569),REF!$C$4:$D$15,2,FALSE)</f>
        <v>FEB</v>
      </c>
      <c r="W1569" t="str">
        <f t="shared" si="511"/>
        <v>NO</v>
      </c>
      <c r="X1569" t="str">
        <f t="shared" si="512"/>
        <v>NO</v>
      </c>
      <c r="Y1569" t="str">
        <f t="shared" si="513"/>
        <v>YES</v>
      </c>
      <c r="Z1569" t="str">
        <f t="shared" si="514"/>
        <v>NO</v>
      </c>
      <c r="AA1569" t="str">
        <f t="shared" si="515"/>
        <v>NO</v>
      </c>
      <c r="AB1569" t="str">
        <f t="shared" si="516"/>
        <v>NO</v>
      </c>
      <c r="AC1569" t="str">
        <f t="shared" si="517"/>
        <v>NO</v>
      </c>
      <c r="AD1569" t="str">
        <f t="shared" si="518"/>
        <v>NO</v>
      </c>
      <c r="AE1569" t="str">
        <f t="shared" si="519"/>
        <v>NO</v>
      </c>
      <c r="AF1569" t="str">
        <f t="shared" si="520"/>
        <v>NO</v>
      </c>
      <c r="AG1569" t="str">
        <f t="shared" si="521"/>
        <v>NO</v>
      </c>
      <c r="AH1569" t="str">
        <f t="shared" si="522"/>
        <v>NO</v>
      </c>
      <c r="AI1569" t="str">
        <f t="shared" si="523"/>
        <v/>
      </c>
      <c r="AJ1569" t="str">
        <f t="shared" si="524"/>
        <v/>
      </c>
    </row>
    <row r="1570" spans="1:36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504"/>
        <v>0.13639999999999999</v>
      </c>
      <c r="P1570" s="6">
        <f t="shared" si="505"/>
        <v>155</v>
      </c>
      <c r="Q1570" t="str">
        <f t="shared" si="506"/>
        <v>publishing</v>
      </c>
      <c r="R1570" t="str">
        <f t="shared" si="507"/>
        <v>art books</v>
      </c>
      <c r="S1570" s="8">
        <f t="shared" si="508"/>
        <v>41962</v>
      </c>
      <c r="T1570" s="8">
        <f t="shared" si="509"/>
        <v>41997.062326388885</v>
      </c>
      <c r="U1570">
        <f t="shared" si="510"/>
        <v>2014</v>
      </c>
      <c r="V1570" t="str">
        <f>VLOOKUP(MONTH(S1570),REF!$C$4:$D$15,2,FALSE)</f>
        <v>NOV</v>
      </c>
      <c r="W1570" t="str">
        <f t="shared" si="511"/>
        <v>NO</v>
      </c>
      <c r="X1570" t="str">
        <f t="shared" si="512"/>
        <v>NO</v>
      </c>
      <c r="Y1570" t="str">
        <f t="shared" si="513"/>
        <v>NO</v>
      </c>
      <c r="Z1570" t="str">
        <f t="shared" si="514"/>
        <v>NO</v>
      </c>
      <c r="AA1570" t="str">
        <f t="shared" si="515"/>
        <v>NO</v>
      </c>
      <c r="AB1570" t="str">
        <f t="shared" si="516"/>
        <v>NO</v>
      </c>
      <c r="AC1570" t="str">
        <f t="shared" si="517"/>
        <v>YES</v>
      </c>
      <c r="AD1570" t="str">
        <f t="shared" si="518"/>
        <v>NO</v>
      </c>
      <c r="AE1570" t="str">
        <f t="shared" si="519"/>
        <v>NO</v>
      </c>
      <c r="AF1570" t="str">
        <f t="shared" si="520"/>
        <v>NO</v>
      </c>
      <c r="AG1570" t="str">
        <f t="shared" si="521"/>
        <v>NO</v>
      </c>
      <c r="AH1570" t="str">
        <f t="shared" si="522"/>
        <v>NO</v>
      </c>
      <c r="AI1570" t="str">
        <f t="shared" si="523"/>
        <v/>
      </c>
      <c r="AJ1570" t="str">
        <f t="shared" si="524"/>
        <v/>
      </c>
    </row>
    <row r="1571" spans="1:36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504"/>
        <v>0</v>
      </c>
      <c r="P1571" s="6" t="e">
        <f t="shared" si="505"/>
        <v>#DIV/0!</v>
      </c>
      <c r="Q1571" t="str">
        <f t="shared" si="506"/>
        <v>publishing</v>
      </c>
      <c r="R1571" t="str">
        <f t="shared" si="507"/>
        <v>art books</v>
      </c>
      <c r="S1571" s="8">
        <f t="shared" si="508"/>
        <v>41390</v>
      </c>
      <c r="T1571" s="8">
        <f t="shared" si="509"/>
        <v>41419.679560185185</v>
      </c>
      <c r="U1571">
        <f t="shared" si="510"/>
        <v>2013</v>
      </c>
      <c r="V1571" t="str">
        <f>VLOOKUP(MONTH(S1571),REF!$C$4:$D$15,2,FALSE)</f>
        <v>APR</v>
      </c>
      <c r="W1571" t="str">
        <f t="shared" si="511"/>
        <v>NO</v>
      </c>
      <c r="X1571" t="str">
        <f t="shared" si="512"/>
        <v>NO</v>
      </c>
      <c r="Y1571" t="str">
        <f t="shared" si="513"/>
        <v>NO</v>
      </c>
      <c r="Z1571" t="str">
        <f t="shared" si="514"/>
        <v>NO</v>
      </c>
      <c r="AA1571" t="str">
        <f t="shared" si="515"/>
        <v>NO</v>
      </c>
      <c r="AB1571" t="str">
        <f t="shared" si="516"/>
        <v>NO</v>
      </c>
      <c r="AC1571" t="str">
        <f t="shared" si="517"/>
        <v>NO</v>
      </c>
      <c r="AD1571" t="str">
        <f t="shared" si="518"/>
        <v>YES</v>
      </c>
      <c r="AE1571" t="str">
        <f t="shared" si="519"/>
        <v>NO</v>
      </c>
      <c r="AF1571" t="str">
        <f t="shared" si="520"/>
        <v>NO</v>
      </c>
      <c r="AG1571" t="str">
        <f t="shared" si="521"/>
        <v>NO</v>
      </c>
      <c r="AH1571" t="str">
        <f t="shared" si="522"/>
        <v>NO</v>
      </c>
      <c r="AI1571" t="str">
        <f t="shared" si="523"/>
        <v/>
      </c>
      <c r="AJ1571" t="str">
        <f t="shared" si="524"/>
        <v/>
      </c>
    </row>
    <row r="1572" spans="1:36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504"/>
        <v>0.41399999999999998</v>
      </c>
      <c r="P1572" s="6">
        <f t="shared" si="505"/>
        <v>47.769230769230766</v>
      </c>
      <c r="Q1572" t="str">
        <f t="shared" si="506"/>
        <v>publishing</v>
      </c>
      <c r="R1572" t="str">
        <f t="shared" si="507"/>
        <v>art books</v>
      </c>
      <c r="S1572" s="8">
        <f t="shared" si="508"/>
        <v>42439</v>
      </c>
      <c r="T1572" s="8">
        <f t="shared" si="509"/>
        <v>42468.771782407406</v>
      </c>
      <c r="U1572">
        <f t="shared" si="510"/>
        <v>2016</v>
      </c>
      <c r="V1572" t="str">
        <f>VLOOKUP(MONTH(S1572),REF!$C$4:$D$15,2,FALSE)</f>
        <v>MAR</v>
      </c>
      <c r="W1572" t="str">
        <f t="shared" si="511"/>
        <v>NO</v>
      </c>
      <c r="X1572" t="str">
        <f t="shared" si="512"/>
        <v>NO</v>
      </c>
      <c r="Y1572" t="str">
        <f t="shared" si="513"/>
        <v>YES</v>
      </c>
      <c r="Z1572" t="str">
        <f t="shared" si="514"/>
        <v>NO</v>
      </c>
      <c r="AA1572" t="str">
        <f t="shared" si="515"/>
        <v>NO</v>
      </c>
      <c r="AB1572" t="str">
        <f t="shared" si="516"/>
        <v>NO</v>
      </c>
      <c r="AC1572" t="str">
        <f t="shared" si="517"/>
        <v>NO</v>
      </c>
      <c r="AD1572" t="str">
        <f t="shared" si="518"/>
        <v>NO</v>
      </c>
      <c r="AE1572" t="str">
        <f t="shared" si="519"/>
        <v>NO</v>
      </c>
      <c r="AF1572" t="str">
        <f t="shared" si="520"/>
        <v>NO</v>
      </c>
      <c r="AG1572" t="str">
        <f t="shared" si="521"/>
        <v>NO</v>
      </c>
      <c r="AH1572" t="str">
        <f t="shared" si="522"/>
        <v>NO</v>
      </c>
      <c r="AI1572" t="str">
        <f t="shared" si="523"/>
        <v/>
      </c>
      <c r="AJ1572" t="str">
        <f t="shared" si="524"/>
        <v/>
      </c>
    </row>
    <row r="1573" spans="1:36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504"/>
        <v>6.6115702479338841E-3</v>
      </c>
      <c r="P1573" s="6">
        <f t="shared" si="505"/>
        <v>20</v>
      </c>
      <c r="Q1573" t="str">
        <f t="shared" si="506"/>
        <v>publishing</v>
      </c>
      <c r="R1573" t="str">
        <f t="shared" si="507"/>
        <v>art books</v>
      </c>
      <c r="S1573" s="8">
        <f t="shared" si="508"/>
        <v>42145</v>
      </c>
      <c r="T1573" s="8">
        <f t="shared" si="509"/>
        <v>42174.769479166665</v>
      </c>
      <c r="U1573">
        <f t="shared" si="510"/>
        <v>2015</v>
      </c>
      <c r="V1573" t="str">
        <f>VLOOKUP(MONTH(S1573),REF!$C$4:$D$15,2,FALSE)</f>
        <v>MAY</v>
      </c>
      <c r="W1573" t="str">
        <f t="shared" si="511"/>
        <v>NO</v>
      </c>
      <c r="X1573" t="str">
        <f t="shared" si="512"/>
        <v>NO</v>
      </c>
      <c r="Y1573" t="str">
        <f t="shared" si="513"/>
        <v>NO</v>
      </c>
      <c r="Z1573" t="str">
        <f t="shared" si="514"/>
        <v>YES</v>
      </c>
      <c r="AA1573" t="str">
        <f t="shared" si="515"/>
        <v>NO</v>
      </c>
      <c r="AB1573" t="str">
        <f t="shared" si="516"/>
        <v>NO</v>
      </c>
      <c r="AC1573" t="str">
        <f t="shared" si="517"/>
        <v>NO</v>
      </c>
      <c r="AD1573" t="str">
        <f t="shared" si="518"/>
        <v>NO</v>
      </c>
      <c r="AE1573" t="str">
        <f t="shared" si="519"/>
        <v>NO</v>
      </c>
      <c r="AF1573" t="str">
        <f t="shared" si="520"/>
        <v>NO</v>
      </c>
      <c r="AG1573" t="str">
        <f t="shared" si="521"/>
        <v>NO</v>
      </c>
      <c r="AH1573" t="str">
        <f t="shared" si="522"/>
        <v>NO</v>
      </c>
      <c r="AI1573" t="str">
        <f t="shared" si="523"/>
        <v/>
      </c>
      <c r="AJ1573" t="str">
        <f t="shared" si="524"/>
        <v/>
      </c>
    </row>
    <row r="1574" spans="1:36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504"/>
        <v>0.05</v>
      </c>
      <c r="P1574" s="6">
        <f t="shared" si="505"/>
        <v>41.666666666666664</v>
      </c>
      <c r="Q1574" t="str">
        <f t="shared" si="506"/>
        <v>publishing</v>
      </c>
      <c r="R1574" t="str">
        <f t="shared" si="507"/>
        <v>art books</v>
      </c>
      <c r="S1574" s="8">
        <f t="shared" si="508"/>
        <v>42404</v>
      </c>
      <c r="T1574" s="8">
        <f t="shared" si="509"/>
        <v>42428.999305555553</v>
      </c>
      <c r="U1574">
        <f t="shared" si="510"/>
        <v>2016</v>
      </c>
      <c r="V1574" t="str">
        <f>VLOOKUP(MONTH(S1574),REF!$C$4:$D$15,2,FALSE)</f>
        <v>FEB</v>
      </c>
      <c r="W1574" t="str">
        <f t="shared" si="511"/>
        <v>NO</v>
      </c>
      <c r="X1574" t="str">
        <f t="shared" si="512"/>
        <v>YES</v>
      </c>
      <c r="Y1574" t="str">
        <f t="shared" si="513"/>
        <v>NO</v>
      </c>
      <c r="Z1574" t="str">
        <f t="shared" si="514"/>
        <v>NO</v>
      </c>
      <c r="AA1574" t="str">
        <f t="shared" si="515"/>
        <v>NO</v>
      </c>
      <c r="AB1574" t="str">
        <f t="shared" si="516"/>
        <v>NO</v>
      </c>
      <c r="AC1574" t="str">
        <f t="shared" si="517"/>
        <v>NO</v>
      </c>
      <c r="AD1574" t="str">
        <f t="shared" si="518"/>
        <v>NO</v>
      </c>
      <c r="AE1574" t="str">
        <f t="shared" si="519"/>
        <v>NO</v>
      </c>
      <c r="AF1574" t="str">
        <f t="shared" si="520"/>
        <v>NO</v>
      </c>
      <c r="AG1574" t="str">
        <f t="shared" si="521"/>
        <v>NO</v>
      </c>
      <c r="AH1574" t="str">
        <f t="shared" si="522"/>
        <v>NO</v>
      </c>
      <c r="AI1574" t="str">
        <f t="shared" si="523"/>
        <v/>
      </c>
      <c r="AJ1574" t="str">
        <f t="shared" si="524"/>
        <v/>
      </c>
    </row>
    <row r="1575" spans="1:36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504"/>
        <v>2.4777777777777777E-2</v>
      </c>
      <c r="P1575" s="6">
        <f t="shared" si="505"/>
        <v>74.333333333333329</v>
      </c>
      <c r="Q1575" t="str">
        <f t="shared" si="506"/>
        <v>publishing</v>
      </c>
      <c r="R1575" t="str">
        <f t="shared" si="507"/>
        <v>art books</v>
      </c>
      <c r="S1575" s="8">
        <f t="shared" si="508"/>
        <v>42786</v>
      </c>
      <c r="T1575" s="8">
        <f t="shared" si="509"/>
        <v>42826.165972222225</v>
      </c>
      <c r="U1575">
        <f t="shared" si="510"/>
        <v>2017</v>
      </c>
      <c r="V1575" t="str">
        <f>VLOOKUP(MONTH(S1575),REF!$C$4:$D$15,2,FALSE)</f>
        <v>FEB</v>
      </c>
      <c r="W1575" t="str">
        <f t="shared" si="511"/>
        <v>NO</v>
      </c>
      <c r="X1575" t="str">
        <f t="shared" si="512"/>
        <v>NO</v>
      </c>
      <c r="Y1575" t="str">
        <f t="shared" si="513"/>
        <v>YES</v>
      </c>
      <c r="Z1575" t="str">
        <f t="shared" si="514"/>
        <v>NO</v>
      </c>
      <c r="AA1575" t="str">
        <f t="shared" si="515"/>
        <v>NO</v>
      </c>
      <c r="AB1575" t="str">
        <f t="shared" si="516"/>
        <v>NO</v>
      </c>
      <c r="AC1575" t="str">
        <f t="shared" si="517"/>
        <v>NO</v>
      </c>
      <c r="AD1575" t="str">
        <f t="shared" si="518"/>
        <v>NO</v>
      </c>
      <c r="AE1575" t="str">
        <f t="shared" si="519"/>
        <v>NO</v>
      </c>
      <c r="AF1575" t="str">
        <f t="shared" si="520"/>
        <v>NO</v>
      </c>
      <c r="AG1575" t="str">
        <f t="shared" si="521"/>
        <v>NO</v>
      </c>
      <c r="AH1575" t="str">
        <f t="shared" si="522"/>
        <v>NO</v>
      </c>
      <c r="AI1575" t="str">
        <f t="shared" si="523"/>
        <v/>
      </c>
      <c r="AJ1575" t="str">
        <f t="shared" si="524"/>
        <v/>
      </c>
    </row>
    <row r="1576" spans="1:36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504"/>
        <v>5.0599999999999999E-2</v>
      </c>
      <c r="P1576" s="6">
        <f t="shared" si="505"/>
        <v>84.333333333333329</v>
      </c>
      <c r="Q1576" t="str">
        <f t="shared" si="506"/>
        <v>publishing</v>
      </c>
      <c r="R1576" t="str">
        <f t="shared" si="507"/>
        <v>art books</v>
      </c>
      <c r="S1576" s="8">
        <f t="shared" si="508"/>
        <v>42018</v>
      </c>
      <c r="T1576" s="8">
        <f t="shared" si="509"/>
        <v>42052.927418981482</v>
      </c>
      <c r="U1576">
        <f t="shared" si="510"/>
        <v>2015</v>
      </c>
      <c r="V1576" t="str">
        <f>VLOOKUP(MONTH(S1576),REF!$C$4:$D$15,2,FALSE)</f>
        <v>JAN</v>
      </c>
      <c r="W1576" t="str">
        <f t="shared" si="511"/>
        <v>NO</v>
      </c>
      <c r="X1576" t="str">
        <f t="shared" si="512"/>
        <v>NO</v>
      </c>
      <c r="Y1576" t="str">
        <f t="shared" si="513"/>
        <v>NO</v>
      </c>
      <c r="Z1576" t="str">
        <f t="shared" si="514"/>
        <v>YES</v>
      </c>
      <c r="AA1576" t="str">
        <f t="shared" si="515"/>
        <v>NO</v>
      </c>
      <c r="AB1576" t="str">
        <f t="shared" si="516"/>
        <v>NO</v>
      </c>
      <c r="AC1576" t="str">
        <f t="shared" si="517"/>
        <v>NO</v>
      </c>
      <c r="AD1576" t="str">
        <f t="shared" si="518"/>
        <v>NO</v>
      </c>
      <c r="AE1576" t="str">
        <f t="shared" si="519"/>
        <v>NO</v>
      </c>
      <c r="AF1576" t="str">
        <f t="shared" si="520"/>
        <v>NO</v>
      </c>
      <c r="AG1576" t="str">
        <f t="shared" si="521"/>
        <v>NO</v>
      </c>
      <c r="AH1576" t="str">
        <f t="shared" si="522"/>
        <v>NO</v>
      </c>
      <c r="AI1576" t="str">
        <f t="shared" si="523"/>
        <v/>
      </c>
      <c r="AJ1576" t="str">
        <f t="shared" si="524"/>
        <v/>
      </c>
    </row>
    <row r="1577" spans="1:36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504"/>
        <v>0.2291</v>
      </c>
      <c r="P1577" s="6">
        <f t="shared" si="505"/>
        <v>65.457142857142856</v>
      </c>
      <c r="Q1577" t="str">
        <f t="shared" si="506"/>
        <v>publishing</v>
      </c>
      <c r="R1577" t="str">
        <f t="shared" si="507"/>
        <v>art books</v>
      </c>
      <c r="S1577" s="8">
        <f t="shared" si="508"/>
        <v>41800</v>
      </c>
      <c r="T1577" s="8">
        <f t="shared" si="509"/>
        <v>41829.524259259255</v>
      </c>
      <c r="U1577">
        <f t="shared" si="510"/>
        <v>2014</v>
      </c>
      <c r="V1577" t="str">
        <f>VLOOKUP(MONTH(S1577),REF!$C$4:$D$15,2,FALSE)</f>
        <v>JUN</v>
      </c>
      <c r="W1577" t="str">
        <f t="shared" si="511"/>
        <v>NO</v>
      </c>
      <c r="X1577" t="str">
        <f t="shared" si="512"/>
        <v>NO</v>
      </c>
      <c r="Y1577" t="str">
        <f t="shared" si="513"/>
        <v>NO</v>
      </c>
      <c r="Z1577" t="str">
        <f t="shared" si="514"/>
        <v>YES</v>
      </c>
      <c r="AA1577" t="str">
        <f t="shared" si="515"/>
        <v>NO</v>
      </c>
      <c r="AB1577" t="str">
        <f t="shared" si="516"/>
        <v>NO</v>
      </c>
      <c r="AC1577" t="str">
        <f t="shared" si="517"/>
        <v>NO</v>
      </c>
      <c r="AD1577" t="str">
        <f t="shared" si="518"/>
        <v>NO</v>
      </c>
      <c r="AE1577" t="str">
        <f t="shared" si="519"/>
        <v>NO</v>
      </c>
      <c r="AF1577" t="str">
        <f t="shared" si="520"/>
        <v>NO</v>
      </c>
      <c r="AG1577" t="str">
        <f t="shared" si="521"/>
        <v>NO</v>
      </c>
      <c r="AH1577" t="str">
        <f t="shared" si="522"/>
        <v>NO</v>
      </c>
      <c r="AI1577" t="str">
        <f t="shared" si="523"/>
        <v/>
      </c>
      <c r="AJ1577" t="str">
        <f t="shared" si="524"/>
        <v/>
      </c>
    </row>
    <row r="1578" spans="1:36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504"/>
        <v>0.13</v>
      </c>
      <c r="P1578" s="6">
        <f t="shared" si="505"/>
        <v>65</v>
      </c>
      <c r="Q1578" t="str">
        <f t="shared" si="506"/>
        <v>publishing</v>
      </c>
      <c r="R1578" t="str">
        <f t="shared" si="507"/>
        <v>art books</v>
      </c>
      <c r="S1578" s="8">
        <f t="shared" si="508"/>
        <v>42141</v>
      </c>
      <c r="T1578" s="8">
        <f t="shared" si="509"/>
        <v>42185.879259259258</v>
      </c>
      <c r="U1578">
        <f t="shared" si="510"/>
        <v>2015</v>
      </c>
      <c r="V1578" t="str">
        <f>VLOOKUP(MONTH(S1578),REF!$C$4:$D$15,2,FALSE)</f>
        <v>MAY</v>
      </c>
      <c r="W1578" t="str">
        <f t="shared" si="511"/>
        <v>NO</v>
      </c>
      <c r="X1578" t="str">
        <f t="shared" si="512"/>
        <v>NO</v>
      </c>
      <c r="Y1578" t="str">
        <f t="shared" si="513"/>
        <v>YES</v>
      </c>
      <c r="Z1578" t="str">
        <f t="shared" si="514"/>
        <v>NO</v>
      </c>
      <c r="AA1578" t="str">
        <f t="shared" si="515"/>
        <v>NO</v>
      </c>
      <c r="AB1578" t="str">
        <f t="shared" si="516"/>
        <v>NO</v>
      </c>
      <c r="AC1578" t="str">
        <f t="shared" si="517"/>
        <v>NO</v>
      </c>
      <c r="AD1578" t="str">
        <f t="shared" si="518"/>
        <v>NO</v>
      </c>
      <c r="AE1578" t="str">
        <f t="shared" si="519"/>
        <v>NO</v>
      </c>
      <c r="AF1578" t="str">
        <f t="shared" si="520"/>
        <v>NO</v>
      </c>
      <c r="AG1578" t="str">
        <f t="shared" si="521"/>
        <v>NO</v>
      </c>
      <c r="AH1578" t="str">
        <f t="shared" si="522"/>
        <v>NO</v>
      </c>
      <c r="AI1578" t="str">
        <f t="shared" si="523"/>
        <v/>
      </c>
      <c r="AJ1578" t="str">
        <f t="shared" si="524"/>
        <v/>
      </c>
    </row>
    <row r="1579" spans="1:36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504"/>
        <v>5.4999999999999997E-3</v>
      </c>
      <c r="P1579" s="6">
        <f t="shared" si="505"/>
        <v>27.5</v>
      </c>
      <c r="Q1579" t="str">
        <f t="shared" si="506"/>
        <v>publishing</v>
      </c>
      <c r="R1579" t="str">
        <f t="shared" si="507"/>
        <v>art books</v>
      </c>
      <c r="S1579" s="8">
        <f t="shared" si="508"/>
        <v>41055</v>
      </c>
      <c r="T1579" s="8">
        <f t="shared" si="509"/>
        <v>41114.847777777773</v>
      </c>
      <c r="U1579">
        <f t="shared" si="510"/>
        <v>2012</v>
      </c>
      <c r="V1579" t="str">
        <f>VLOOKUP(MONTH(S1579),REF!$C$4:$D$15,2,FALSE)</f>
        <v>MAY</v>
      </c>
      <c r="W1579" t="str">
        <f t="shared" si="511"/>
        <v>NO</v>
      </c>
      <c r="X1579" t="str">
        <f t="shared" si="512"/>
        <v>NO</v>
      </c>
      <c r="Y1579" t="str">
        <f t="shared" si="513"/>
        <v>NO</v>
      </c>
      <c r="Z1579" t="str">
        <f t="shared" si="514"/>
        <v>YES</v>
      </c>
      <c r="AA1579" t="str">
        <f t="shared" si="515"/>
        <v>NO</v>
      </c>
      <c r="AB1579" t="str">
        <f t="shared" si="516"/>
        <v>NO</v>
      </c>
      <c r="AC1579" t="str">
        <f t="shared" si="517"/>
        <v>NO</v>
      </c>
      <c r="AD1579" t="str">
        <f t="shared" si="518"/>
        <v>NO</v>
      </c>
      <c r="AE1579" t="str">
        <f t="shared" si="519"/>
        <v>NO</v>
      </c>
      <c r="AF1579" t="str">
        <f t="shared" si="520"/>
        <v>NO</v>
      </c>
      <c r="AG1579" t="str">
        <f t="shared" si="521"/>
        <v>NO</v>
      </c>
      <c r="AH1579" t="str">
        <f t="shared" si="522"/>
        <v>NO</v>
      </c>
      <c r="AI1579" t="str">
        <f t="shared" si="523"/>
        <v/>
      </c>
      <c r="AJ1579" t="str">
        <f t="shared" si="524"/>
        <v/>
      </c>
    </row>
    <row r="1580" spans="1:36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504"/>
        <v>0.10806536636794939</v>
      </c>
      <c r="P1580" s="6">
        <f t="shared" si="505"/>
        <v>51.25</v>
      </c>
      <c r="Q1580" t="str">
        <f t="shared" si="506"/>
        <v>publishing</v>
      </c>
      <c r="R1580" t="str">
        <f t="shared" si="507"/>
        <v>art books</v>
      </c>
      <c r="S1580" s="8">
        <f t="shared" si="508"/>
        <v>40399</v>
      </c>
      <c r="T1580" s="8">
        <f t="shared" si="509"/>
        <v>40423.083333333336</v>
      </c>
      <c r="U1580">
        <f t="shared" si="510"/>
        <v>2010</v>
      </c>
      <c r="V1580" t="str">
        <f>VLOOKUP(MONTH(S1580),REF!$C$4:$D$15,2,FALSE)</f>
        <v>AUG</v>
      </c>
      <c r="W1580" t="str">
        <f t="shared" si="511"/>
        <v>NO</v>
      </c>
      <c r="X1580" t="str">
        <f t="shared" si="512"/>
        <v>YES</v>
      </c>
      <c r="Y1580" t="str">
        <f t="shared" si="513"/>
        <v>NO</v>
      </c>
      <c r="Z1580" t="str">
        <f t="shared" si="514"/>
        <v>NO</v>
      </c>
      <c r="AA1580" t="str">
        <f t="shared" si="515"/>
        <v>NO</v>
      </c>
      <c r="AB1580" t="str">
        <f t="shared" si="516"/>
        <v>NO</v>
      </c>
      <c r="AC1580" t="str">
        <f t="shared" si="517"/>
        <v>NO</v>
      </c>
      <c r="AD1580" t="str">
        <f t="shared" si="518"/>
        <v>NO</v>
      </c>
      <c r="AE1580" t="str">
        <f t="shared" si="519"/>
        <v>NO</v>
      </c>
      <c r="AF1580" t="str">
        <f t="shared" si="520"/>
        <v>NO</v>
      </c>
      <c r="AG1580" t="str">
        <f t="shared" si="521"/>
        <v>NO</v>
      </c>
      <c r="AH1580" t="str">
        <f t="shared" si="522"/>
        <v>NO</v>
      </c>
      <c r="AI1580" t="str">
        <f t="shared" si="523"/>
        <v/>
      </c>
      <c r="AJ1580" t="str">
        <f t="shared" si="524"/>
        <v/>
      </c>
    </row>
    <row r="1581" spans="1:36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504"/>
        <v>8.4008400840084006E-3</v>
      </c>
      <c r="P1581" s="6">
        <f t="shared" si="505"/>
        <v>14</v>
      </c>
      <c r="Q1581" t="str">
        <f t="shared" si="506"/>
        <v>publishing</v>
      </c>
      <c r="R1581" t="str">
        <f t="shared" si="507"/>
        <v>art books</v>
      </c>
      <c r="S1581" s="8">
        <f t="shared" si="508"/>
        <v>41482</v>
      </c>
      <c r="T1581" s="8">
        <f t="shared" si="509"/>
        <v>41514.996423611112</v>
      </c>
      <c r="U1581">
        <f t="shared" si="510"/>
        <v>2013</v>
      </c>
      <c r="V1581" t="str">
        <f>VLOOKUP(MONTH(S1581),REF!$C$4:$D$15,2,FALSE)</f>
        <v>JUL</v>
      </c>
      <c r="W1581" t="str">
        <f t="shared" si="511"/>
        <v>NO</v>
      </c>
      <c r="X1581" t="str">
        <f t="shared" si="512"/>
        <v>YES</v>
      </c>
      <c r="Y1581" t="str">
        <f t="shared" si="513"/>
        <v>NO</v>
      </c>
      <c r="Z1581" t="str">
        <f t="shared" si="514"/>
        <v>NO</v>
      </c>
      <c r="AA1581" t="str">
        <f t="shared" si="515"/>
        <v>NO</v>
      </c>
      <c r="AB1581" t="str">
        <f t="shared" si="516"/>
        <v>NO</v>
      </c>
      <c r="AC1581" t="str">
        <f t="shared" si="517"/>
        <v>NO</v>
      </c>
      <c r="AD1581" t="str">
        <f t="shared" si="518"/>
        <v>NO</v>
      </c>
      <c r="AE1581" t="str">
        <f t="shared" si="519"/>
        <v>NO</v>
      </c>
      <c r="AF1581" t="str">
        <f t="shared" si="520"/>
        <v>NO</v>
      </c>
      <c r="AG1581" t="str">
        <f t="shared" si="521"/>
        <v>NO</v>
      </c>
      <c r="AH1581" t="str">
        <f t="shared" si="522"/>
        <v>NO</v>
      </c>
      <c r="AI1581" t="str">
        <f t="shared" si="523"/>
        <v/>
      </c>
      <c r="AJ1581" t="str">
        <f t="shared" si="524"/>
        <v/>
      </c>
    </row>
    <row r="1582" spans="1:36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504"/>
        <v>0</v>
      </c>
      <c r="P1582" s="6" t="e">
        <f t="shared" si="505"/>
        <v>#DIV/0!</v>
      </c>
      <c r="Q1582" t="str">
        <f t="shared" si="506"/>
        <v>publishing</v>
      </c>
      <c r="R1582" t="str">
        <f t="shared" si="507"/>
        <v>art books</v>
      </c>
      <c r="S1582" s="8">
        <f t="shared" si="508"/>
        <v>40990</v>
      </c>
      <c r="T1582" s="8">
        <f t="shared" si="509"/>
        <v>41050.050069444442</v>
      </c>
      <c r="U1582">
        <f t="shared" si="510"/>
        <v>2012</v>
      </c>
      <c r="V1582" t="str">
        <f>VLOOKUP(MONTH(S1582),REF!$C$4:$D$15,2,FALSE)</f>
        <v>MAR</v>
      </c>
      <c r="W1582" t="str">
        <f t="shared" si="511"/>
        <v>NO</v>
      </c>
      <c r="X1582" t="str">
        <f t="shared" si="512"/>
        <v>YES</v>
      </c>
      <c r="Y1582" t="str">
        <f t="shared" si="513"/>
        <v>NO</v>
      </c>
      <c r="Z1582" t="str">
        <f t="shared" si="514"/>
        <v>NO</v>
      </c>
      <c r="AA1582" t="str">
        <f t="shared" si="515"/>
        <v>NO</v>
      </c>
      <c r="AB1582" t="str">
        <f t="shared" si="516"/>
        <v>NO</v>
      </c>
      <c r="AC1582" t="str">
        <f t="shared" si="517"/>
        <v>NO</v>
      </c>
      <c r="AD1582" t="str">
        <f t="shared" si="518"/>
        <v>NO</v>
      </c>
      <c r="AE1582" t="str">
        <f t="shared" si="519"/>
        <v>NO</v>
      </c>
      <c r="AF1582" t="str">
        <f t="shared" si="520"/>
        <v>NO</v>
      </c>
      <c r="AG1582" t="str">
        <f t="shared" si="521"/>
        <v>NO</v>
      </c>
      <c r="AH1582" t="str">
        <f t="shared" si="522"/>
        <v>NO</v>
      </c>
      <c r="AI1582" t="str">
        <f t="shared" si="523"/>
        <v/>
      </c>
      <c r="AJ1582" t="str">
        <f t="shared" si="524"/>
        <v/>
      </c>
    </row>
    <row r="1583" spans="1:36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504"/>
        <v>5.0000000000000001E-3</v>
      </c>
      <c r="P1583" s="6">
        <f t="shared" si="505"/>
        <v>5</v>
      </c>
      <c r="Q1583" t="str">
        <f t="shared" si="506"/>
        <v>photography</v>
      </c>
      <c r="R1583" t="str">
        <f t="shared" si="507"/>
        <v>places</v>
      </c>
      <c r="S1583" s="8">
        <f t="shared" si="508"/>
        <v>42325</v>
      </c>
      <c r="T1583" s="8">
        <f t="shared" si="509"/>
        <v>42357.448958333334</v>
      </c>
      <c r="U1583">
        <f t="shared" si="510"/>
        <v>2015</v>
      </c>
      <c r="V1583" t="str">
        <f>VLOOKUP(MONTH(S1583),REF!$C$4:$D$15,2,FALSE)</f>
        <v>NOV</v>
      </c>
      <c r="W1583" t="str">
        <f t="shared" si="511"/>
        <v>NO</v>
      </c>
      <c r="X1583" t="str">
        <f t="shared" si="512"/>
        <v>YES</v>
      </c>
      <c r="Y1583" t="str">
        <f t="shared" si="513"/>
        <v>NO</v>
      </c>
      <c r="Z1583" t="str">
        <f t="shared" si="514"/>
        <v>NO</v>
      </c>
      <c r="AA1583" t="str">
        <f t="shared" si="515"/>
        <v>NO</v>
      </c>
      <c r="AB1583" t="str">
        <f t="shared" si="516"/>
        <v>NO</v>
      </c>
      <c r="AC1583" t="str">
        <f t="shared" si="517"/>
        <v>NO</v>
      </c>
      <c r="AD1583" t="str">
        <f t="shared" si="518"/>
        <v>NO</v>
      </c>
      <c r="AE1583" t="str">
        <f t="shared" si="519"/>
        <v>NO</v>
      </c>
      <c r="AF1583" t="str">
        <f t="shared" si="520"/>
        <v>NO</v>
      </c>
      <c r="AG1583" t="str">
        <f t="shared" si="521"/>
        <v>NO</v>
      </c>
      <c r="AH1583" t="str">
        <f t="shared" si="522"/>
        <v>NO</v>
      </c>
      <c r="AI1583" t="str">
        <f t="shared" si="523"/>
        <v/>
      </c>
      <c r="AJ1583">
        <f t="shared" si="524"/>
        <v>1</v>
      </c>
    </row>
    <row r="1584" spans="1:36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504"/>
        <v>9.2999999999999999E-2</v>
      </c>
      <c r="P1584" s="6">
        <f t="shared" si="505"/>
        <v>31</v>
      </c>
      <c r="Q1584" t="str">
        <f t="shared" si="506"/>
        <v>photography</v>
      </c>
      <c r="R1584" t="str">
        <f t="shared" si="507"/>
        <v>places</v>
      </c>
      <c r="S1584" s="8">
        <f t="shared" si="508"/>
        <v>42247</v>
      </c>
      <c r="T1584" s="8">
        <f t="shared" si="509"/>
        <v>42303.888888888891</v>
      </c>
      <c r="U1584">
        <f t="shared" si="510"/>
        <v>2015</v>
      </c>
      <c r="V1584" t="str">
        <f>VLOOKUP(MONTH(S1584),REF!$C$4:$D$15,2,FALSE)</f>
        <v>AUG</v>
      </c>
      <c r="W1584" t="str">
        <f t="shared" si="511"/>
        <v>NO</v>
      </c>
      <c r="X1584" t="str">
        <f t="shared" si="512"/>
        <v>YES</v>
      </c>
      <c r="Y1584" t="str">
        <f t="shared" si="513"/>
        <v>NO</v>
      </c>
      <c r="Z1584" t="str">
        <f t="shared" si="514"/>
        <v>NO</v>
      </c>
      <c r="AA1584" t="str">
        <f t="shared" si="515"/>
        <v>NO</v>
      </c>
      <c r="AB1584" t="str">
        <f t="shared" si="516"/>
        <v>NO</v>
      </c>
      <c r="AC1584" t="str">
        <f t="shared" si="517"/>
        <v>NO</v>
      </c>
      <c r="AD1584" t="str">
        <f t="shared" si="518"/>
        <v>NO</v>
      </c>
      <c r="AE1584" t="str">
        <f t="shared" si="519"/>
        <v>NO</v>
      </c>
      <c r="AF1584" t="str">
        <f t="shared" si="520"/>
        <v>NO</v>
      </c>
      <c r="AG1584" t="str">
        <f t="shared" si="521"/>
        <v>NO</v>
      </c>
      <c r="AH1584" t="str">
        <f t="shared" si="522"/>
        <v>NO</v>
      </c>
      <c r="AI1584" t="str">
        <f t="shared" si="523"/>
        <v/>
      </c>
      <c r="AJ1584">
        <f t="shared" si="524"/>
        <v>3</v>
      </c>
    </row>
    <row r="1585" spans="1:36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504"/>
        <v>7.5000000000000002E-4</v>
      </c>
      <c r="P1585" s="6">
        <f t="shared" si="505"/>
        <v>15</v>
      </c>
      <c r="Q1585" t="str">
        <f t="shared" si="506"/>
        <v>photography</v>
      </c>
      <c r="R1585" t="str">
        <f t="shared" si="507"/>
        <v>places</v>
      </c>
      <c r="S1585" s="8">
        <f t="shared" si="508"/>
        <v>41878</v>
      </c>
      <c r="T1585" s="8">
        <f t="shared" si="509"/>
        <v>41907.904988425929</v>
      </c>
      <c r="U1585">
        <f t="shared" si="510"/>
        <v>2014</v>
      </c>
      <c r="V1585" t="str">
        <f>VLOOKUP(MONTH(S1585),REF!$C$4:$D$15,2,FALSE)</f>
        <v>AUG</v>
      </c>
      <c r="W1585" t="str">
        <f t="shared" si="511"/>
        <v>NO</v>
      </c>
      <c r="X1585" t="str">
        <f t="shared" si="512"/>
        <v>NO</v>
      </c>
      <c r="Y1585" t="str">
        <f t="shared" si="513"/>
        <v>NO</v>
      </c>
      <c r="Z1585" t="str">
        <f t="shared" si="514"/>
        <v>NO</v>
      </c>
      <c r="AA1585" t="str">
        <f t="shared" si="515"/>
        <v>NO</v>
      </c>
      <c r="AB1585" t="str">
        <f t="shared" si="516"/>
        <v>YES</v>
      </c>
      <c r="AC1585" t="str">
        <f t="shared" si="517"/>
        <v>NO</v>
      </c>
      <c r="AD1585" t="str">
        <f t="shared" si="518"/>
        <v>NO</v>
      </c>
      <c r="AE1585" t="str">
        <f t="shared" si="519"/>
        <v>NO</v>
      </c>
      <c r="AF1585" t="str">
        <f t="shared" si="520"/>
        <v>NO</v>
      </c>
      <c r="AG1585" t="str">
        <f t="shared" si="521"/>
        <v>NO</v>
      </c>
      <c r="AH1585" t="str">
        <f t="shared" si="522"/>
        <v>NO</v>
      </c>
      <c r="AI1585" t="str">
        <f t="shared" si="523"/>
        <v/>
      </c>
      <c r="AJ1585">
        <f t="shared" si="524"/>
        <v>1</v>
      </c>
    </row>
    <row r="1586" spans="1:36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504"/>
        <v>0</v>
      </c>
      <c r="P1586" s="6" t="e">
        <f t="shared" si="505"/>
        <v>#DIV/0!</v>
      </c>
      <c r="Q1586" t="str">
        <f t="shared" si="506"/>
        <v>photography</v>
      </c>
      <c r="R1586" t="str">
        <f t="shared" si="507"/>
        <v>places</v>
      </c>
      <c r="S1586" s="8">
        <f t="shared" si="508"/>
        <v>41780</v>
      </c>
      <c r="T1586" s="8">
        <f t="shared" si="509"/>
        <v>41789.649317129632</v>
      </c>
      <c r="U1586">
        <f t="shared" si="510"/>
        <v>2014</v>
      </c>
      <c r="V1586" t="str">
        <f>VLOOKUP(MONTH(S1586),REF!$C$4:$D$15,2,FALSE)</f>
        <v>MAY</v>
      </c>
      <c r="W1586" t="str">
        <f t="shared" si="511"/>
        <v>NO</v>
      </c>
      <c r="X1586" t="str">
        <f t="shared" si="512"/>
        <v>YES</v>
      </c>
      <c r="Y1586" t="str">
        <f t="shared" si="513"/>
        <v>NO</v>
      </c>
      <c r="Z1586" t="str">
        <f t="shared" si="514"/>
        <v>NO</v>
      </c>
      <c r="AA1586" t="str">
        <f t="shared" si="515"/>
        <v>NO</v>
      </c>
      <c r="AB1586" t="str">
        <f t="shared" si="516"/>
        <v>NO</v>
      </c>
      <c r="AC1586" t="str">
        <f t="shared" si="517"/>
        <v>NO</v>
      </c>
      <c r="AD1586" t="str">
        <f t="shared" si="518"/>
        <v>NO</v>
      </c>
      <c r="AE1586" t="str">
        <f t="shared" si="519"/>
        <v>NO</v>
      </c>
      <c r="AF1586" t="str">
        <f t="shared" si="520"/>
        <v>NO</v>
      </c>
      <c r="AG1586" t="str">
        <f t="shared" si="521"/>
        <v>NO</v>
      </c>
      <c r="AH1586" t="str">
        <f t="shared" si="522"/>
        <v>NO</v>
      </c>
      <c r="AI1586" t="str">
        <f t="shared" si="523"/>
        <v/>
      </c>
      <c r="AJ1586">
        <f t="shared" si="524"/>
        <v>0</v>
      </c>
    </row>
    <row r="1587" spans="1:36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504"/>
        <v>0.79</v>
      </c>
      <c r="P1587" s="6">
        <f t="shared" si="505"/>
        <v>131.66666666666666</v>
      </c>
      <c r="Q1587" t="str">
        <f t="shared" si="506"/>
        <v>photography</v>
      </c>
      <c r="R1587" t="str">
        <f t="shared" si="507"/>
        <v>places</v>
      </c>
      <c r="S1587" s="8">
        <f t="shared" si="508"/>
        <v>42708</v>
      </c>
      <c r="T1587" s="8">
        <f t="shared" si="509"/>
        <v>42729.458333333328</v>
      </c>
      <c r="U1587">
        <f t="shared" si="510"/>
        <v>2016</v>
      </c>
      <c r="V1587" t="str">
        <f>VLOOKUP(MONTH(S1587),REF!$C$4:$D$15,2,FALSE)</f>
        <v>DEC</v>
      </c>
      <c r="W1587" t="str">
        <f t="shared" si="511"/>
        <v>NO</v>
      </c>
      <c r="X1587" t="str">
        <f t="shared" si="512"/>
        <v>YES</v>
      </c>
      <c r="Y1587" t="str">
        <f t="shared" si="513"/>
        <v>NO</v>
      </c>
      <c r="Z1587" t="str">
        <f t="shared" si="514"/>
        <v>NO</v>
      </c>
      <c r="AA1587" t="str">
        <f t="shared" si="515"/>
        <v>NO</v>
      </c>
      <c r="AB1587" t="str">
        <f t="shared" si="516"/>
        <v>NO</v>
      </c>
      <c r="AC1587" t="str">
        <f t="shared" si="517"/>
        <v>NO</v>
      </c>
      <c r="AD1587" t="str">
        <f t="shared" si="518"/>
        <v>NO</v>
      </c>
      <c r="AE1587" t="str">
        <f t="shared" si="519"/>
        <v>NO</v>
      </c>
      <c r="AF1587" t="str">
        <f t="shared" si="520"/>
        <v>NO</v>
      </c>
      <c r="AG1587" t="str">
        <f t="shared" si="521"/>
        <v>NO</v>
      </c>
      <c r="AH1587" t="str">
        <f t="shared" si="522"/>
        <v>NO</v>
      </c>
      <c r="AI1587" t="str">
        <f t="shared" si="523"/>
        <v/>
      </c>
      <c r="AJ1587">
        <f t="shared" si="524"/>
        <v>12</v>
      </c>
    </row>
    <row r="1588" spans="1:36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504"/>
        <v>0</v>
      </c>
      <c r="P1588" s="6" t="e">
        <f t="shared" si="505"/>
        <v>#DIV/0!</v>
      </c>
      <c r="Q1588" t="str">
        <f t="shared" si="506"/>
        <v>photography</v>
      </c>
      <c r="R1588" t="str">
        <f t="shared" si="507"/>
        <v>places</v>
      </c>
      <c r="S1588" s="8">
        <f t="shared" si="508"/>
        <v>42069</v>
      </c>
      <c r="T1588" s="8">
        <f t="shared" si="509"/>
        <v>42099.062754629631</v>
      </c>
      <c r="U1588">
        <f t="shared" si="510"/>
        <v>2015</v>
      </c>
      <c r="V1588" t="str">
        <f>VLOOKUP(MONTH(S1588),REF!$C$4:$D$15,2,FALSE)</f>
        <v>MAR</v>
      </c>
      <c r="W1588" t="str">
        <f t="shared" si="511"/>
        <v>NO</v>
      </c>
      <c r="X1588" t="str">
        <f t="shared" si="512"/>
        <v>YES</v>
      </c>
      <c r="Y1588" t="str">
        <f t="shared" si="513"/>
        <v>NO</v>
      </c>
      <c r="Z1588" t="str">
        <f t="shared" si="514"/>
        <v>NO</v>
      </c>
      <c r="AA1588" t="str">
        <f t="shared" si="515"/>
        <v>NO</v>
      </c>
      <c r="AB1588" t="str">
        <f t="shared" si="516"/>
        <v>NO</v>
      </c>
      <c r="AC1588" t="str">
        <f t="shared" si="517"/>
        <v>NO</v>
      </c>
      <c r="AD1588" t="str">
        <f t="shared" si="518"/>
        <v>NO</v>
      </c>
      <c r="AE1588" t="str">
        <f t="shared" si="519"/>
        <v>NO</v>
      </c>
      <c r="AF1588" t="str">
        <f t="shared" si="520"/>
        <v>NO</v>
      </c>
      <c r="AG1588" t="str">
        <f t="shared" si="521"/>
        <v>NO</v>
      </c>
      <c r="AH1588" t="str">
        <f t="shared" si="522"/>
        <v>NO</v>
      </c>
      <c r="AI1588" t="str">
        <f t="shared" si="523"/>
        <v/>
      </c>
      <c r="AJ1588">
        <f t="shared" si="524"/>
        <v>0</v>
      </c>
    </row>
    <row r="1589" spans="1:36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504"/>
        <v>1.3333333333333334E-4</v>
      </c>
      <c r="P1589" s="6">
        <f t="shared" si="505"/>
        <v>1</v>
      </c>
      <c r="Q1589" t="str">
        <f t="shared" si="506"/>
        <v>photography</v>
      </c>
      <c r="R1589" t="str">
        <f t="shared" si="507"/>
        <v>places</v>
      </c>
      <c r="S1589" s="8">
        <f t="shared" si="508"/>
        <v>41957</v>
      </c>
      <c r="T1589" s="8">
        <f t="shared" si="509"/>
        <v>41986.950983796298</v>
      </c>
      <c r="U1589">
        <f t="shared" si="510"/>
        <v>2014</v>
      </c>
      <c r="V1589" t="str">
        <f>VLOOKUP(MONTH(S1589),REF!$C$4:$D$15,2,FALSE)</f>
        <v>NOV</v>
      </c>
      <c r="W1589" t="str">
        <f t="shared" si="511"/>
        <v>NO</v>
      </c>
      <c r="X1589" t="str">
        <f t="shared" si="512"/>
        <v>NO</v>
      </c>
      <c r="Y1589" t="str">
        <f t="shared" si="513"/>
        <v>YES</v>
      </c>
      <c r="Z1589" t="str">
        <f t="shared" si="514"/>
        <v>NO</v>
      </c>
      <c r="AA1589" t="str">
        <f t="shared" si="515"/>
        <v>NO</v>
      </c>
      <c r="AB1589" t="str">
        <f t="shared" si="516"/>
        <v>NO</v>
      </c>
      <c r="AC1589" t="str">
        <f t="shared" si="517"/>
        <v>NO</v>
      </c>
      <c r="AD1589" t="str">
        <f t="shared" si="518"/>
        <v>NO</v>
      </c>
      <c r="AE1589" t="str">
        <f t="shared" si="519"/>
        <v>NO</v>
      </c>
      <c r="AF1589" t="str">
        <f t="shared" si="520"/>
        <v>NO</v>
      </c>
      <c r="AG1589" t="str">
        <f t="shared" si="521"/>
        <v>NO</v>
      </c>
      <c r="AH1589" t="str">
        <f t="shared" si="522"/>
        <v>NO</v>
      </c>
      <c r="AI1589" t="str">
        <f t="shared" si="523"/>
        <v/>
      </c>
      <c r="AJ1589">
        <f t="shared" si="524"/>
        <v>1</v>
      </c>
    </row>
    <row r="1590" spans="1:36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504"/>
        <v>0</v>
      </c>
      <c r="P1590" s="6" t="e">
        <f t="shared" si="505"/>
        <v>#DIV/0!</v>
      </c>
      <c r="Q1590" t="str">
        <f t="shared" si="506"/>
        <v>photography</v>
      </c>
      <c r="R1590" t="str">
        <f t="shared" si="507"/>
        <v>places</v>
      </c>
      <c r="S1590" s="8">
        <f t="shared" si="508"/>
        <v>42005</v>
      </c>
      <c r="T1590" s="8">
        <f t="shared" si="509"/>
        <v>42035.841666666667</v>
      </c>
      <c r="U1590">
        <f t="shared" si="510"/>
        <v>2015</v>
      </c>
      <c r="V1590" t="str">
        <f>VLOOKUP(MONTH(S1590),REF!$C$4:$D$15,2,FALSE)</f>
        <v>JAN</v>
      </c>
      <c r="W1590" t="str">
        <f t="shared" si="511"/>
        <v>YES</v>
      </c>
      <c r="X1590" t="str">
        <f t="shared" si="512"/>
        <v>NO</v>
      </c>
      <c r="Y1590" t="str">
        <f t="shared" si="513"/>
        <v>NO</v>
      </c>
      <c r="Z1590" t="str">
        <f t="shared" si="514"/>
        <v>NO</v>
      </c>
      <c r="AA1590" t="str">
        <f t="shared" si="515"/>
        <v>NO</v>
      </c>
      <c r="AB1590" t="str">
        <f t="shared" si="516"/>
        <v>NO</v>
      </c>
      <c r="AC1590" t="str">
        <f t="shared" si="517"/>
        <v>NO</v>
      </c>
      <c r="AD1590" t="str">
        <f t="shared" si="518"/>
        <v>NO</v>
      </c>
      <c r="AE1590" t="str">
        <f t="shared" si="519"/>
        <v>NO</v>
      </c>
      <c r="AF1590" t="str">
        <f t="shared" si="520"/>
        <v>NO</v>
      </c>
      <c r="AG1590" t="str">
        <f t="shared" si="521"/>
        <v>NO</v>
      </c>
      <c r="AH1590" t="str">
        <f t="shared" si="522"/>
        <v>NO</v>
      </c>
      <c r="AI1590" t="str">
        <f t="shared" si="523"/>
        <v/>
      </c>
      <c r="AJ1590">
        <f t="shared" si="524"/>
        <v>0</v>
      </c>
    </row>
    <row r="1591" spans="1:36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504"/>
        <v>0</v>
      </c>
      <c r="P1591" s="6" t="e">
        <f t="shared" si="505"/>
        <v>#DIV/0!</v>
      </c>
      <c r="Q1591" t="str">
        <f t="shared" si="506"/>
        <v>photography</v>
      </c>
      <c r="R1591" t="str">
        <f t="shared" si="507"/>
        <v>places</v>
      </c>
      <c r="S1591" s="8">
        <f t="shared" si="508"/>
        <v>42257</v>
      </c>
      <c r="T1591" s="8">
        <f t="shared" si="509"/>
        <v>42286.984791666662</v>
      </c>
      <c r="U1591">
        <f t="shared" si="510"/>
        <v>2015</v>
      </c>
      <c r="V1591" t="str">
        <f>VLOOKUP(MONTH(S1591),REF!$C$4:$D$15,2,FALSE)</f>
        <v>SEP</v>
      </c>
      <c r="W1591" t="str">
        <f t="shared" si="511"/>
        <v>NO</v>
      </c>
      <c r="X1591" t="str">
        <f t="shared" si="512"/>
        <v>YES</v>
      </c>
      <c r="Y1591" t="str">
        <f t="shared" si="513"/>
        <v>NO</v>
      </c>
      <c r="Z1591" t="str">
        <f t="shared" si="514"/>
        <v>NO</v>
      </c>
      <c r="AA1591" t="str">
        <f t="shared" si="515"/>
        <v>NO</v>
      </c>
      <c r="AB1591" t="str">
        <f t="shared" si="516"/>
        <v>NO</v>
      </c>
      <c r="AC1591" t="str">
        <f t="shared" si="517"/>
        <v>NO</v>
      </c>
      <c r="AD1591" t="str">
        <f t="shared" si="518"/>
        <v>NO</v>
      </c>
      <c r="AE1591" t="str">
        <f t="shared" si="519"/>
        <v>NO</v>
      </c>
      <c r="AF1591" t="str">
        <f t="shared" si="520"/>
        <v>NO</v>
      </c>
      <c r="AG1591" t="str">
        <f t="shared" si="521"/>
        <v>NO</v>
      </c>
      <c r="AH1591" t="str">
        <f t="shared" si="522"/>
        <v>NO</v>
      </c>
      <c r="AI1591" t="str">
        <f t="shared" si="523"/>
        <v/>
      </c>
      <c r="AJ1591">
        <f t="shared" si="524"/>
        <v>0</v>
      </c>
    </row>
    <row r="1592" spans="1:36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504"/>
        <v>1.7000000000000001E-2</v>
      </c>
      <c r="P1592" s="6">
        <f t="shared" si="505"/>
        <v>510</v>
      </c>
      <c r="Q1592" t="str">
        <f t="shared" si="506"/>
        <v>photography</v>
      </c>
      <c r="R1592" t="str">
        <f t="shared" si="507"/>
        <v>places</v>
      </c>
      <c r="S1592" s="8">
        <f t="shared" si="508"/>
        <v>42241</v>
      </c>
      <c r="T1592" s="8">
        <f t="shared" si="509"/>
        <v>42270.857222222221</v>
      </c>
      <c r="U1592">
        <f t="shared" si="510"/>
        <v>2015</v>
      </c>
      <c r="V1592" t="str">
        <f>VLOOKUP(MONTH(S1592),REF!$C$4:$D$15,2,FALSE)</f>
        <v>AUG</v>
      </c>
      <c r="W1592" t="str">
        <f t="shared" si="511"/>
        <v>NO</v>
      </c>
      <c r="X1592" t="str">
        <f t="shared" si="512"/>
        <v>NO</v>
      </c>
      <c r="Y1592" t="str">
        <f t="shared" si="513"/>
        <v>NO</v>
      </c>
      <c r="Z1592" t="str">
        <f t="shared" si="514"/>
        <v>NO</v>
      </c>
      <c r="AA1592" t="str">
        <f t="shared" si="515"/>
        <v>NO</v>
      </c>
      <c r="AB1592" t="str">
        <f t="shared" si="516"/>
        <v>NO</v>
      </c>
      <c r="AC1592" t="str">
        <f t="shared" si="517"/>
        <v>NO</v>
      </c>
      <c r="AD1592" t="str">
        <f t="shared" si="518"/>
        <v>NO</v>
      </c>
      <c r="AE1592" t="str">
        <f t="shared" si="519"/>
        <v>NO</v>
      </c>
      <c r="AF1592" t="str">
        <f t="shared" si="520"/>
        <v>NO</v>
      </c>
      <c r="AG1592" t="str">
        <f t="shared" si="521"/>
        <v>NO</v>
      </c>
      <c r="AH1592" t="str">
        <f t="shared" si="522"/>
        <v>YES</v>
      </c>
      <c r="AI1592" t="str">
        <f t="shared" si="523"/>
        <v/>
      </c>
      <c r="AJ1592">
        <f t="shared" si="524"/>
        <v>2</v>
      </c>
    </row>
    <row r="1593" spans="1:36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504"/>
        <v>0.29228571428571426</v>
      </c>
      <c r="P1593" s="6">
        <f t="shared" si="505"/>
        <v>44.478260869565219</v>
      </c>
      <c r="Q1593" t="str">
        <f t="shared" si="506"/>
        <v>photography</v>
      </c>
      <c r="R1593" t="str">
        <f t="shared" si="507"/>
        <v>places</v>
      </c>
      <c r="S1593" s="8">
        <f t="shared" si="508"/>
        <v>42434</v>
      </c>
      <c r="T1593" s="8">
        <f t="shared" si="509"/>
        <v>42463.68450231482</v>
      </c>
      <c r="U1593">
        <f t="shared" si="510"/>
        <v>2016</v>
      </c>
      <c r="V1593" t="str">
        <f>VLOOKUP(MONTH(S1593),REF!$C$4:$D$15,2,FALSE)</f>
        <v>MAR</v>
      </c>
      <c r="W1593" t="str">
        <f t="shared" si="511"/>
        <v>NO</v>
      </c>
      <c r="X1593" t="str">
        <f t="shared" si="512"/>
        <v>NO</v>
      </c>
      <c r="Y1593" t="str">
        <f t="shared" si="513"/>
        <v>NO</v>
      </c>
      <c r="Z1593" t="str">
        <f t="shared" si="514"/>
        <v>YES</v>
      </c>
      <c r="AA1593" t="str">
        <f t="shared" si="515"/>
        <v>NO</v>
      </c>
      <c r="AB1593" t="str">
        <f t="shared" si="516"/>
        <v>NO</v>
      </c>
      <c r="AC1593" t="str">
        <f t="shared" si="517"/>
        <v>NO</v>
      </c>
      <c r="AD1593" t="str">
        <f t="shared" si="518"/>
        <v>NO</v>
      </c>
      <c r="AE1593" t="str">
        <f t="shared" si="519"/>
        <v>NO</v>
      </c>
      <c r="AF1593" t="str">
        <f t="shared" si="520"/>
        <v>NO</v>
      </c>
      <c r="AG1593" t="str">
        <f t="shared" si="521"/>
        <v>NO</v>
      </c>
      <c r="AH1593" t="str">
        <f t="shared" si="522"/>
        <v>NO</v>
      </c>
      <c r="AI1593" t="str">
        <f t="shared" si="523"/>
        <v/>
      </c>
      <c r="AJ1593">
        <f t="shared" si="524"/>
        <v>92</v>
      </c>
    </row>
    <row r="1594" spans="1:36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504"/>
        <v>0</v>
      </c>
      <c r="P1594" s="6" t="e">
        <f t="shared" si="505"/>
        <v>#DIV/0!</v>
      </c>
      <c r="Q1594" t="str">
        <f t="shared" si="506"/>
        <v>photography</v>
      </c>
      <c r="R1594" t="str">
        <f t="shared" si="507"/>
        <v>places</v>
      </c>
      <c r="S1594" s="8">
        <f t="shared" si="508"/>
        <v>42046</v>
      </c>
      <c r="T1594" s="8">
        <f t="shared" si="509"/>
        <v>42091.031076388885</v>
      </c>
      <c r="U1594">
        <f t="shared" si="510"/>
        <v>2015</v>
      </c>
      <c r="V1594" t="str">
        <f>VLOOKUP(MONTH(S1594),REF!$C$4:$D$15,2,FALSE)</f>
        <v>FEB</v>
      </c>
      <c r="W1594" t="str">
        <f t="shared" si="511"/>
        <v>YES</v>
      </c>
      <c r="X1594" t="str">
        <f t="shared" si="512"/>
        <v>NO</v>
      </c>
      <c r="Y1594" t="str">
        <f t="shared" si="513"/>
        <v>NO</v>
      </c>
      <c r="Z1594" t="str">
        <f t="shared" si="514"/>
        <v>NO</v>
      </c>
      <c r="AA1594" t="str">
        <f t="shared" si="515"/>
        <v>NO</v>
      </c>
      <c r="AB1594" t="str">
        <f t="shared" si="516"/>
        <v>NO</v>
      </c>
      <c r="AC1594" t="str">
        <f t="shared" si="517"/>
        <v>NO</v>
      </c>
      <c r="AD1594" t="str">
        <f t="shared" si="518"/>
        <v>NO</v>
      </c>
      <c r="AE1594" t="str">
        <f t="shared" si="519"/>
        <v>NO</v>
      </c>
      <c r="AF1594" t="str">
        <f t="shared" si="520"/>
        <v>NO</v>
      </c>
      <c r="AG1594" t="str">
        <f t="shared" si="521"/>
        <v>NO</v>
      </c>
      <c r="AH1594" t="str">
        <f t="shared" si="522"/>
        <v>NO</v>
      </c>
      <c r="AI1594" t="str">
        <f t="shared" si="523"/>
        <v/>
      </c>
      <c r="AJ1594">
        <f t="shared" si="524"/>
        <v>0</v>
      </c>
    </row>
    <row r="1595" spans="1:36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504"/>
        <v>1.3636363636363637E-4</v>
      </c>
      <c r="P1595" s="6">
        <f t="shared" si="505"/>
        <v>1</v>
      </c>
      <c r="Q1595" t="str">
        <f t="shared" si="506"/>
        <v>photography</v>
      </c>
      <c r="R1595" t="str">
        <f t="shared" si="507"/>
        <v>places</v>
      </c>
      <c r="S1595" s="8">
        <f t="shared" si="508"/>
        <v>42034</v>
      </c>
      <c r="T1595" s="8">
        <f t="shared" si="509"/>
        <v>42063.845543981486</v>
      </c>
      <c r="U1595">
        <f t="shared" si="510"/>
        <v>2015</v>
      </c>
      <c r="V1595" t="str">
        <f>VLOOKUP(MONTH(S1595),REF!$C$4:$D$15,2,FALSE)</f>
        <v>JAN</v>
      </c>
      <c r="W1595" t="str">
        <f t="shared" si="511"/>
        <v>NO</v>
      </c>
      <c r="X1595" t="str">
        <f t="shared" si="512"/>
        <v>NO</v>
      </c>
      <c r="Y1595" t="str">
        <f t="shared" si="513"/>
        <v>NO</v>
      </c>
      <c r="Z1595" t="str">
        <f t="shared" si="514"/>
        <v>NO</v>
      </c>
      <c r="AA1595" t="str">
        <f t="shared" si="515"/>
        <v>NO</v>
      </c>
      <c r="AB1595" t="str">
        <f t="shared" si="516"/>
        <v>YES</v>
      </c>
      <c r="AC1595" t="str">
        <f t="shared" si="517"/>
        <v>NO</v>
      </c>
      <c r="AD1595" t="str">
        <f t="shared" si="518"/>
        <v>NO</v>
      </c>
      <c r="AE1595" t="str">
        <f t="shared" si="519"/>
        <v>NO</v>
      </c>
      <c r="AF1595" t="str">
        <f t="shared" si="520"/>
        <v>NO</v>
      </c>
      <c r="AG1595" t="str">
        <f t="shared" si="521"/>
        <v>NO</v>
      </c>
      <c r="AH1595" t="str">
        <f t="shared" si="522"/>
        <v>NO</v>
      </c>
      <c r="AI1595" t="str">
        <f t="shared" si="523"/>
        <v/>
      </c>
      <c r="AJ1595">
        <f t="shared" si="524"/>
        <v>3</v>
      </c>
    </row>
    <row r="1596" spans="1:36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504"/>
        <v>0.20499999999999999</v>
      </c>
      <c r="P1596" s="6">
        <f t="shared" si="505"/>
        <v>20.5</v>
      </c>
      <c r="Q1596" t="str">
        <f t="shared" si="506"/>
        <v>photography</v>
      </c>
      <c r="R1596" t="str">
        <f t="shared" si="507"/>
        <v>places</v>
      </c>
      <c r="S1596" s="8">
        <f t="shared" si="508"/>
        <v>42446</v>
      </c>
      <c r="T1596" s="8">
        <f t="shared" si="509"/>
        <v>42505.681250000001</v>
      </c>
      <c r="U1596">
        <f t="shared" si="510"/>
        <v>2016</v>
      </c>
      <c r="V1596" t="str">
        <f>VLOOKUP(MONTH(S1596),REF!$C$4:$D$15,2,FALSE)</f>
        <v>MAR</v>
      </c>
      <c r="W1596" t="str">
        <f t="shared" si="511"/>
        <v>NO</v>
      </c>
      <c r="X1596" t="str">
        <f t="shared" si="512"/>
        <v>YES</v>
      </c>
      <c r="Y1596" t="str">
        <f t="shared" si="513"/>
        <v>NO</v>
      </c>
      <c r="Z1596" t="str">
        <f t="shared" si="514"/>
        <v>NO</v>
      </c>
      <c r="AA1596" t="str">
        <f t="shared" si="515"/>
        <v>NO</v>
      </c>
      <c r="AB1596" t="str">
        <f t="shared" si="516"/>
        <v>NO</v>
      </c>
      <c r="AC1596" t="str">
        <f t="shared" si="517"/>
        <v>NO</v>
      </c>
      <c r="AD1596" t="str">
        <f t="shared" si="518"/>
        <v>NO</v>
      </c>
      <c r="AE1596" t="str">
        <f t="shared" si="519"/>
        <v>NO</v>
      </c>
      <c r="AF1596" t="str">
        <f t="shared" si="520"/>
        <v>NO</v>
      </c>
      <c r="AG1596" t="str">
        <f t="shared" si="521"/>
        <v>NO</v>
      </c>
      <c r="AH1596" t="str">
        <f t="shared" si="522"/>
        <v>NO</v>
      </c>
      <c r="AI1596" t="str">
        <f t="shared" si="523"/>
        <v/>
      </c>
      <c r="AJ1596">
        <f t="shared" si="524"/>
        <v>10</v>
      </c>
    </row>
    <row r="1597" spans="1:36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504"/>
        <v>2.8E-3</v>
      </c>
      <c r="P1597" s="6">
        <f t="shared" si="505"/>
        <v>40</v>
      </c>
      <c r="Q1597" t="str">
        <f t="shared" si="506"/>
        <v>photography</v>
      </c>
      <c r="R1597" t="str">
        <f t="shared" si="507"/>
        <v>places</v>
      </c>
      <c r="S1597" s="8">
        <f t="shared" si="508"/>
        <v>41780</v>
      </c>
      <c r="T1597" s="8">
        <f t="shared" si="509"/>
        <v>41808.842361111107</v>
      </c>
      <c r="U1597">
        <f t="shared" si="510"/>
        <v>2014</v>
      </c>
      <c r="V1597" t="str">
        <f>VLOOKUP(MONTH(S1597),REF!$C$4:$D$15,2,FALSE)</f>
        <v>MAY</v>
      </c>
      <c r="W1597" t="str">
        <f t="shared" si="511"/>
        <v>NO</v>
      </c>
      <c r="X1597" t="str">
        <f t="shared" si="512"/>
        <v>NO</v>
      </c>
      <c r="Y1597" t="str">
        <f t="shared" si="513"/>
        <v>NO</v>
      </c>
      <c r="Z1597" t="str">
        <f t="shared" si="514"/>
        <v>NO</v>
      </c>
      <c r="AA1597" t="str">
        <f t="shared" si="515"/>
        <v>NO</v>
      </c>
      <c r="AB1597" t="str">
        <f t="shared" si="516"/>
        <v>NO</v>
      </c>
      <c r="AC1597" t="str">
        <f t="shared" si="517"/>
        <v>NO</v>
      </c>
      <c r="AD1597" t="str">
        <f t="shared" si="518"/>
        <v>NO</v>
      </c>
      <c r="AE1597" t="str">
        <f t="shared" si="519"/>
        <v>NO</v>
      </c>
      <c r="AF1597" t="str">
        <f t="shared" si="520"/>
        <v>NO</v>
      </c>
      <c r="AG1597" t="str">
        <f t="shared" si="521"/>
        <v>NO</v>
      </c>
      <c r="AH1597" t="str">
        <f t="shared" si="522"/>
        <v>YES</v>
      </c>
      <c r="AI1597" t="str">
        <f t="shared" si="523"/>
        <v/>
      </c>
      <c r="AJ1597">
        <f t="shared" si="524"/>
        <v>7</v>
      </c>
    </row>
    <row r="1598" spans="1:36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504"/>
        <v>2.3076923076923078E-2</v>
      </c>
      <c r="P1598" s="6">
        <f t="shared" si="505"/>
        <v>25</v>
      </c>
      <c r="Q1598" t="str">
        <f t="shared" si="506"/>
        <v>photography</v>
      </c>
      <c r="R1598" t="str">
        <f t="shared" si="507"/>
        <v>places</v>
      </c>
      <c r="S1598" s="8">
        <f t="shared" si="508"/>
        <v>41941</v>
      </c>
      <c r="T1598" s="8">
        <f t="shared" si="509"/>
        <v>41986.471863425926</v>
      </c>
      <c r="U1598">
        <f t="shared" si="510"/>
        <v>2014</v>
      </c>
      <c r="V1598" t="str">
        <f>VLOOKUP(MONTH(S1598),REF!$C$4:$D$15,2,FALSE)</f>
        <v>OCT</v>
      </c>
      <c r="W1598" t="str">
        <f t="shared" si="511"/>
        <v>NO</v>
      </c>
      <c r="X1598" t="str">
        <f t="shared" si="512"/>
        <v>YES</v>
      </c>
      <c r="Y1598" t="str">
        <f t="shared" si="513"/>
        <v>NO</v>
      </c>
      <c r="Z1598" t="str">
        <f t="shared" si="514"/>
        <v>NO</v>
      </c>
      <c r="AA1598" t="str">
        <f t="shared" si="515"/>
        <v>NO</v>
      </c>
      <c r="AB1598" t="str">
        <f t="shared" si="516"/>
        <v>NO</v>
      </c>
      <c r="AC1598" t="str">
        <f t="shared" si="517"/>
        <v>NO</v>
      </c>
      <c r="AD1598" t="str">
        <f t="shared" si="518"/>
        <v>NO</v>
      </c>
      <c r="AE1598" t="str">
        <f t="shared" si="519"/>
        <v>NO</v>
      </c>
      <c r="AF1598" t="str">
        <f t="shared" si="520"/>
        <v>NO</v>
      </c>
      <c r="AG1598" t="str">
        <f t="shared" si="521"/>
        <v>NO</v>
      </c>
      <c r="AH1598" t="str">
        <f t="shared" si="522"/>
        <v>NO</v>
      </c>
      <c r="AI1598" t="str">
        <f t="shared" si="523"/>
        <v/>
      </c>
      <c r="AJ1598">
        <f t="shared" si="524"/>
        <v>3</v>
      </c>
    </row>
    <row r="1599" spans="1:36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504"/>
        <v>0</v>
      </c>
      <c r="P1599" s="6" t="e">
        <f t="shared" si="505"/>
        <v>#DIV/0!</v>
      </c>
      <c r="Q1599" t="str">
        <f t="shared" si="506"/>
        <v>photography</v>
      </c>
      <c r="R1599" t="str">
        <f t="shared" si="507"/>
        <v>places</v>
      </c>
      <c r="S1599" s="8">
        <f t="shared" si="508"/>
        <v>42603</v>
      </c>
      <c r="T1599" s="8">
        <f t="shared" si="509"/>
        <v>42633.354131944448</v>
      </c>
      <c r="U1599">
        <f t="shared" si="510"/>
        <v>2016</v>
      </c>
      <c r="V1599" t="str">
        <f>VLOOKUP(MONTH(S1599),REF!$C$4:$D$15,2,FALSE)</f>
        <v>AUG</v>
      </c>
      <c r="W1599" t="str">
        <f t="shared" si="511"/>
        <v>NO</v>
      </c>
      <c r="X1599" t="str">
        <f t="shared" si="512"/>
        <v>NO</v>
      </c>
      <c r="Y1599" t="str">
        <f t="shared" si="513"/>
        <v>NO</v>
      </c>
      <c r="Z1599" t="str">
        <f t="shared" si="514"/>
        <v>NO</v>
      </c>
      <c r="AA1599" t="str">
        <f t="shared" si="515"/>
        <v>YES</v>
      </c>
      <c r="AB1599" t="str">
        <f t="shared" si="516"/>
        <v>NO</v>
      </c>
      <c r="AC1599" t="str">
        <f t="shared" si="517"/>
        <v>NO</v>
      </c>
      <c r="AD1599" t="str">
        <f t="shared" si="518"/>
        <v>NO</v>
      </c>
      <c r="AE1599" t="str">
        <f t="shared" si="519"/>
        <v>NO</v>
      </c>
      <c r="AF1599" t="str">
        <f t="shared" si="520"/>
        <v>NO</v>
      </c>
      <c r="AG1599" t="str">
        <f t="shared" si="521"/>
        <v>NO</v>
      </c>
      <c r="AH1599" t="str">
        <f t="shared" si="522"/>
        <v>NO</v>
      </c>
      <c r="AI1599" t="str">
        <f t="shared" si="523"/>
        <v/>
      </c>
      <c r="AJ1599">
        <f t="shared" si="524"/>
        <v>0</v>
      </c>
    </row>
    <row r="1600" spans="1:36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504"/>
        <v>1.25E-3</v>
      </c>
      <c r="P1600" s="6">
        <f t="shared" si="505"/>
        <v>1</v>
      </c>
      <c r="Q1600" t="str">
        <f t="shared" si="506"/>
        <v>photography</v>
      </c>
      <c r="R1600" t="str">
        <f t="shared" si="507"/>
        <v>places</v>
      </c>
      <c r="S1600" s="8">
        <f t="shared" si="508"/>
        <v>42152</v>
      </c>
      <c r="T1600" s="8">
        <f t="shared" si="509"/>
        <v>42211.667337962965</v>
      </c>
      <c r="U1600">
        <f t="shared" si="510"/>
        <v>2015</v>
      </c>
      <c r="V1600" t="str">
        <f>VLOOKUP(MONTH(S1600),REF!$C$4:$D$15,2,FALSE)</f>
        <v>MAY</v>
      </c>
      <c r="W1600" t="str">
        <f t="shared" si="511"/>
        <v>YES</v>
      </c>
      <c r="X1600" t="str">
        <f t="shared" si="512"/>
        <v>NO</v>
      </c>
      <c r="Y1600" t="str">
        <f t="shared" si="513"/>
        <v>NO</v>
      </c>
      <c r="Z1600" t="str">
        <f t="shared" si="514"/>
        <v>NO</v>
      </c>
      <c r="AA1600" t="str">
        <f t="shared" si="515"/>
        <v>NO</v>
      </c>
      <c r="AB1600" t="str">
        <f t="shared" si="516"/>
        <v>NO</v>
      </c>
      <c r="AC1600" t="str">
        <f t="shared" si="517"/>
        <v>NO</v>
      </c>
      <c r="AD1600" t="str">
        <f t="shared" si="518"/>
        <v>NO</v>
      </c>
      <c r="AE1600" t="str">
        <f t="shared" si="519"/>
        <v>NO</v>
      </c>
      <c r="AF1600" t="str">
        <f t="shared" si="520"/>
        <v>NO</v>
      </c>
      <c r="AG1600" t="str">
        <f t="shared" si="521"/>
        <v>NO</v>
      </c>
      <c r="AH1600" t="str">
        <f t="shared" si="522"/>
        <v>NO</v>
      </c>
      <c r="AI1600" t="str">
        <f t="shared" si="523"/>
        <v/>
      </c>
      <c r="AJ1600">
        <f t="shared" si="524"/>
        <v>1</v>
      </c>
    </row>
    <row r="1601" spans="1:36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504"/>
        <v>0</v>
      </c>
      <c r="P1601" s="6" t="e">
        <f t="shared" si="505"/>
        <v>#DIV/0!</v>
      </c>
      <c r="Q1601" t="str">
        <f t="shared" si="506"/>
        <v>photography</v>
      </c>
      <c r="R1601" t="str">
        <f t="shared" si="507"/>
        <v>places</v>
      </c>
      <c r="S1601" s="8">
        <f t="shared" si="508"/>
        <v>42439</v>
      </c>
      <c r="T1601" s="8">
        <f t="shared" si="509"/>
        <v>42468.497407407413</v>
      </c>
      <c r="U1601">
        <f t="shared" si="510"/>
        <v>2016</v>
      </c>
      <c r="V1601" t="str">
        <f>VLOOKUP(MONTH(S1601),REF!$C$4:$D$15,2,FALSE)</f>
        <v>MAR</v>
      </c>
      <c r="W1601" t="str">
        <f t="shared" si="511"/>
        <v>YES</v>
      </c>
      <c r="X1601" t="str">
        <f t="shared" si="512"/>
        <v>NO</v>
      </c>
      <c r="Y1601" t="str">
        <f t="shared" si="513"/>
        <v>NO</v>
      </c>
      <c r="Z1601" t="str">
        <f t="shared" si="514"/>
        <v>NO</v>
      </c>
      <c r="AA1601" t="str">
        <f t="shared" si="515"/>
        <v>NO</v>
      </c>
      <c r="AB1601" t="str">
        <f t="shared" si="516"/>
        <v>NO</v>
      </c>
      <c r="AC1601" t="str">
        <f t="shared" si="517"/>
        <v>NO</v>
      </c>
      <c r="AD1601" t="str">
        <f t="shared" si="518"/>
        <v>NO</v>
      </c>
      <c r="AE1601" t="str">
        <f t="shared" si="519"/>
        <v>NO</v>
      </c>
      <c r="AF1601" t="str">
        <f t="shared" si="520"/>
        <v>NO</v>
      </c>
      <c r="AG1601" t="str">
        <f t="shared" si="521"/>
        <v>NO</v>
      </c>
      <c r="AH1601" t="str">
        <f t="shared" si="522"/>
        <v>NO</v>
      </c>
      <c r="AI1601" t="str">
        <f t="shared" si="523"/>
        <v/>
      </c>
      <c r="AJ1601">
        <f t="shared" si="524"/>
        <v>0</v>
      </c>
    </row>
    <row r="1602" spans="1:36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504"/>
        <v>7.3400000000000007E-2</v>
      </c>
      <c r="P1602" s="6">
        <f t="shared" si="505"/>
        <v>40.777777777777779</v>
      </c>
      <c r="Q1602" t="str">
        <f t="shared" si="506"/>
        <v>photography</v>
      </c>
      <c r="R1602" t="str">
        <f t="shared" si="507"/>
        <v>places</v>
      </c>
      <c r="S1602" s="8">
        <f t="shared" si="508"/>
        <v>41791</v>
      </c>
      <c r="T1602" s="8">
        <f t="shared" si="509"/>
        <v>41835.21597222222</v>
      </c>
      <c r="U1602">
        <f t="shared" si="510"/>
        <v>2014</v>
      </c>
      <c r="V1602" t="str">
        <f>VLOOKUP(MONTH(S1602),REF!$C$4:$D$15,2,FALSE)</f>
        <v>JUN</v>
      </c>
      <c r="W1602" t="str">
        <f t="shared" si="511"/>
        <v>NO</v>
      </c>
      <c r="X1602" t="str">
        <f t="shared" si="512"/>
        <v>NO</v>
      </c>
      <c r="Y1602" t="str">
        <f t="shared" si="513"/>
        <v>YES</v>
      </c>
      <c r="Z1602" t="str">
        <f t="shared" si="514"/>
        <v>NO</v>
      </c>
      <c r="AA1602" t="str">
        <f t="shared" si="515"/>
        <v>NO</v>
      </c>
      <c r="AB1602" t="str">
        <f t="shared" si="516"/>
        <v>NO</v>
      </c>
      <c r="AC1602" t="str">
        <f t="shared" si="517"/>
        <v>NO</v>
      </c>
      <c r="AD1602" t="str">
        <f t="shared" si="518"/>
        <v>NO</v>
      </c>
      <c r="AE1602" t="str">
        <f t="shared" si="519"/>
        <v>NO</v>
      </c>
      <c r="AF1602" t="str">
        <f t="shared" si="520"/>
        <v>NO</v>
      </c>
      <c r="AG1602" t="str">
        <f t="shared" si="521"/>
        <v>NO</v>
      </c>
      <c r="AH1602" t="str">
        <f t="shared" si="522"/>
        <v>NO</v>
      </c>
      <c r="AI1602" t="str">
        <f t="shared" si="523"/>
        <v/>
      </c>
      <c r="AJ1602">
        <f t="shared" si="524"/>
        <v>9</v>
      </c>
    </row>
    <row r="1603" spans="1:36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25">E1603/D1603</f>
        <v>1.082492</v>
      </c>
      <c r="P1603" s="6">
        <f t="shared" ref="P1603:P1666" si="526">E1603/L1603</f>
        <v>48.325535714285714</v>
      </c>
      <c r="Q1603" t="str">
        <f t="shared" ref="Q1603:Q1666" si="527">LEFT(N1603,FIND("/",N1603)-1)</f>
        <v>music</v>
      </c>
      <c r="R1603" t="str">
        <f t="shared" ref="R1603:R1666" si="528">RIGHT(N1603,LEN(N1603)-FIND("/",N1603))</f>
        <v>rock</v>
      </c>
      <c r="S1603" s="8">
        <f t="shared" ref="S1603:S1666" si="529">ROUND((J1603/86400)+DATE(1970,1,1),0)</f>
        <v>40638</v>
      </c>
      <c r="T1603" s="8">
        <f t="shared" ref="T1603:T1666" si="530">(I1603/86400)+DATE(1970,1,1)</f>
        <v>40668.092974537038</v>
      </c>
      <c r="U1603">
        <f t="shared" ref="U1603:U1666" si="531">YEAR(S1603)</f>
        <v>2011</v>
      </c>
      <c r="V1603" t="str">
        <f>VLOOKUP(MONTH(S1603),REF!$C$4:$D$15,2,FALSE)</f>
        <v>APR</v>
      </c>
      <c r="W1603" t="str">
        <f t="shared" ref="W1603:W1666" si="532">IF(D1603&lt;1000,"YES","NO")</f>
        <v>NO</v>
      </c>
      <c r="X1603" t="str">
        <f t="shared" ref="X1603:X1666" si="533">IF(AND($D1603&gt;=1000,$D1603&lt;=4999),"YES","NO")</f>
        <v>YES</v>
      </c>
      <c r="Y1603" t="str">
        <f t="shared" ref="Y1603:Y1666" si="534">IF(AND($D1603&gt;=5000,$D1603&lt;=9999),"YES","NO")</f>
        <v>NO</v>
      </c>
      <c r="Z1603" t="str">
        <f t="shared" ref="Z1603:Z1666" si="535">IF(AND($D1603&gt;=10000,$D1603&lt;=14999),"YES","NO")</f>
        <v>NO</v>
      </c>
      <c r="AA1603" t="str">
        <f t="shared" ref="AA1603:AA1666" si="536">IF(AND($D1603&gt;=15000,$D1603&lt;=19999),"YES","NO")</f>
        <v>NO</v>
      </c>
      <c r="AB1603" t="str">
        <f t="shared" ref="AB1603:AB1666" si="537">IF(AND($D1603&gt;=20000,$D1603&lt;=24999),"YES","NO")</f>
        <v>NO</v>
      </c>
      <c r="AC1603" t="str">
        <f t="shared" ref="AC1603:AC1666" si="538">IF(AND($D1603&gt;=25000,$D1603&lt;=29999),"YES","NO")</f>
        <v>NO</v>
      </c>
      <c r="AD1603" t="str">
        <f t="shared" ref="AD1603:AD1666" si="539">IF(AND($D1603&gt;=30000,$D1603&lt;=34999),"YES","NO")</f>
        <v>NO</v>
      </c>
      <c r="AE1603" t="str">
        <f t="shared" ref="AE1603:AE1666" si="540">IF(AND($D1603&gt;=35000,$D1603&lt;=39999),"YES","NO")</f>
        <v>NO</v>
      </c>
      <c r="AF1603" t="str">
        <f t="shared" ref="AF1603:AF1666" si="541">IF(AND($D1603&gt;=40000,$D1603&lt;=44999),"YES","NO")</f>
        <v>NO</v>
      </c>
      <c r="AG1603" t="str">
        <f t="shared" ref="AG1603:AG1666" si="542">IF(AND($D1603&gt;=45000,$D1603&lt;=49999),"YES","NO")</f>
        <v>NO</v>
      </c>
      <c r="AH1603" t="str">
        <f t="shared" ref="AH1603:AH1666" si="543">IF($D1603&gt;=50000,"YES","NO")</f>
        <v>NO</v>
      </c>
      <c r="AI1603">
        <f t="shared" ref="AI1603:AI1666" si="544">IF(F1603="successful",L1603,"")</f>
        <v>56</v>
      </c>
      <c r="AJ1603" t="str">
        <f t="shared" ref="AJ1603:AJ1666" si="545">IF(F1603="failed",L1603,"")</f>
        <v/>
      </c>
    </row>
    <row r="1604" spans="1:36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25"/>
        <v>1.0016666666666667</v>
      </c>
      <c r="P1604" s="6">
        <f t="shared" si="526"/>
        <v>46.953125</v>
      </c>
      <c r="Q1604" t="str">
        <f t="shared" si="527"/>
        <v>music</v>
      </c>
      <c r="R1604" t="str">
        <f t="shared" si="528"/>
        <v>rock</v>
      </c>
      <c r="S1604" s="8">
        <f t="shared" si="529"/>
        <v>40788</v>
      </c>
      <c r="T1604" s="8">
        <f t="shared" si="530"/>
        <v>40830.958333333336</v>
      </c>
      <c r="U1604">
        <f t="shared" si="531"/>
        <v>2011</v>
      </c>
      <c r="V1604" t="str">
        <f>VLOOKUP(MONTH(S1604),REF!$C$4:$D$15,2,FALSE)</f>
        <v>SEP</v>
      </c>
      <c r="W1604" t="str">
        <f t="shared" si="532"/>
        <v>NO</v>
      </c>
      <c r="X1604" t="str">
        <f t="shared" si="533"/>
        <v>YES</v>
      </c>
      <c r="Y1604" t="str">
        <f t="shared" si="534"/>
        <v>NO</v>
      </c>
      <c r="Z1604" t="str">
        <f t="shared" si="535"/>
        <v>NO</v>
      </c>
      <c r="AA1604" t="str">
        <f t="shared" si="536"/>
        <v>NO</v>
      </c>
      <c r="AB1604" t="str">
        <f t="shared" si="537"/>
        <v>NO</v>
      </c>
      <c r="AC1604" t="str">
        <f t="shared" si="538"/>
        <v>NO</v>
      </c>
      <c r="AD1604" t="str">
        <f t="shared" si="539"/>
        <v>NO</v>
      </c>
      <c r="AE1604" t="str">
        <f t="shared" si="540"/>
        <v>NO</v>
      </c>
      <c r="AF1604" t="str">
        <f t="shared" si="541"/>
        <v>NO</v>
      </c>
      <c r="AG1604" t="str">
        <f t="shared" si="542"/>
        <v>NO</v>
      </c>
      <c r="AH1604" t="str">
        <f t="shared" si="543"/>
        <v>NO</v>
      </c>
      <c r="AI1604">
        <f t="shared" si="544"/>
        <v>32</v>
      </c>
      <c r="AJ1604" t="str">
        <f t="shared" si="545"/>
        <v/>
      </c>
    </row>
    <row r="1605" spans="1:36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25"/>
        <v>1.0003299999999999</v>
      </c>
      <c r="P1605" s="6">
        <f t="shared" si="526"/>
        <v>66.688666666666663</v>
      </c>
      <c r="Q1605" t="str">
        <f t="shared" si="527"/>
        <v>music</v>
      </c>
      <c r="R1605" t="str">
        <f t="shared" si="528"/>
        <v>rock</v>
      </c>
      <c r="S1605" s="8">
        <f t="shared" si="529"/>
        <v>40876</v>
      </c>
      <c r="T1605" s="8">
        <f t="shared" si="530"/>
        <v>40936.169664351852</v>
      </c>
      <c r="U1605">
        <f t="shared" si="531"/>
        <v>2011</v>
      </c>
      <c r="V1605" t="str">
        <f>VLOOKUP(MONTH(S1605),REF!$C$4:$D$15,2,FALSE)</f>
        <v>NOV</v>
      </c>
      <c r="W1605" t="str">
        <f t="shared" si="532"/>
        <v>NO</v>
      </c>
      <c r="X1605" t="str">
        <f t="shared" si="533"/>
        <v>YES</v>
      </c>
      <c r="Y1605" t="str">
        <f t="shared" si="534"/>
        <v>NO</v>
      </c>
      <c r="Z1605" t="str">
        <f t="shared" si="535"/>
        <v>NO</v>
      </c>
      <c r="AA1605" t="str">
        <f t="shared" si="536"/>
        <v>NO</v>
      </c>
      <c r="AB1605" t="str">
        <f t="shared" si="537"/>
        <v>NO</v>
      </c>
      <c r="AC1605" t="str">
        <f t="shared" si="538"/>
        <v>NO</v>
      </c>
      <c r="AD1605" t="str">
        <f t="shared" si="539"/>
        <v>NO</v>
      </c>
      <c r="AE1605" t="str">
        <f t="shared" si="540"/>
        <v>NO</v>
      </c>
      <c r="AF1605" t="str">
        <f t="shared" si="541"/>
        <v>NO</v>
      </c>
      <c r="AG1605" t="str">
        <f t="shared" si="542"/>
        <v>NO</v>
      </c>
      <c r="AH1605" t="str">
        <f t="shared" si="543"/>
        <v>NO</v>
      </c>
      <c r="AI1605">
        <f t="shared" si="544"/>
        <v>30</v>
      </c>
      <c r="AJ1605" t="str">
        <f t="shared" si="545"/>
        <v/>
      </c>
    </row>
    <row r="1606" spans="1:36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25"/>
        <v>1.2210714285714286</v>
      </c>
      <c r="P1606" s="6">
        <f t="shared" si="526"/>
        <v>48.842857142857142</v>
      </c>
      <c r="Q1606" t="str">
        <f t="shared" si="527"/>
        <v>music</v>
      </c>
      <c r="R1606" t="str">
        <f t="shared" si="528"/>
        <v>rock</v>
      </c>
      <c r="S1606" s="8">
        <f t="shared" si="529"/>
        <v>40946</v>
      </c>
      <c r="T1606" s="8">
        <f t="shared" si="530"/>
        <v>40985.803645833337</v>
      </c>
      <c r="U1606">
        <f t="shared" si="531"/>
        <v>2012</v>
      </c>
      <c r="V1606" t="str">
        <f>VLOOKUP(MONTH(S1606),REF!$C$4:$D$15,2,FALSE)</f>
        <v>FEB</v>
      </c>
      <c r="W1606" t="str">
        <f t="shared" si="532"/>
        <v>NO</v>
      </c>
      <c r="X1606" t="str">
        <f t="shared" si="533"/>
        <v>YES</v>
      </c>
      <c r="Y1606" t="str">
        <f t="shared" si="534"/>
        <v>NO</v>
      </c>
      <c r="Z1606" t="str">
        <f t="shared" si="535"/>
        <v>NO</v>
      </c>
      <c r="AA1606" t="str">
        <f t="shared" si="536"/>
        <v>NO</v>
      </c>
      <c r="AB1606" t="str">
        <f t="shared" si="537"/>
        <v>NO</v>
      </c>
      <c r="AC1606" t="str">
        <f t="shared" si="538"/>
        <v>NO</v>
      </c>
      <c r="AD1606" t="str">
        <f t="shared" si="539"/>
        <v>NO</v>
      </c>
      <c r="AE1606" t="str">
        <f t="shared" si="540"/>
        <v>NO</v>
      </c>
      <c r="AF1606" t="str">
        <f t="shared" si="541"/>
        <v>NO</v>
      </c>
      <c r="AG1606" t="str">
        <f t="shared" si="542"/>
        <v>NO</v>
      </c>
      <c r="AH1606" t="str">
        <f t="shared" si="543"/>
        <v>NO</v>
      </c>
      <c r="AI1606">
        <f t="shared" si="544"/>
        <v>70</v>
      </c>
      <c r="AJ1606" t="str">
        <f t="shared" si="545"/>
        <v/>
      </c>
    </row>
    <row r="1607" spans="1:36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25"/>
        <v>1.0069333333333335</v>
      </c>
      <c r="P1607" s="6">
        <f t="shared" si="526"/>
        <v>137.30909090909091</v>
      </c>
      <c r="Q1607" t="str">
        <f t="shared" si="527"/>
        <v>music</v>
      </c>
      <c r="R1607" t="str">
        <f t="shared" si="528"/>
        <v>rock</v>
      </c>
      <c r="S1607" s="8">
        <f t="shared" si="529"/>
        <v>40747</v>
      </c>
      <c r="T1607" s="8">
        <f t="shared" si="530"/>
        <v>40756.291666666664</v>
      </c>
      <c r="U1607">
        <f t="shared" si="531"/>
        <v>2011</v>
      </c>
      <c r="V1607" t="str">
        <f>VLOOKUP(MONTH(S1607),REF!$C$4:$D$15,2,FALSE)</f>
        <v>JUL</v>
      </c>
      <c r="W1607" t="str">
        <f t="shared" si="532"/>
        <v>NO</v>
      </c>
      <c r="X1607" t="str">
        <f t="shared" si="533"/>
        <v>NO</v>
      </c>
      <c r="Y1607" t="str">
        <f t="shared" si="534"/>
        <v>YES</v>
      </c>
      <c r="Z1607" t="str">
        <f t="shared" si="535"/>
        <v>NO</v>
      </c>
      <c r="AA1607" t="str">
        <f t="shared" si="536"/>
        <v>NO</v>
      </c>
      <c r="AB1607" t="str">
        <f t="shared" si="537"/>
        <v>NO</v>
      </c>
      <c r="AC1607" t="str">
        <f t="shared" si="538"/>
        <v>NO</v>
      </c>
      <c r="AD1607" t="str">
        <f t="shared" si="539"/>
        <v>NO</v>
      </c>
      <c r="AE1607" t="str">
        <f t="shared" si="540"/>
        <v>NO</v>
      </c>
      <c r="AF1607" t="str">
        <f t="shared" si="541"/>
        <v>NO</v>
      </c>
      <c r="AG1607" t="str">
        <f t="shared" si="542"/>
        <v>NO</v>
      </c>
      <c r="AH1607" t="str">
        <f t="shared" si="543"/>
        <v>NO</v>
      </c>
      <c r="AI1607">
        <f t="shared" si="544"/>
        <v>44</v>
      </c>
      <c r="AJ1607" t="str">
        <f t="shared" si="545"/>
        <v/>
      </c>
    </row>
    <row r="1608" spans="1:36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25"/>
        <v>1.01004125</v>
      </c>
      <c r="P1608" s="6">
        <f t="shared" si="526"/>
        <v>87.829673913043479</v>
      </c>
      <c r="Q1608" t="str">
        <f t="shared" si="527"/>
        <v>music</v>
      </c>
      <c r="R1608" t="str">
        <f t="shared" si="528"/>
        <v>rock</v>
      </c>
      <c r="S1608" s="8">
        <f t="shared" si="529"/>
        <v>40536</v>
      </c>
      <c r="T1608" s="8">
        <f t="shared" si="530"/>
        <v>40626.069884259261</v>
      </c>
      <c r="U1608">
        <f t="shared" si="531"/>
        <v>2010</v>
      </c>
      <c r="V1608" t="str">
        <f>VLOOKUP(MONTH(S1608),REF!$C$4:$D$15,2,FALSE)</f>
        <v>DEC</v>
      </c>
      <c r="W1608" t="str">
        <f t="shared" si="532"/>
        <v>NO</v>
      </c>
      <c r="X1608" t="str">
        <f t="shared" si="533"/>
        <v>NO</v>
      </c>
      <c r="Y1608" t="str">
        <f t="shared" si="534"/>
        <v>YES</v>
      </c>
      <c r="Z1608" t="str">
        <f t="shared" si="535"/>
        <v>NO</v>
      </c>
      <c r="AA1608" t="str">
        <f t="shared" si="536"/>
        <v>NO</v>
      </c>
      <c r="AB1608" t="str">
        <f t="shared" si="537"/>
        <v>NO</v>
      </c>
      <c r="AC1608" t="str">
        <f t="shared" si="538"/>
        <v>NO</v>
      </c>
      <c r="AD1608" t="str">
        <f t="shared" si="539"/>
        <v>NO</v>
      </c>
      <c r="AE1608" t="str">
        <f t="shared" si="540"/>
        <v>NO</v>
      </c>
      <c r="AF1608" t="str">
        <f t="shared" si="541"/>
        <v>NO</v>
      </c>
      <c r="AG1608" t="str">
        <f t="shared" si="542"/>
        <v>NO</v>
      </c>
      <c r="AH1608" t="str">
        <f t="shared" si="543"/>
        <v>NO</v>
      </c>
      <c r="AI1608">
        <f t="shared" si="544"/>
        <v>92</v>
      </c>
      <c r="AJ1608" t="str">
        <f t="shared" si="545"/>
        <v/>
      </c>
    </row>
    <row r="1609" spans="1:36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25"/>
        <v>1.4511000000000001</v>
      </c>
      <c r="P1609" s="6">
        <f t="shared" si="526"/>
        <v>70.785365853658533</v>
      </c>
      <c r="Q1609" t="str">
        <f t="shared" si="527"/>
        <v>music</v>
      </c>
      <c r="R1609" t="str">
        <f t="shared" si="528"/>
        <v>rock</v>
      </c>
      <c r="S1609" s="8">
        <f t="shared" si="529"/>
        <v>41054</v>
      </c>
      <c r="T1609" s="8">
        <f t="shared" si="530"/>
        <v>41074.80846064815</v>
      </c>
      <c r="U1609">
        <f t="shared" si="531"/>
        <v>2012</v>
      </c>
      <c r="V1609" t="str">
        <f>VLOOKUP(MONTH(S1609),REF!$C$4:$D$15,2,FALSE)</f>
        <v>MAY</v>
      </c>
      <c r="W1609" t="str">
        <f t="shared" si="532"/>
        <v>NO</v>
      </c>
      <c r="X1609" t="str">
        <f t="shared" si="533"/>
        <v>NO</v>
      </c>
      <c r="Y1609" t="str">
        <f t="shared" si="534"/>
        <v>NO</v>
      </c>
      <c r="Z1609" t="str">
        <f t="shared" si="535"/>
        <v>YES</v>
      </c>
      <c r="AA1609" t="str">
        <f t="shared" si="536"/>
        <v>NO</v>
      </c>
      <c r="AB1609" t="str">
        <f t="shared" si="537"/>
        <v>NO</v>
      </c>
      <c r="AC1609" t="str">
        <f t="shared" si="538"/>
        <v>NO</v>
      </c>
      <c r="AD1609" t="str">
        <f t="shared" si="539"/>
        <v>NO</v>
      </c>
      <c r="AE1609" t="str">
        <f t="shared" si="540"/>
        <v>NO</v>
      </c>
      <c r="AF1609" t="str">
        <f t="shared" si="541"/>
        <v>NO</v>
      </c>
      <c r="AG1609" t="str">
        <f t="shared" si="542"/>
        <v>NO</v>
      </c>
      <c r="AH1609" t="str">
        <f t="shared" si="543"/>
        <v>NO</v>
      </c>
      <c r="AI1609">
        <f t="shared" si="544"/>
        <v>205</v>
      </c>
      <c r="AJ1609" t="str">
        <f t="shared" si="545"/>
        <v/>
      </c>
    </row>
    <row r="1610" spans="1:36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25"/>
        <v>1.0125</v>
      </c>
      <c r="P1610" s="6">
        <f t="shared" si="526"/>
        <v>52.826086956521742</v>
      </c>
      <c r="Q1610" t="str">
        <f t="shared" si="527"/>
        <v>music</v>
      </c>
      <c r="R1610" t="str">
        <f t="shared" si="528"/>
        <v>rock</v>
      </c>
      <c r="S1610" s="8">
        <f t="shared" si="529"/>
        <v>41608</v>
      </c>
      <c r="T1610" s="8">
        <f t="shared" si="530"/>
        <v>41640.226388888885</v>
      </c>
      <c r="U1610">
        <f t="shared" si="531"/>
        <v>2013</v>
      </c>
      <c r="V1610" t="str">
        <f>VLOOKUP(MONTH(S1610),REF!$C$4:$D$15,2,FALSE)</f>
        <v>NOV</v>
      </c>
      <c r="W1610" t="str">
        <f t="shared" si="532"/>
        <v>NO</v>
      </c>
      <c r="X1610" t="str">
        <f t="shared" si="533"/>
        <v>YES</v>
      </c>
      <c r="Y1610" t="str">
        <f t="shared" si="534"/>
        <v>NO</v>
      </c>
      <c r="Z1610" t="str">
        <f t="shared" si="535"/>
        <v>NO</v>
      </c>
      <c r="AA1610" t="str">
        <f t="shared" si="536"/>
        <v>NO</v>
      </c>
      <c r="AB1610" t="str">
        <f t="shared" si="537"/>
        <v>NO</v>
      </c>
      <c r="AC1610" t="str">
        <f t="shared" si="538"/>
        <v>NO</v>
      </c>
      <c r="AD1610" t="str">
        <f t="shared" si="539"/>
        <v>NO</v>
      </c>
      <c r="AE1610" t="str">
        <f t="shared" si="540"/>
        <v>NO</v>
      </c>
      <c r="AF1610" t="str">
        <f t="shared" si="541"/>
        <v>NO</v>
      </c>
      <c r="AG1610" t="str">
        <f t="shared" si="542"/>
        <v>NO</v>
      </c>
      <c r="AH1610" t="str">
        <f t="shared" si="543"/>
        <v>NO</v>
      </c>
      <c r="AI1610">
        <f t="shared" si="544"/>
        <v>23</v>
      </c>
      <c r="AJ1610" t="str">
        <f t="shared" si="545"/>
        <v/>
      </c>
    </row>
    <row r="1611" spans="1:36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25"/>
        <v>1.1833333333333333</v>
      </c>
      <c r="P1611" s="6">
        <f t="shared" si="526"/>
        <v>443.75</v>
      </c>
      <c r="Q1611" t="str">
        <f t="shared" si="527"/>
        <v>music</v>
      </c>
      <c r="R1611" t="str">
        <f t="shared" si="528"/>
        <v>rock</v>
      </c>
      <c r="S1611" s="8">
        <f t="shared" si="529"/>
        <v>40796</v>
      </c>
      <c r="T1611" s="8">
        <f t="shared" si="530"/>
        <v>40849.333333333336</v>
      </c>
      <c r="U1611">
        <f t="shared" si="531"/>
        <v>2011</v>
      </c>
      <c r="V1611" t="str">
        <f>VLOOKUP(MONTH(S1611),REF!$C$4:$D$15,2,FALSE)</f>
        <v>SEP</v>
      </c>
      <c r="W1611" t="str">
        <f t="shared" si="532"/>
        <v>NO</v>
      </c>
      <c r="X1611" t="str">
        <f t="shared" si="533"/>
        <v>YES</v>
      </c>
      <c r="Y1611" t="str">
        <f t="shared" si="534"/>
        <v>NO</v>
      </c>
      <c r="Z1611" t="str">
        <f t="shared" si="535"/>
        <v>NO</v>
      </c>
      <c r="AA1611" t="str">
        <f t="shared" si="536"/>
        <v>NO</v>
      </c>
      <c r="AB1611" t="str">
        <f t="shared" si="537"/>
        <v>NO</v>
      </c>
      <c r="AC1611" t="str">
        <f t="shared" si="538"/>
        <v>NO</v>
      </c>
      <c r="AD1611" t="str">
        <f t="shared" si="539"/>
        <v>NO</v>
      </c>
      <c r="AE1611" t="str">
        <f t="shared" si="540"/>
        <v>NO</v>
      </c>
      <c r="AF1611" t="str">
        <f t="shared" si="541"/>
        <v>NO</v>
      </c>
      <c r="AG1611" t="str">
        <f t="shared" si="542"/>
        <v>NO</v>
      </c>
      <c r="AH1611" t="str">
        <f t="shared" si="543"/>
        <v>NO</v>
      </c>
      <c r="AI1611">
        <f t="shared" si="544"/>
        <v>4</v>
      </c>
      <c r="AJ1611" t="str">
        <f t="shared" si="545"/>
        <v/>
      </c>
    </row>
    <row r="1612" spans="1:36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25"/>
        <v>2.7185000000000001</v>
      </c>
      <c r="P1612" s="6">
        <f t="shared" si="526"/>
        <v>48.544642857142854</v>
      </c>
      <c r="Q1612" t="str">
        <f t="shared" si="527"/>
        <v>music</v>
      </c>
      <c r="R1612" t="str">
        <f t="shared" si="528"/>
        <v>rock</v>
      </c>
      <c r="S1612" s="8">
        <f t="shared" si="529"/>
        <v>41229</v>
      </c>
      <c r="T1612" s="8">
        <f t="shared" si="530"/>
        <v>41258.924884259257</v>
      </c>
      <c r="U1612">
        <f t="shared" si="531"/>
        <v>2012</v>
      </c>
      <c r="V1612" t="str">
        <f>VLOOKUP(MONTH(S1612),REF!$C$4:$D$15,2,FALSE)</f>
        <v>NOV</v>
      </c>
      <c r="W1612" t="str">
        <f t="shared" si="532"/>
        <v>NO</v>
      </c>
      <c r="X1612" t="str">
        <f t="shared" si="533"/>
        <v>YES</v>
      </c>
      <c r="Y1612" t="str">
        <f t="shared" si="534"/>
        <v>NO</v>
      </c>
      <c r="Z1612" t="str">
        <f t="shared" si="535"/>
        <v>NO</v>
      </c>
      <c r="AA1612" t="str">
        <f t="shared" si="536"/>
        <v>NO</v>
      </c>
      <c r="AB1612" t="str">
        <f t="shared" si="537"/>
        <v>NO</v>
      </c>
      <c r="AC1612" t="str">
        <f t="shared" si="538"/>
        <v>NO</v>
      </c>
      <c r="AD1612" t="str">
        <f t="shared" si="539"/>
        <v>NO</v>
      </c>
      <c r="AE1612" t="str">
        <f t="shared" si="540"/>
        <v>NO</v>
      </c>
      <c r="AF1612" t="str">
        <f t="shared" si="541"/>
        <v>NO</v>
      </c>
      <c r="AG1612" t="str">
        <f t="shared" si="542"/>
        <v>NO</v>
      </c>
      <c r="AH1612" t="str">
        <f t="shared" si="543"/>
        <v>NO</v>
      </c>
      <c r="AI1612">
        <f t="shared" si="544"/>
        <v>112</v>
      </c>
      <c r="AJ1612" t="str">
        <f t="shared" si="545"/>
        <v/>
      </c>
    </row>
    <row r="1613" spans="1:36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25"/>
        <v>1.25125</v>
      </c>
      <c r="P1613" s="6">
        <f t="shared" si="526"/>
        <v>37.074074074074076</v>
      </c>
      <c r="Q1613" t="str">
        <f t="shared" si="527"/>
        <v>music</v>
      </c>
      <c r="R1613" t="str">
        <f t="shared" si="528"/>
        <v>rock</v>
      </c>
      <c r="S1613" s="8">
        <f t="shared" si="529"/>
        <v>41409</v>
      </c>
      <c r="T1613" s="8">
        <f t="shared" si="530"/>
        <v>41430.00037037037</v>
      </c>
      <c r="U1613">
        <f t="shared" si="531"/>
        <v>2013</v>
      </c>
      <c r="V1613" t="str">
        <f>VLOOKUP(MONTH(S1613),REF!$C$4:$D$15,2,FALSE)</f>
        <v>MAY</v>
      </c>
      <c r="W1613" t="str">
        <f t="shared" si="532"/>
        <v>YES</v>
      </c>
      <c r="X1613" t="str">
        <f t="shared" si="533"/>
        <v>NO</v>
      </c>
      <c r="Y1613" t="str">
        <f t="shared" si="534"/>
        <v>NO</v>
      </c>
      <c r="Z1613" t="str">
        <f t="shared" si="535"/>
        <v>NO</v>
      </c>
      <c r="AA1613" t="str">
        <f t="shared" si="536"/>
        <v>NO</v>
      </c>
      <c r="AB1613" t="str">
        <f t="shared" si="537"/>
        <v>NO</v>
      </c>
      <c r="AC1613" t="str">
        <f t="shared" si="538"/>
        <v>NO</v>
      </c>
      <c r="AD1613" t="str">
        <f t="shared" si="539"/>
        <v>NO</v>
      </c>
      <c r="AE1613" t="str">
        <f t="shared" si="540"/>
        <v>NO</v>
      </c>
      <c r="AF1613" t="str">
        <f t="shared" si="541"/>
        <v>NO</v>
      </c>
      <c r="AG1613" t="str">
        <f t="shared" si="542"/>
        <v>NO</v>
      </c>
      <c r="AH1613" t="str">
        <f t="shared" si="543"/>
        <v>NO</v>
      </c>
      <c r="AI1613">
        <f t="shared" si="544"/>
        <v>27</v>
      </c>
      <c r="AJ1613" t="str">
        <f t="shared" si="545"/>
        <v/>
      </c>
    </row>
    <row r="1614" spans="1:36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25"/>
        <v>1.1000000000000001</v>
      </c>
      <c r="P1614" s="6">
        <f t="shared" si="526"/>
        <v>50</v>
      </c>
      <c r="Q1614" t="str">
        <f t="shared" si="527"/>
        <v>music</v>
      </c>
      <c r="R1614" t="str">
        <f t="shared" si="528"/>
        <v>rock</v>
      </c>
      <c r="S1614" s="8">
        <f t="shared" si="529"/>
        <v>41247</v>
      </c>
      <c r="T1614" s="8">
        <f t="shared" si="530"/>
        <v>41276.874814814815</v>
      </c>
      <c r="U1614">
        <f t="shared" si="531"/>
        <v>2012</v>
      </c>
      <c r="V1614" t="str">
        <f>VLOOKUP(MONTH(S1614),REF!$C$4:$D$15,2,FALSE)</f>
        <v>DEC</v>
      </c>
      <c r="W1614" t="str">
        <f t="shared" si="532"/>
        <v>YES</v>
      </c>
      <c r="X1614" t="str">
        <f t="shared" si="533"/>
        <v>NO</v>
      </c>
      <c r="Y1614" t="str">
        <f t="shared" si="534"/>
        <v>NO</v>
      </c>
      <c r="Z1614" t="str">
        <f t="shared" si="535"/>
        <v>NO</v>
      </c>
      <c r="AA1614" t="str">
        <f t="shared" si="536"/>
        <v>NO</v>
      </c>
      <c r="AB1614" t="str">
        <f t="shared" si="537"/>
        <v>NO</v>
      </c>
      <c r="AC1614" t="str">
        <f t="shared" si="538"/>
        <v>NO</v>
      </c>
      <c r="AD1614" t="str">
        <f t="shared" si="539"/>
        <v>NO</v>
      </c>
      <c r="AE1614" t="str">
        <f t="shared" si="540"/>
        <v>NO</v>
      </c>
      <c r="AF1614" t="str">
        <f t="shared" si="541"/>
        <v>NO</v>
      </c>
      <c r="AG1614" t="str">
        <f t="shared" si="542"/>
        <v>NO</v>
      </c>
      <c r="AH1614" t="str">
        <f t="shared" si="543"/>
        <v>NO</v>
      </c>
      <c r="AI1614">
        <f t="shared" si="544"/>
        <v>11</v>
      </c>
      <c r="AJ1614" t="str">
        <f t="shared" si="545"/>
        <v/>
      </c>
    </row>
    <row r="1615" spans="1:36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25"/>
        <v>1.0149999999999999</v>
      </c>
      <c r="P1615" s="6">
        <f t="shared" si="526"/>
        <v>39.03846153846154</v>
      </c>
      <c r="Q1615" t="str">
        <f t="shared" si="527"/>
        <v>music</v>
      </c>
      <c r="R1615" t="str">
        <f t="shared" si="528"/>
        <v>rock</v>
      </c>
      <c r="S1615" s="8">
        <f t="shared" si="529"/>
        <v>41082</v>
      </c>
      <c r="T1615" s="8">
        <f t="shared" si="530"/>
        <v>41112.069467592592</v>
      </c>
      <c r="U1615">
        <f t="shared" si="531"/>
        <v>2012</v>
      </c>
      <c r="V1615" t="str">
        <f>VLOOKUP(MONTH(S1615),REF!$C$4:$D$15,2,FALSE)</f>
        <v>JUN</v>
      </c>
      <c r="W1615" t="str">
        <f t="shared" si="532"/>
        <v>NO</v>
      </c>
      <c r="X1615" t="str">
        <f t="shared" si="533"/>
        <v>YES</v>
      </c>
      <c r="Y1615" t="str">
        <f t="shared" si="534"/>
        <v>NO</v>
      </c>
      <c r="Z1615" t="str">
        <f t="shared" si="535"/>
        <v>NO</v>
      </c>
      <c r="AA1615" t="str">
        <f t="shared" si="536"/>
        <v>NO</v>
      </c>
      <c r="AB1615" t="str">
        <f t="shared" si="537"/>
        <v>NO</v>
      </c>
      <c r="AC1615" t="str">
        <f t="shared" si="538"/>
        <v>NO</v>
      </c>
      <c r="AD1615" t="str">
        <f t="shared" si="539"/>
        <v>NO</v>
      </c>
      <c r="AE1615" t="str">
        <f t="shared" si="540"/>
        <v>NO</v>
      </c>
      <c r="AF1615" t="str">
        <f t="shared" si="541"/>
        <v>NO</v>
      </c>
      <c r="AG1615" t="str">
        <f t="shared" si="542"/>
        <v>NO</v>
      </c>
      <c r="AH1615" t="str">
        <f t="shared" si="543"/>
        <v>NO</v>
      </c>
      <c r="AI1615">
        <f t="shared" si="544"/>
        <v>26</v>
      </c>
      <c r="AJ1615" t="str">
        <f t="shared" si="545"/>
        <v/>
      </c>
    </row>
    <row r="1616" spans="1:36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25"/>
        <v>1.0269999999999999</v>
      </c>
      <c r="P1616" s="6">
        <f t="shared" si="526"/>
        <v>66.688311688311686</v>
      </c>
      <c r="Q1616" t="str">
        <f t="shared" si="527"/>
        <v>music</v>
      </c>
      <c r="R1616" t="str">
        <f t="shared" si="528"/>
        <v>rock</v>
      </c>
      <c r="S1616" s="8">
        <f t="shared" si="529"/>
        <v>41795</v>
      </c>
      <c r="T1616" s="8">
        <f t="shared" si="530"/>
        <v>41854.708333333336</v>
      </c>
      <c r="U1616">
        <f t="shared" si="531"/>
        <v>2014</v>
      </c>
      <c r="V1616" t="str">
        <f>VLOOKUP(MONTH(S1616),REF!$C$4:$D$15,2,FALSE)</f>
        <v>JUN</v>
      </c>
      <c r="W1616" t="str">
        <f t="shared" si="532"/>
        <v>NO</v>
      </c>
      <c r="X1616" t="str">
        <f t="shared" si="533"/>
        <v>NO</v>
      </c>
      <c r="Y1616" t="str">
        <f t="shared" si="534"/>
        <v>YES</v>
      </c>
      <c r="Z1616" t="str">
        <f t="shared" si="535"/>
        <v>NO</v>
      </c>
      <c r="AA1616" t="str">
        <f t="shared" si="536"/>
        <v>NO</v>
      </c>
      <c r="AB1616" t="str">
        <f t="shared" si="537"/>
        <v>NO</v>
      </c>
      <c r="AC1616" t="str">
        <f t="shared" si="538"/>
        <v>NO</v>
      </c>
      <c r="AD1616" t="str">
        <f t="shared" si="539"/>
        <v>NO</v>
      </c>
      <c r="AE1616" t="str">
        <f t="shared" si="540"/>
        <v>NO</v>
      </c>
      <c r="AF1616" t="str">
        <f t="shared" si="541"/>
        <v>NO</v>
      </c>
      <c r="AG1616" t="str">
        <f t="shared" si="542"/>
        <v>NO</v>
      </c>
      <c r="AH1616" t="str">
        <f t="shared" si="543"/>
        <v>NO</v>
      </c>
      <c r="AI1616">
        <f t="shared" si="544"/>
        <v>77</v>
      </c>
      <c r="AJ1616" t="str">
        <f t="shared" si="545"/>
        <v/>
      </c>
    </row>
    <row r="1617" spans="1:36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25"/>
        <v>1.1412500000000001</v>
      </c>
      <c r="P1617" s="6">
        <f t="shared" si="526"/>
        <v>67.132352941176464</v>
      </c>
      <c r="Q1617" t="str">
        <f t="shared" si="527"/>
        <v>music</v>
      </c>
      <c r="R1617" t="str">
        <f t="shared" si="528"/>
        <v>rock</v>
      </c>
      <c r="S1617" s="8">
        <f t="shared" si="529"/>
        <v>40845</v>
      </c>
      <c r="T1617" s="8">
        <f t="shared" si="530"/>
        <v>40890.092546296299</v>
      </c>
      <c r="U1617">
        <f t="shared" si="531"/>
        <v>2011</v>
      </c>
      <c r="V1617" t="str">
        <f>VLOOKUP(MONTH(S1617),REF!$C$4:$D$15,2,FALSE)</f>
        <v>OCT</v>
      </c>
      <c r="W1617" t="str">
        <f t="shared" si="532"/>
        <v>NO</v>
      </c>
      <c r="X1617" t="str">
        <f t="shared" si="533"/>
        <v>NO</v>
      </c>
      <c r="Y1617" t="str">
        <f t="shared" si="534"/>
        <v>YES</v>
      </c>
      <c r="Z1617" t="str">
        <f t="shared" si="535"/>
        <v>NO</v>
      </c>
      <c r="AA1617" t="str">
        <f t="shared" si="536"/>
        <v>NO</v>
      </c>
      <c r="AB1617" t="str">
        <f t="shared" si="537"/>
        <v>NO</v>
      </c>
      <c r="AC1617" t="str">
        <f t="shared" si="538"/>
        <v>NO</v>
      </c>
      <c r="AD1617" t="str">
        <f t="shared" si="539"/>
        <v>NO</v>
      </c>
      <c r="AE1617" t="str">
        <f t="shared" si="540"/>
        <v>NO</v>
      </c>
      <c r="AF1617" t="str">
        <f t="shared" si="541"/>
        <v>NO</v>
      </c>
      <c r="AG1617" t="str">
        <f t="shared" si="542"/>
        <v>NO</v>
      </c>
      <c r="AH1617" t="str">
        <f t="shared" si="543"/>
        <v>NO</v>
      </c>
      <c r="AI1617">
        <f t="shared" si="544"/>
        <v>136</v>
      </c>
      <c r="AJ1617" t="str">
        <f t="shared" si="545"/>
        <v/>
      </c>
    </row>
    <row r="1618" spans="1:36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25"/>
        <v>1.042</v>
      </c>
      <c r="P1618" s="6">
        <f t="shared" si="526"/>
        <v>66.369426751592357</v>
      </c>
      <c r="Q1618" t="str">
        <f t="shared" si="527"/>
        <v>music</v>
      </c>
      <c r="R1618" t="str">
        <f t="shared" si="528"/>
        <v>rock</v>
      </c>
      <c r="S1618" s="8">
        <f t="shared" si="529"/>
        <v>41195</v>
      </c>
      <c r="T1618" s="8">
        <f t="shared" si="530"/>
        <v>41235.916666666664</v>
      </c>
      <c r="U1618">
        <f t="shared" si="531"/>
        <v>2012</v>
      </c>
      <c r="V1618" t="str">
        <f>VLOOKUP(MONTH(S1618),REF!$C$4:$D$15,2,FALSE)</f>
        <v>OCT</v>
      </c>
      <c r="W1618" t="str">
        <f t="shared" si="532"/>
        <v>NO</v>
      </c>
      <c r="X1618" t="str">
        <f t="shared" si="533"/>
        <v>NO</v>
      </c>
      <c r="Y1618" t="str">
        <f t="shared" si="534"/>
        <v>NO</v>
      </c>
      <c r="Z1618" t="str">
        <f t="shared" si="535"/>
        <v>YES</v>
      </c>
      <c r="AA1618" t="str">
        <f t="shared" si="536"/>
        <v>NO</v>
      </c>
      <c r="AB1618" t="str">
        <f t="shared" si="537"/>
        <v>NO</v>
      </c>
      <c r="AC1618" t="str">
        <f t="shared" si="538"/>
        <v>NO</v>
      </c>
      <c r="AD1618" t="str">
        <f t="shared" si="539"/>
        <v>NO</v>
      </c>
      <c r="AE1618" t="str">
        <f t="shared" si="540"/>
        <v>NO</v>
      </c>
      <c r="AF1618" t="str">
        <f t="shared" si="541"/>
        <v>NO</v>
      </c>
      <c r="AG1618" t="str">
        <f t="shared" si="542"/>
        <v>NO</v>
      </c>
      <c r="AH1618" t="str">
        <f t="shared" si="543"/>
        <v>NO</v>
      </c>
      <c r="AI1618">
        <f t="shared" si="544"/>
        <v>157</v>
      </c>
      <c r="AJ1618" t="str">
        <f t="shared" si="545"/>
        <v/>
      </c>
    </row>
    <row r="1619" spans="1:36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25"/>
        <v>1.4585714285714286</v>
      </c>
      <c r="P1619" s="6">
        <f t="shared" si="526"/>
        <v>64.620253164556956</v>
      </c>
      <c r="Q1619" t="str">
        <f t="shared" si="527"/>
        <v>music</v>
      </c>
      <c r="R1619" t="str">
        <f t="shared" si="528"/>
        <v>rock</v>
      </c>
      <c r="S1619" s="8">
        <f t="shared" si="529"/>
        <v>41547</v>
      </c>
      <c r="T1619" s="8">
        <f t="shared" si="530"/>
        <v>41579.791666666664</v>
      </c>
      <c r="U1619">
        <f t="shared" si="531"/>
        <v>2013</v>
      </c>
      <c r="V1619" t="str">
        <f>VLOOKUP(MONTH(S1619),REF!$C$4:$D$15,2,FALSE)</f>
        <v>SEP</v>
      </c>
      <c r="W1619" t="str">
        <f t="shared" si="532"/>
        <v>NO</v>
      </c>
      <c r="X1619" t="str">
        <f t="shared" si="533"/>
        <v>NO</v>
      </c>
      <c r="Y1619" t="str">
        <f t="shared" si="534"/>
        <v>YES</v>
      </c>
      <c r="Z1619" t="str">
        <f t="shared" si="535"/>
        <v>NO</v>
      </c>
      <c r="AA1619" t="str">
        <f t="shared" si="536"/>
        <v>NO</v>
      </c>
      <c r="AB1619" t="str">
        <f t="shared" si="537"/>
        <v>NO</v>
      </c>
      <c r="AC1619" t="str">
        <f t="shared" si="538"/>
        <v>NO</v>
      </c>
      <c r="AD1619" t="str">
        <f t="shared" si="539"/>
        <v>NO</v>
      </c>
      <c r="AE1619" t="str">
        <f t="shared" si="540"/>
        <v>NO</v>
      </c>
      <c r="AF1619" t="str">
        <f t="shared" si="541"/>
        <v>NO</v>
      </c>
      <c r="AG1619" t="str">
        <f t="shared" si="542"/>
        <v>NO</v>
      </c>
      <c r="AH1619" t="str">
        <f t="shared" si="543"/>
        <v>NO</v>
      </c>
      <c r="AI1619">
        <f t="shared" si="544"/>
        <v>158</v>
      </c>
      <c r="AJ1619" t="str">
        <f t="shared" si="545"/>
        <v/>
      </c>
    </row>
    <row r="1620" spans="1:36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25"/>
        <v>1.0506666666666666</v>
      </c>
      <c r="P1620" s="6">
        <f t="shared" si="526"/>
        <v>58.370370370370374</v>
      </c>
      <c r="Q1620" t="str">
        <f t="shared" si="527"/>
        <v>music</v>
      </c>
      <c r="R1620" t="str">
        <f t="shared" si="528"/>
        <v>rock</v>
      </c>
      <c r="S1620" s="8">
        <f t="shared" si="529"/>
        <v>41302</v>
      </c>
      <c r="T1620" s="8">
        <f t="shared" si="530"/>
        <v>41341.654340277775</v>
      </c>
      <c r="U1620">
        <f t="shared" si="531"/>
        <v>2013</v>
      </c>
      <c r="V1620" t="str">
        <f>VLOOKUP(MONTH(S1620),REF!$C$4:$D$15,2,FALSE)</f>
        <v>JAN</v>
      </c>
      <c r="W1620" t="str">
        <f t="shared" si="532"/>
        <v>NO</v>
      </c>
      <c r="X1620" t="str">
        <f t="shared" si="533"/>
        <v>YES</v>
      </c>
      <c r="Y1620" t="str">
        <f t="shared" si="534"/>
        <v>NO</v>
      </c>
      <c r="Z1620" t="str">
        <f t="shared" si="535"/>
        <v>NO</v>
      </c>
      <c r="AA1620" t="str">
        <f t="shared" si="536"/>
        <v>NO</v>
      </c>
      <c r="AB1620" t="str">
        <f t="shared" si="537"/>
        <v>NO</v>
      </c>
      <c r="AC1620" t="str">
        <f t="shared" si="538"/>
        <v>NO</v>
      </c>
      <c r="AD1620" t="str">
        <f t="shared" si="539"/>
        <v>NO</v>
      </c>
      <c r="AE1620" t="str">
        <f t="shared" si="540"/>
        <v>NO</v>
      </c>
      <c r="AF1620" t="str">
        <f t="shared" si="541"/>
        <v>NO</v>
      </c>
      <c r="AG1620" t="str">
        <f t="shared" si="542"/>
        <v>NO</v>
      </c>
      <c r="AH1620" t="str">
        <f t="shared" si="543"/>
        <v>NO</v>
      </c>
      <c r="AI1620">
        <f t="shared" si="544"/>
        <v>27</v>
      </c>
      <c r="AJ1620" t="str">
        <f t="shared" si="545"/>
        <v/>
      </c>
    </row>
    <row r="1621" spans="1:36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25"/>
        <v>1.3333333333333333</v>
      </c>
      <c r="P1621" s="6">
        <f t="shared" si="526"/>
        <v>86.956521739130437</v>
      </c>
      <c r="Q1621" t="str">
        <f t="shared" si="527"/>
        <v>music</v>
      </c>
      <c r="R1621" t="str">
        <f t="shared" si="528"/>
        <v>rock</v>
      </c>
      <c r="S1621" s="8">
        <f t="shared" si="529"/>
        <v>41876</v>
      </c>
      <c r="T1621" s="8">
        <f t="shared" si="530"/>
        <v>41897.186180555553</v>
      </c>
      <c r="U1621">
        <f t="shared" si="531"/>
        <v>2014</v>
      </c>
      <c r="V1621" t="str">
        <f>VLOOKUP(MONTH(S1621),REF!$C$4:$D$15,2,FALSE)</f>
        <v>AUG</v>
      </c>
      <c r="W1621" t="str">
        <f t="shared" si="532"/>
        <v>NO</v>
      </c>
      <c r="X1621" t="str">
        <f t="shared" si="533"/>
        <v>YES</v>
      </c>
      <c r="Y1621" t="str">
        <f t="shared" si="534"/>
        <v>NO</v>
      </c>
      <c r="Z1621" t="str">
        <f t="shared" si="535"/>
        <v>NO</v>
      </c>
      <c r="AA1621" t="str">
        <f t="shared" si="536"/>
        <v>NO</v>
      </c>
      <c r="AB1621" t="str">
        <f t="shared" si="537"/>
        <v>NO</v>
      </c>
      <c r="AC1621" t="str">
        <f t="shared" si="538"/>
        <v>NO</v>
      </c>
      <c r="AD1621" t="str">
        <f t="shared" si="539"/>
        <v>NO</v>
      </c>
      <c r="AE1621" t="str">
        <f t="shared" si="540"/>
        <v>NO</v>
      </c>
      <c r="AF1621" t="str">
        <f t="shared" si="541"/>
        <v>NO</v>
      </c>
      <c r="AG1621" t="str">
        <f t="shared" si="542"/>
        <v>NO</v>
      </c>
      <c r="AH1621" t="str">
        <f t="shared" si="543"/>
        <v>NO</v>
      </c>
      <c r="AI1621">
        <f t="shared" si="544"/>
        <v>23</v>
      </c>
      <c r="AJ1621" t="str">
        <f t="shared" si="545"/>
        <v/>
      </c>
    </row>
    <row r="1622" spans="1:36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25"/>
        <v>1.1299999999999999</v>
      </c>
      <c r="P1622" s="6">
        <f t="shared" si="526"/>
        <v>66.470588235294116</v>
      </c>
      <c r="Q1622" t="str">
        <f t="shared" si="527"/>
        <v>music</v>
      </c>
      <c r="R1622" t="str">
        <f t="shared" si="528"/>
        <v>rock</v>
      </c>
      <c r="S1622" s="8">
        <f t="shared" si="529"/>
        <v>41321</v>
      </c>
      <c r="T1622" s="8">
        <f t="shared" si="530"/>
        <v>41328.339583333334</v>
      </c>
      <c r="U1622">
        <f t="shared" si="531"/>
        <v>2013</v>
      </c>
      <c r="V1622" t="str">
        <f>VLOOKUP(MONTH(S1622),REF!$C$4:$D$15,2,FALSE)</f>
        <v>FEB</v>
      </c>
      <c r="W1622" t="str">
        <f t="shared" si="532"/>
        <v>NO</v>
      </c>
      <c r="X1622" t="str">
        <f t="shared" si="533"/>
        <v>YES</v>
      </c>
      <c r="Y1622" t="str">
        <f t="shared" si="534"/>
        <v>NO</v>
      </c>
      <c r="Z1622" t="str">
        <f t="shared" si="535"/>
        <v>NO</v>
      </c>
      <c r="AA1622" t="str">
        <f t="shared" si="536"/>
        <v>NO</v>
      </c>
      <c r="AB1622" t="str">
        <f t="shared" si="537"/>
        <v>NO</v>
      </c>
      <c r="AC1622" t="str">
        <f t="shared" si="538"/>
        <v>NO</v>
      </c>
      <c r="AD1622" t="str">
        <f t="shared" si="539"/>
        <v>NO</v>
      </c>
      <c r="AE1622" t="str">
        <f t="shared" si="540"/>
        <v>NO</v>
      </c>
      <c r="AF1622" t="str">
        <f t="shared" si="541"/>
        <v>NO</v>
      </c>
      <c r="AG1622" t="str">
        <f t="shared" si="542"/>
        <v>NO</v>
      </c>
      <c r="AH1622" t="str">
        <f t="shared" si="543"/>
        <v>NO</v>
      </c>
      <c r="AI1622">
        <f t="shared" si="544"/>
        <v>17</v>
      </c>
      <c r="AJ1622" t="str">
        <f t="shared" si="545"/>
        <v/>
      </c>
    </row>
    <row r="1623" spans="1:36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25"/>
        <v>1.212</v>
      </c>
      <c r="P1623" s="6">
        <f t="shared" si="526"/>
        <v>163.78378378378378</v>
      </c>
      <c r="Q1623" t="str">
        <f t="shared" si="527"/>
        <v>music</v>
      </c>
      <c r="R1623" t="str">
        <f t="shared" si="528"/>
        <v>rock</v>
      </c>
      <c r="S1623" s="8">
        <f t="shared" si="529"/>
        <v>41004</v>
      </c>
      <c r="T1623" s="8">
        <f t="shared" si="530"/>
        <v>41057.165972222225</v>
      </c>
      <c r="U1623">
        <f t="shared" si="531"/>
        <v>2012</v>
      </c>
      <c r="V1623" t="str">
        <f>VLOOKUP(MONTH(S1623),REF!$C$4:$D$15,2,FALSE)</f>
        <v>APR</v>
      </c>
      <c r="W1623" t="str">
        <f t="shared" si="532"/>
        <v>NO</v>
      </c>
      <c r="X1623" t="str">
        <f t="shared" si="533"/>
        <v>NO</v>
      </c>
      <c r="Y1623" t="str">
        <f t="shared" si="534"/>
        <v>YES</v>
      </c>
      <c r="Z1623" t="str">
        <f t="shared" si="535"/>
        <v>NO</v>
      </c>
      <c r="AA1623" t="str">
        <f t="shared" si="536"/>
        <v>NO</v>
      </c>
      <c r="AB1623" t="str">
        <f t="shared" si="537"/>
        <v>NO</v>
      </c>
      <c r="AC1623" t="str">
        <f t="shared" si="538"/>
        <v>NO</v>
      </c>
      <c r="AD1623" t="str">
        <f t="shared" si="539"/>
        <v>NO</v>
      </c>
      <c r="AE1623" t="str">
        <f t="shared" si="540"/>
        <v>NO</v>
      </c>
      <c r="AF1623" t="str">
        <f t="shared" si="541"/>
        <v>NO</v>
      </c>
      <c r="AG1623" t="str">
        <f t="shared" si="542"/>
        <v>NO</v>
      </c>
      <c r="AH1623" t="str">
        <f t="shared" si="543"/>
        <v>NO</v>
      </c>
      <c r="AI1623">
        <f t="shared" si="544"/>
        <v>37</v>
      </c>
      <c r="AJ1623" t="str">
        <f t="shared" si="545"/>
        <v/>
      </c>
    </row>
    <row r="1624" spans="1:36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25"/>
        <v>1.0172463768115942</v>
      </c>
      <c r="P1624" s="6">
        <f t="shared" si="526"/>
        <v>107.98461538461538</v>
      </c>
      <c r="Q1624" t="str">
        <f t="shared" si="527"/>
        <v>music</v>
      </c>
      <c r="R1624" t="str">
        <f t="shared" si="528"/>
        <v>rock</v>
      </c>
      <c r="S1624" s="8">
        <f t="shared" si="529"/>
        <v>41950</v>
      </c>
      <c r="T1624" s="8">
        <f t="shared" si="530"/>
        <v>41990.332638888889</v>
      </c>
      <c r="U1624">
        <f t="shared" si="531"/>
        <v>2014</v>
      </c>
      <c r="V1624" t="str">
        <f>VLOOKUP(MONTH(S1624),REF!$C$4:$D$15,2,FALSE)</f>
        <v>NOV</v>
      </c>
      <c r="W1624" t="str">
        <f t="shared" si="532"/>
        <v>NO</v>
      </c>
      <c r="X1624" t="str">
        <f t="shared" si="533"/>
        <v>NO</v>
      </c>
      <c r="Y1624" t="str">
        <f t="shared" si="534"/>
        <v>YES</v>
      </c>
      <c r="Z1624" t="str">
        <f t="shared" si="535"/>
        <v>NO</v>
      </c>
      <c r="AA1624" t="str">
        <f t="shared" si="536"/>
        <v>NO</v>
      </c>
      <c r="AB1624" t="str">
        <f t="shared" si="537"/>
        <v>NO</v>
      </c>
      <c r="AC1624" t="str">
        <f t="shared" si="538"/>
        <v>NO</v>
      </c>
      <c r="AD1624" t="str">
        <f t="shared" si="539"/>
        <v>NO</v>
      </c>
      <c r="AE1624" t="str">
        <f t="shared" si="540"/>
        <v>NO</v>
      </c>
      <c r="AF1624" t="str">
        <f t="shared" si="541"/>
        <v>NO</v>
      </c>
      <c r="AG1624" t="str">
        <f t="shared" si="542"/>
        <v>NO</v>
      </c>
      <c r="AH1624" t="str">
        <f t="shared" si="543"/>
        <v>NO</v>
      </c>
      <c r="AI1624">
        <f t="shared" si="544"/>
        <v>65</v>
      </c>
      <c r="AJ1624" t="str">
        <f t="shared" si="545"/>
        <v/>
      </c>
    </row>
    <row r="1625" spans="1:36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25"/>
        <v>1.0106666666666666</v>
      </c>
      <c r="P1625" s="6">
        <f t="shared" si="526"/>
        <v>42.111111111111114</v>
      </c>
      <c r="Q1625" t="str">
        <f t="shared" si="527"/>
        <v>music</v>
      </c>
      <c r="R1625" t="str">
        <f t="shared" si="528"/>
        <v>rock</v>
      </c>
      <c r="S1625" s="8">
        <f t="shared" si="529"/>
        <v>41454</v>
      </c>
      <c r="T1625" s="8">
        <f t="shared" si="530"/>
        <v>41513.688530092593</v>
      </c>
      <c r="U1625">
        <f t="shared" si="531"/>
        <v>2013</v>
      </c>
      <c r="V1625" t="str">
        <f>VLOOKUP(MONTH(S1625),REF!$C$4:$D$15,2,FALSE)</f>
        <v>JUN</v>
      </c>
      <c r="W1625" t="str">
        <f t="shared" si="532"/>
        <v>YES</v>
      </c>
      <c r="X1625" t="str">
        <f t="shared" si="533"/>
        <v>NO</v>
      </c>
      <c r="Y1625" t="str">
        <f t="shared" si="534"/>
        <v>NO</v>
      </c>
      <c r="Z1625" t="str">
        <f t="shared" si="535"/>
        <v>NO</v>
      </c>
      <c r="AA1625" t="str">
        <f t="shared" si="536"/>
        <v>NO</v>
      </c>
      <c r="AB1625" t="str">
        <f t="shared" si="537"/>
        <v>NO</v>
      </c>
      <c r="AC1625" t="str">
        <f t="shared" si="538"/>
        <v>NO</v>
      </c>
      <c r="AD1625" t="str">
        <f t="shared" si="539"/>
        <v>NO</v>
      </c>
      <c r="AE1625" t="str">
        <f t="shared" si="540"/>
        <v>NO</v>
      </c>
      <c r="AF1625" t="str">
        <f t="shared" si="541"/>
        <v>NO</v>
      </c>
      <c r="AG1625" t="str">
        <f t="shared" si="542"/>
        <v>NO</v>
      </c>
      <c r="AH1625" t="str">
        <f t="shared" si="543"/>
        <v>NO</v>
      </c>
      <c r="AI1625">
        <f t="shared" si="544"/>
        <v>18</v>
      </c>
      <c r="AJ1625" t="str">
        <f t="shared" si="545"/>
        <v/>
      </c>
    </row>
    <row r="1626" spans="1:36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25"/>
        <v>1.18</v>
      </c>
      <c r="P1626" s="6">
        <f t="shared" si="526"/>
        <v>47.2</v>
      </c>
      <c r="Q1626" t="str">
        <f t="shared" si="527"/>
        <v>music</v>
      </c>
      <c r="R1626" t="str">
        <f t="shared" si="528"/>
        <v>rock</v>
      </c>
      <c r="S1626" s="8">
        <f t="shared" si="529"/>
        <v>41243</v>
      </c>
      <c r="T1626" s="8">
        <f t="shared" si="530"/>
        <v>41283.367303240739</v>
      </c>
      <c r="U1626">
        <f t="shared" si="531"/>
        <v>2012</v>
      </c>
      <c r="V1626" t="str">
        <f>VLOOKUP(MONTH(S1626),REF!$C$4:$D$15,2,FALSE)</f>
        <v>NOV</v>
      </c>
      <c r="W1626" t="str">
        <f t="shared" si="532"/>
        <v>NO</v>
      </c>
      <c r="X1626" t="str">
        <f t="shared" si="533"/>
        <v>YES</v>
      </c>
      <c r="Y1626" t="str">
        <f t="shared" si="534"/>
        <v>NO</v>
      </c>
      <c r="Z1626" t="str">
        <f t="shared" si="535"/>
        <v>NO</v>
      </c>
      <c r="AA1626" t="str">
        <f t="shared" si="536"/>
        <v>NO</v>
      </c>
      <c r="AB1626" t="str">
        <f t="shared" si="537"/>
        <v>NO</v>
      </c>
      <c r="AC1626" t="str">
        <f t="shared" si="538"/>
        <v>NO</v>
      </c>
      <c r="AD1626" t="str">
        <f t="shared" si="539"/>
        <v>NO</v>
      </c>
      <c r="AE1626" t="str">
        <f t="shared" si="540"/>
        <v>NO</v>
      </c>
      <c r="AF1626" t="str">
        <f t="shared" si="541"/>
        <v>NO</v>
      </c>
      <c r="AG1626" t="str">
        <f t="shared" si="542"/>
        <v>NO</v>
      </c>
      <c r="AH1626" t="str">
        <f t="shared" si="543"/>
        <v>NO</v>
      </c>
      <c r="AI1626">
        <f t="shared" si="544"/>
        <v>25</v>
      </c>
      <c r="AJ1626" t="str">
        <f t="shared" si="545"/>
        <v/>
      </c>
    </row>
    <row r="1627" spans="1:36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25"/>
        <v>1.5533333333333332</v>
      </c>
      <c r="P1627" s="6">
        <f t="shared" si="526"/>
        <v>112.01923076923077</v>
      </c>
      <c r="Q1627" t="str">
        <f t="shared" si="527"/>
        <v>music</v>
      </c>
      <c r="R1627" t="str">
        <f t="shared" si="528"/>
        <v>rock</v>
      </c>
      <c r="S1627" s="8">
        <f t="shared" si="529"/>
        <v>41136</v>
      </c>
      <c r="T1627" s="8">
        <f t="shared" si="530"/>
        <v>41163.699687500004</v>
      </c>
      <c r="U1627">
        <f t="shared" si="531"/>
        <v>2012</v>
      </c>
      <c r="V1627" t="str">
        <f>VLOOKUP(MONTH(S1627),REF!$C$4:$D$15,2,FALSE)</f>
        <v>AUG</v>
      </c>
      <c r="W1627" t="str">
        <f t="shared" si="532"/>
        <v>NO</v>
      </c>
      <c r="X1627" t="str">
        <f t="shared" si="533"/>
        <v>NO</v>
      </c>
      <c r="Y1627" t="str">
        <f t="shared" si="534"/>
        <v>YES</v>
      </c>
      <c r="Z1627" t="str">
        <f t="shared" si="535"/>
        <v>NO</v>
      </c>
      <c r="AA1627" t="str">
        <f t="shared" si="536"/>
        <v>NO</v>
      </c>
      <c r="AB1627" t="str">
        <f t="shared" si="537"/>
        <v>NO</v>
      </c>
      <c r="AC1627" t="str">
        <f t="shared" si="538"/>
        <v>NO</v>
      </c>
      <c r="AD1627" t="str">
        <f t="shared" si="539"/>
        <v>NO</v>
      </c>
      <c r="AE1627" t="str">
        <f t="shared" si="540"/>
        <v>NO</v>
      </c>
      <c r="AF1627" t="str">
        <f t="shared" si="541"/>
        <v>NO</v>
      </c>
      <c r="AG1627" t="str">
        <f t="shared" si="542"/>
        <v>NO</v>
      </c>
      <c r="AH1627" t="str">
        <f t="shared" si="543"/>
        <v>NO</v>
      </c>
      <c r="AI1627">
        <f t="shared" si="544"/>
        <v>104</v>
      </c>
      <c r="AJ1627" t="str">
        <f t="shared" si="545"/>
        <v/>
      </c>
    </row>
    <row r="1628" spans="1:36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25"/>
        <v>1.0118750000000001</v>
      </c>
      <c r="P1628" s="6">
        <f t="shared" si="526"/>
        <v>74.953703703703709</v>
      </c>
      <c r="Q1628" t="str">
        <f t="shared" si="527"/>
        <v>music</v>
      </c>
      <c r="R1628" t="str">
        <f t="shared" si="528"/>
        <v>rock</v>
      </c>
      <c r="S1628" s="8">
        <f t="shared" si="529"/>
        <v>41580</v>
      </c>
      <c r="T1628" s="8">
        <f t="shared" si="530"/>
        <v>41609.889664351853</v>
      </c>
      <c r="U1628">
        <f t="shared" si="531"/>
        <v>2013</v>
      </c>
      <c r="V1628" t="str">
        <f>VLOOKUP(MONTH(S1628),REF!$C$4:$D$15,2,FALSE)</f>
        <v>NOV</v>
      </c>
      <c r="W1628" t="str">
        <f t="shared" si="532"/>
        <v>NO</v>
      </c>
      <c r="X1628" t="str">
        <f t="shared" si="533"/>
        <v>NO</v>
      </c>
      <c r="Y1628" t="str">
        <f t="shared" si="534"/>
        <v>YES</v>
      </c>
      <c r="Z1628" t="str">
        <f t="shared" si="535"/>
        <v>NO</v>
      </c>
      <c r="AA1628" t="str">
        <f t="shared" si="536"/>
        <v>NO</v>
      </c>
      <c r="AB1628" t="str">
        <f t="shared" si="537"/>
        <v>NO</v>
      </c>
      <c r="AC1628" t="str">
        <f t="shared" si="538"/>
        <v>NO</v>
      </c>
      <c r="AD1628" t="str">
        <f t="shared" si="539"/>
        <v>NO</v>
      </c>
      <c r="AE1628" t="str">
        <f t="shared" si="540"/>
        <v>NO</v>
      </c>
      <c r="AF1628" t="str">
        <f t="shared" si="541"/>
        <v>NO</v>
      </c>
      <c r="AG1628" t="str">
        <f t="shared" si="542"/>
        <v>NO</v>
      </c>
      <c r="AH1628" t="str">
        <f t="shared" si="543"/>
        <v>NO</v>
      </c>
      <c r="AI1628">
        <f t="shared" si="544"/>
        <v>108</v>
      </c>
      <c r="AJ1628" t="str">
        <f t="shared" si="545"/>
        <v/>
      </c>
    </row>
    <row r="1629" spans="1:36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25"/>
        <v>1.17</v>
      </c>
      <c r="P1629" s="6">
        <f t="shared" si="526"/>
        <v>61.578947368421055</v>
      </c>
      <c r="Q1629" t="str">
        <f t="shared" si="527"/>
        <v>music</v>
      </c>
      <c r="R1629" t="str">
        <f t="shared" si="528"/>
        <v>rock</v>
      </c>
      <c r="S1629" s="8">
        <f t="shared" si="529"/>
        <v>41206</v>
      </c>
      <c r="T1629" s="8">
        <f t="shared" si="530"/>
        <v>41239.207638888889</v>
      </c>
      <c r="U1629">
        <f t="shared" si="531"/>
        <v>2012</v>
      </c>
      <c r="V1629" t="str">
        <f>VLOOKUP(MONTH(S1629),REF!$C$4:$D$15,2,FALSE)</f>
        <v>OCT</v>
      </c>
      <c r="W1629" t="str">
        <f t="shared" si="532"/>
        <v>NO</v>
      </c>
      <c r="X1629" t="str">
        <f t="shared" si="533"/>
        <v>YES</v>
      </c>
      <c r="Y1629" t="str">
        <f t="shared" si="534"/>
        <v>NO</v>
      </c>
      <c r="Z1629" t="str">
        <f t="shared" si="535"/>
        <v>NO</v>
      </c>
      <c r="AA1629" t="str">
        <f t="shared" si="536"/>
        <v>NO</v>
      </c>
      <c r="AB1629" t="str">
        <f t="shared" si="537"/>
        <v>NO</v>
      </c>
      <c r="AC1629" t="str">
        <f t="shared" si="538"/>
        <v>NO</v>
      </c>
      <c r="AD1629" t="str">
        <f t="shared" si="539"/>
        <v>NO</v>
      </c>
      <c r="AE1629" t="str">
        <f t="shared" si="540"/>
        <v>NO</v>
      </c>
      <c r="AF1629" t="str">
        <f t="shared" si="541"/>
        <v>NO</v>
      </c>
      <c r="AG1629" t="str">
        <f t="shared" si="542"/>
        <v>NO</v>
      </c>
      <c r="AH1629" t="str">
        <f t="shared" si="543"/>
        <v>NO</v>
      </c>
      <c r="AI1629">
        <f t="shared" si="544"/>
        <v>38</v>
      </c>
      <c r="AJ1629" t="str">
        <f t="shared" si="545"/>
        <v/>
      </c>
    </row>
    <row r="1630" spans="1:36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25"/>
        <v>1.00925</v>
      </c>
      <c r="P1630" s="6">
        <f t="shared" si="526"/>
        <v>45.875</v>
      </c>
      <c r="Q1630" t="str">
        <f t="shared" si="527"/>
        <v>music</v>
      </c>
      <c r="R1630" t="str">
        <f t="shared" si="528"/>
        <v>rock</v>
      </c>
      <c r="S1630" s="8">
        <f t="shared" si="529"/>
        <v>41775</v>
      </c>
      <c r="T1630" s="8">
        <f t="shared" si="530"/>
        <v>41807.737060185187</v>
      </c>
      <c r="U1630">
        <f t="shared" si="531"/>
        <v>2014</v>
      </c>
      <c r="V1630" t="str">
        <f>VLOOKUP(MONTH(S1630),REF!$C$4:$D$15,2,FALSE)</f>
        <v>MAY</v>
      </c>
      <c r="W1630" t="str">
        <f t="shared" si="532"/>
        <v>NO</v>
      </c>
      <c r="X1630" t="str">
        <f t="shared" si="533"/>
        <v>YES</v>
      </c>
      <c r="Y1630" t="str">
        <f t="shared" si="534"/>
        <v>NO</v>
      </c>
      <c r="Z1630" t="str">
        <f t="shared" si="535"/>
        <v>NO</v>
      </c>
      <c r="AA1630" t="str">
        <f t="shared" si="536"/>
        <v>NO</v>
      </c>
      <c r="AB1630" t="str">
        <f t="shared" si="537"/>
        <v>NO</v>
      </c>
      <c r="AC1630" t="str">
        <f t="shared" si="538"/>
        <v>NO</v>
      </c>
      <c r="AD1630" t="str">
        <f t="shared" si="539"/>
        <v>NO</v>
      </c>
      <c r="AE1630" t="str">
        <f t="shared" si="540"/>
        <v>NO</v>
      </c>
      <c r="AF1630" t="str">
        <f t="shared" si="541"/>
        <v>NO</v>
      </c>
      <c r="AG1630" t="str">
        <f t="shared" si="542"/>
        <v>NO</v>
      </c>
      <c r="AH1630" t="str">
        <f t="shared" si="543"/>
        <v>NO</v>
      </c>
      <c r="AI1630">
        <f t="shared" si="544"/>
        <v>88</v>
      </c>
      <c r="AJ1630" t="str">
        <f t="shared" si="545"/>
        <v/>
      </c>
    </row>
    <row r="1631" spans="1:36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25"/>
        <v>1.0366666666666666</v>
      </c>
      <c r="P1631" s="6">
        <f t="shared" si="526"/>
        <v>75.853658536585371</v>
      </c>
      <c r="Q1631" t="str">
        <f t="shared" si="527"/>
        <v>music</v>
      </c>
      <c r="R1631" t="str">
        <f t="shared" si="528"/>
        <v>rock</v>
      </c>
      <c r="S1631" s="8">
        <f t="shared" si="529"/>
        <v>41646</v>
      </c>
      <c r="T1631" s="8">
        <f t="shared" si="530"/>
        <v>41690.867280092592</v>
      </c>
      <c r="U1631">
        <f t="shared" si="531"/>
        <v>2014</v>
      </c>
      <c r="V1631" t="str">
        <f>VLOOKUP(MONTH(S1631),REF!$C$4:$D$15,2,FALSE)</f>
        <v>JAN</v>
      </c>
      <c r="W1631" t="str">
        <f t="shared" si="532"/>
        <v>NO</v>
      </c>
      <c r="X1631" t="str">
        <f t="shared" si="533"/>
        <v>NO</v>
      </c>
      <c r="Y1631" t="str">
        <f t="shared" si="534"/>
        <v>YES</v>
      </c>
      <c r="Z1631" t="str">
        <f t="shared" si="535"/>
        <v>NO</v>
      </c>
      <c r="AA1631" t="str">
        <f t="shared" si="536"/>
        <v>NO</v>
      </c>
      <c r="AB1631" t="str">
        <f t="shared" si="537"/>
        <v>NO</v>
      </c>
      <c r="AC1631" t="str">
        <f t="shared" si="538"/>
        <v>NO</v>
      </c>
      <c r="AD1631" t="str">
        <f t="shared" si="539"/>
        <v>NO</v>
      </c>
      <c r="AE1631" t="str">
        <f t="shared" si="540"/>
        <v>NO</v>
      </c>
      <c r="AF1631" t="str">
        <f t="shared" si="541"/>
        <v>NO</v>
      </c>
      <c r="AG1631" t="str">
        <f t="shared" si="542"/>
        <v>NO</v>
      </c>
      <c r="AH1631" t="str">
        <f t="shared" si="543"/>
        <v>NO</v>
      </c>
      <c r="AI1631">
        <f t="shared" si="544"/>
        <v>82</v>
      </c>
      <c r="AJ1631" t="str">
        <f t="shared" si="545"/>
        <v/>
      </c>
    </row>
    <row r="1632" spans="1:36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25"/>
        <v>2.6524999999999999</v>
      </c>
      <c r="P1632" s="6">
        <f t="shared" si="526"/>
        <v>84.206349206349202</v>
      </c>
      <c r="Q1632" t="str">
        <f t="shared" si="527"/>
        <v>music</v>
      </c>
      <c r="R1632" t="str">
        <f t="shared" si="528"/>
        <v>rock</v>
      </c>
      <c r="S1632" s="8">
        <f t="shared" si="529"/>
        <v>40940</v>
      </c>
      <c r="T1632" s="8">
        <f t="shared" si="530"/>
        <v>40970.290972222225</v>
      </c>
      <c r="U1632">
        <f t="shared" si="531"/>
        <v>2012</v>
      </c>
      <c r="V1632" t="str">
        <f>VLOOKUP(MONTH(S1632),REF!$C$4:$D$15,2,FALSE)</f>
        <v>FEB</v>
      </c>
      <c r="W1632" t="str">
        <f t="shared" si="532"/>
        <v>NO</v>
      </c>
      <c r="X1632" t="str">
        <f t="shared" si="533"/>
        <v>YES</v>
      </c>
      <c r="Y1632" t="str">
        <f t="shared" si="534"/>
        <v>NO</v>
      </c>
      <c r="Z1632" t="str">
        <f t="shared" si="535"/>
        <v>NO</v>
      </c>
      <c r="AA1632" t="str">
        <f t="shared" si="536"/>
        <v>NO</v>
      </c>
      <c r="AB1632" t="str">
        <f t="shared" si="537"/>
        <v>NO</v>
      </c>
      <c r="AC1632" t="str">
        <f t="shared" si="538"/>
        <v>NO</v>
      </c>
      <c r="AD1632" t="str">
        <f t="shared" si="539"/>
        <v>NO</v>
      </c>
      <c r="AE1632" t="str">
        <f t="shared" si="540"/>
        <v>NO</v>
      </c>
      <c r="AF1632" t="str">
        <f t="shared" si="541"/>
        <v>NO</v>
      </c>
      <c r="AG1632" t="str">
        <f t="shared" si="542"/>
        <v>NO</v>
      </c>
      <c r="AH1632" t="str">
        <f t="shared" si="543"/>
        <v>NO</v>
      </c>
      <c r="AI1632">
        <f t="shared" si="544"/>
        <v>126</v>
      </c>
      <c r="AJ1632" t="str">
        <f t="shared" si="545"/>
        <v/>
      </c>
    </row>
    <row r="1633" spans="1:36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25"/>
        <v>1.5590999999999999</v>
      </c>
      <c r="P1633" s="6">
        <f t="shared" si="526"/>
        <v>117.22556390977444</v>
      </c>
      <c r="Q1633" t="str">
        <f t="shared" si="527"/>
        <v>music</v>
      </c>
      <c r="R1633" t="str">
        <f t="shared" si="528"/>
        <v>rock</v>
      </c>
      <c r="S1633" s="8">
        <f t="shared" si="529"/>
        <v>41165</v>
      </c>
      <c r="T1633" s="8">
        <f t="shared" si="530"/>
        <v>41194.859502314815</v>
      </c>
      <c r="U1633">
        <f t="shared" si="531"/>
        <v>2012</v>
      </c>
      <c r="V1633" t="str">
        <f>VLOOKUP(MONTH(S1633),REF!$C$4:$D$15,2,FALSE)</f>
        <v>SEP</v>
      </c>
      <c r="W1633" t="str">
        <f t="shared" si="532"/>
        <v>NO</v>
      </c>
      <c r="X1633" t="str">
        <f t="shared" si="533"/>
        <v>NO</v>
      </c>
      <c r="Y1633" t="str">
        <f t="shared" si="534"/>
        <v>NO</v>
      </c>
      <c r="Z1633" t="str">
        <f t="shared" si="535"/>
        <v>YES</v>
      </c>
      <c r="AA1633" t="str">
        <f t="shared" si="536"/>
        <v>NO</v>
      </c>
      <c r="AB1633" t="str">
        <f t="shared" si="537"/>
        <v>NO</v>
      </c>
      <c r="AC1633" t="str">
        <f t="shared" si="538"/>
        <v>NO</v>
      </c>
      <c r="AD1633" t="str">
        <f t="shared" si="539"/>
        <v>NO</v>
      </c>
      <c r="AE1633" t="str">
        <f t="shared" si="540"/>
        <v>NO</v>
      </c>
      <c r="AF1633" t="str">
        <f t="shared" si="541"/>
        <v>NO</v>
      </c>
      <c r="AG1633" t="str">
        <f t="shared" si="542"/>
        <v>NO</v>
      </c>
      <c r="AH1633" t="str">
        <f t="shared" si="543"/>
        <v>NO</v>
      </c>
      <c r="AI1633">
        <f t="shared" si="544"/>
        <v>133</v>
      </c>
      <c r="AJ1633" t="str">
        <f t="shared" si="545"/>
        <v/>
      </c>
    </row>
    <row r="1634" spans="1:36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25"/>
        <v>1.0162500000000001</v>
      </c>
      <c r="P1634" s="6">
        <f t="shared" si="526"/>
        <v>86.489361702127653</v>
      </c>
      <c r="Q1634" t="str">
        <f t="shared" si="527"/>
        <v>music</v>
      </c>
      <c r="R1634" t="str">
        <f t="shared" si="528"/>
        <v>rock</v>
      </c>
      <c r="S1634" s="8">
        <f t="shared" si="529"/>
        <v>40750</v>
      </c>
      <c r="T1634" s="8">
        <f t="shared" si="530"/>
        <v>40810.340902777782</v>
      </c>
      <c r="U1634">
        <f t="shared" si="531"/>
        <v>2011</v>
      </c>
      <c r="V1634" t="str">
        <f>VLOOKUP(MONTH(S1634),REF!$C$4:$D$15,2,FALSE)</f>
        <v>JUL</v>
      </c>
      <c r="W1634" t="str">
        <f t="shared" si="532"/>
        <v>NO</v>
      </c>
      <c r="X1634" t="str">
        <f t="shared" si="533"/>
        <v>YES</v>
      </c>
      <c r="Y1634" t="str">
        <f t="shared" si="534"/>
        <v>NO</v>
      </c>
      <c r="Z1634" t="str">
        <f t="shared" si="535"/>
        <v>NO</v>
      </c>
      <c r="AA1634" t="str">
        <f t="shared" si="536"/>
        <v>NO</v>
      </c>
      <c r="AB1634" t="str">
        <f t="shared" si="537"/>
        <v>NO</v>
      </c>
      <c r="AC1634" t="str">
        <f t="shared" si="538"/>
        <v>NO</v>
      </c>
      <c r="AD1634" t="str">
        <f t="shared" si="539"/>
        <v>NO</v>
      </c>
      <c r="AE1634" t="str">
        <f t="shared" si="540"/>
        <v>NO</v>
      </c>
      <c r="AF1634" t="str">
        <f t="shared" si="541"/>
        <v>NO</v>
      </c>
      <c r="AG1634" t="str">
        <f t="shared" si="542"/>
        <v>NO</v>
      </c>
      <c r="AH1634" t="str">
        <f t="shared" si="543"/>
        <v>NO</v>
      </c>
      <c r="AI1634">
        <f t="shared" si="544"/>
        <v>47</v>
      </c>
      <c r="AJ1634" t="str">
        <f t="shared" si="545"/>
        <v/>
      </c>
    </row>
    <row r="1635" spans="1:36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25"/>
        <v>1</v>
      </c>
      <c r="P1635" s="6">
        <f t="shared" si="526"/>
        <v>172.41379310344828</v>
      </c>
      <c r="Q1635" t="str">
        <f t="shared" si="527"/>
        <v>music</v>
      </c>
      <c r="R1635" t="str">
        <f t="shared" si="528"/>
        <v>rock</v>
      </c>
      <c r="S1635" s="8">
        <f t="shared" si="529"/>
        <v>40897</v>
      </c>
      <c r="T1635" s="8">
        <f t="shared" si="530"/>
        <v>40924.208333333336</v>
      </c>
      <c r="U1635">
        <f t="shared" si="531"/>
        <v>2011</v>
      </c>
      <c r="V1635" t="str">
        <f>VLOOKUP(MONTH(S1635),REF!$C$4:$D$15,2,FALSE)</f>
        <v>DEC</v>
      </c>
      <c r="W1635" t="str">
        <f t="shared" si="532"/>
        <v>NO</v>
      </c>
      <c r="X1635" t="str">
        <f t="shared" si="533"/>
        <v>NO</v>
      </c>
      <c r="Y1635" t="str">
        <f t="shared" si="534"/>
        <v>NO</v>
      </c>
      <c r="Z1635" t="str">
        <f t="shared" si="535"/>
        <v>YES</v>
      </c>
      <c r="AA1635" t="str">
        <f t="shared" si="536"/>
        <v>NO</v>
      </c>
      <c r="AB1635" t="str">
        <f t="shared" si="537"/>
        <v>NO</v>
      </c>
      <c r="AC1635" t="str">
        <f t="shared" si="538"/>
        <v>NO</v>
      </c>
      <c r="AD1635" t="str">
        <f t="shared" si="539"/>
        <v>NO</v>
      </c>
      <c r="AE1635" t="str">
        <f t="shared" si="540"/>
        <v>NO</v>
      </c>
      <c r="AF1635" t="str">
        <f t="shared" si="541"/>
        <v>NO</v>
      </c>
      <c r="AG1635" t="str">
        <f t="shared" si="542"/>
        <v>NO</v>
      </c>
      <c r="AH1635" t="str">
        <f t="shared" si="543"/>
        <v>NO</v>
      </c>
      <c r="AI1635">
        <f t="shared" si="544"/>
        <v>58</v>
      </c>
      <c r="AJ1635" t="str">
        <f t="shared" si="545"/>
        <v/>
      </c>
    </row>
    <row r="1636" spans="1:36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25"/>
        <v>1.0049999999999999</v>
      </c>
      <c r="P1636" s="6">
        <f t="shared" si="526"/>
        <v>62.8125</v>
      </c>
      <c r="Q1636" t="str">
        <f t="shared" si="527"/>
        <v>music</v>
      </c>
      <c r="R1636" t="str">
        <f t="shared" si="528"/>
        <v>rock</v>
      </c>
      <c r="S1636" s="8">
        <f t="shared" si="529"/>
        <v>40658</v>
      </c>
      <c r="T1636" s="8">
        <f t="shared" si="530"/>
        <v>40696.249305555553</v>
      </c>
      <c r="U1636">
        <f t="shared" si="531"/>
        <v>2011</v>
      </c>
      <c r="V1636" t="str">
        <f>VLOOKUP(MONTH(S1636),REF!$C$4:$D$15,2,FALSE)</f>
        <v>APR</v>
      </c>
      <c r="W1636" t="str">
        <f t="shared" si="532"/>
        <v>NO</v>
      </c>
      <c r="X1636" t="str">
        <f t="shared" si="533"/>
        <v>YES</v>
      </c>
      <c r="Y1636" t="str">
        <f t="shared" si="534"/>
        <v>NO</v>
      </c>
      <c r="Z1636" t="str">
        <f t="shared" si="535"/>
        <v>NO</v>
      </c>
      <c r="AA1636" t="str">
        <f t="shared" si="536"/>
        <v>NO</v>
      </c>
      <c r="AB1636" t="str">
        <f t="shared" si="537"/>
        <v>NO</v>
      </c>
      <c r="AC1636" t="str">
        <f t="shared" si="538"/>
        <v>NO</v>
      </c>
      <c r="AD1636" t="str">
        <f t="shared" si="539"/>
        <v>NO</v>
      </c>
      <c r="AE1636" t="str">
        <f t="shared" si="540"/>
        <v>NO</v>
      </c>
      <c r="AF1636" t="str">
        <f t="shared" si="541"/>
        <v>NO</v>
      </c>
      <c r="AG1636" t="str">
        <f t="shared" si="542"/>
        <v>NO</v>
      </c>
      <c r="AH1636" t="str">
        <f t="shared" si="543"/>
        <v>NO</v>
      </c>
      <c r="AI1636">
        <f t="shared" si="544"/>
        <v>32</v>
      </c>
      <c r="AJ1636" t="str">
        <f t="shared" si="545"/>
        <v/>
      </c>
    </row>
    <row r="1637" spans="1:36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25"/>
        <v>1.2529999999999999</v>
      </c>
      <c r="P1637" s="6">
        <f t="shared" si="526"/>
        <v>67.729729729729726</v>
      </c>
      <c r="Q1637" t="str">
        <f t="shared" si="527"/>
        <v>music</v>
      </c>
      <c r="R1637" t="str">
        <f t="shared" si="528"/>
        <v>rock</v>
      </c>
      <c r="S1637" s="8">
        <f t="shared" si="529"/>
        <v>42503</v>
      </c>
      <c r="T1637" s="8">
        <f t="shared" si="530"/>
        <v>42562.868761574078</v>
      </c>
      <c r="U1637">
        <f t="shared" si="531"/>
        <v>2016</v>
      </c>
      <c r="V1637" t="str">
        <f>VLOOKUP(MONTH(S1637),REF!$C$4:$D$15,2,FALSE)</f>
        <v>MAY</v>
      </c>
      <c r="W1637" t="str">
        <f t="shared" si="532"/>
        <v>NO</v>
      </c>
      <c r="X1637" t="str">
        <f t="shared" si="533"/>
        <v>YES</v>
      </c>
      <c r="Y1637" t="str">
        <f t="shared" si="534"/>
        <v>NO</v>
      </c>
      <c r="Z1637" t="str">
        <f t="shared" si="535"/>
        <v>NO</v>
      </c>
      <c r="AA1637" t="str">
        <f t="shared" si="536"/>
        <v>NO</v>
      </c>
      <c r="AB1637" t="str">
        <f t="shared" si="537"/>
        <v>NO</v>
      </c>
      <c r="AC1637" t="str">
        <f t="shared" si="538"/>
        <v>NO</v>
      </c>
      <c r="AD1637" t="str">
        <f t="shared" si="539"/>
        <v>NO</v>
      </c>
      <c r="AE1637" t="str">
        <f t="shared" si="540"/>
        <v>NO</v>
      </c>
      <c r="AF1637" t="str">
        <f t="shared" si="541"/>
        <v>NO</v>
      </c>
      <c r="AG1637" t="str">
        <f t="shared" si="542"/>
        <v>NO</v>
      </c>
      <c r="AH1637" t="str">
        <f t="shared" si="543"/>
        <v>NO</v>
      </c>
      <c r="AI1637">
        <f t="shared" si="544"/>
        <v>37</v>
      </c>
      <c r="AJ1637" t="str">
        <f t="shared" si="545"/>
        <v/>
      </c>
    </row>
    <row r="1638" spans="1:36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25"/>
        <v>1.0355555555555556</v>
      </c>
      <c r="P1638" s="6">
        <f t="shared" si="526"/>
        <v>53.5632183908046</v>
      </c>
      <c r="Q1638" t="str">
        <f t="shared" si="527"/>
        <v>music</v>
      </c>
      <c r="R1638" t="str">
        <f t="shared" si="528"/>
        <v>rock</v>
      </c>
      <c r="S1638" s="8">
        <f t="shared" si="529"/>
        <v>40663</v>
      </c>
      <c r="T1638" s="8">
        <f t="shared" si="530"/>
        <v>40706.166666666664</v>
      </c>
      <c r="U1638">
        <f t="shared" si="531"/>
        <v>2011</v>
      </c>
      <c r="V1638" t="str">
        <f>VLOOKUP(MONTH(S1638),REF!$C$4:$D$15,2,FALSE)</f>
        <v>APR</v>
      </c>
      <c r="W1638" t="str">
        <f t="shared" si="532"/>
        <v>NO</v>
      </c>
      <c r="X1638" t="str">
        <f t="shared" si="533"/>
        <v>YES</v>
      </c>
      <c r="Y1638" t="str">
        <f t="shared" si="534"/>
        <v>NO</v>
      </c>
      <c r="Z1638" t="str">
        <f t="shared" si="535"/>
        <v>NO</v>
      </c>
      <c r="AA1638" t="str">
        <f t="shared" si="536"/>
        <v>NO</v>
      </c>
      <c r="AB1638" t="str">
        <f t="shared" si="537"/>
        <v>NO</v>
      </c>
      <c r="AC1638" t="str">
        <f t="shared" si="538"/>
        <v>NO</v>
      </c>
      <c r="AD1638" t="str">
        <f t="shared" si="539"/>
        <v>NO</v>
      </c>
      <c r="AE1638" t="str">
        <f t="shared" si="540"/>
        <v>NO</v>
      </c>
      <c r="AF1638" t="str">
        <f t="shared" si="541"/>
        <v>NO</v>
      </c>
      <c r="AG1638" t="str">
        <f t="shared" si="542"/>
        <v>NO</v>
      </c>
      <c r="AH1638" t="str">
        <f t="shared" si="543"/>
        <v>NO</v>
      </c>
      <c r="AI1638">
        <f t="shared" si="544"/>
        <v>87</v>
      </c>
      <c r="AJ1638" t="str">
        <f t="shared" si="545"/>
        <v/>
      </c>
    </row>
    <row r="1639" spans="1:36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25"/>
        <v>1.038</v>
      </c>
      <c r="P1639" s="6">
        <f t="shared" si="526"/>
        <v>34.6</v>
      </c>
      <c r="Q1639" t="str">
        <f t="shared" si="527"/>
        <v>music</v>
      </c>
      <c r="R1639" t="str">
        <f t="shared" si="528"/>
        <v>rock</v>
      </c>
      <c r="S1639" s="8">
        <f t="shared" si="529"/>
        <v>40123</v>
      </c>
      <c r="T1639" s="8">
        <f t="shared" si="530"/>
        <v>40178.985416666663</v>
      </c>
      <c r="U1639">
        <f t="shared" si="531"/>
        <v>2009</v>
      </c>
      <c r="V1639" t="str">
        <f>VLOOKUP(MONTH(S1639),REF!$C$4:$D$15,2,FALSE)</f>
        <v>NOV</v>
      </c>
      <c r="W1639" t="str">
        <f t="shared" si="532"/>
        <v>YES</v>
      </c>
      <c r="X1639" t="str">
        <f t="shared" si="533"/>
        <v>NO</v>
      </c>
      <c r="Y1639" t="str">
        <f t="shared" si="534"/>
        <v>NO</v>
      </c>
      <c r="Z1639" t="str">
        <f t="shared" si="535"/>
        <v>NO</v>
      </c>
      <c r="AA1639" t="str">
        <f t="shared" si="536"/>
        <v>NO</v>
      </c>
      <c r="AB1639" t="str">
        <f t="shared" si="537"/>
        <v>NO</v>
      </c>
      <c r="AC1639" t="str">
        <f t="shared" si="538"/>
        <v>NO</v>
      </c>
      <c r="AD1639" t="str">
        <f t="shared" si="539"/>
        <v>NO</v>
      </c>
      <c r="AE1639" t="str">
        <f t="shared" si="540"/>
        <v>NO</v>
      </c>
      <c r="AF1639" t="str">
        <f t="shared" si="541"/>
        <v>NO</v>
      </c>
      <c r="AG1639" t="str">
        <f t="shared" si="542"/>
        <v>NO</v>
      </c>
      <c r="AH1639" t="str">
        <f t="shared" si="543"/>
        <v>NO</v>
      </c>
      <c r="AI1639">
        <f t="shared" si="544"/>
        <v>15</v>
      </c>
      <c r="AJ1639" t="str">
        <f t="shared" si="545"/>
        <v/>
      </c>
    </row>
    <row r="1640" spans="1:36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25"/>
        <v>1.05</v>
      </c>
      <c r="P1640" s="6">
        <f t="shared" si="526"/>
        <v>38.888888888888886</v>
      </c>
      <c r="Q1640" t="str">
        <f t="shared" si="527"/>
        <v>music</v>
      </c>
      <c r="R1640" t="str">
        <f t="shared" si="528"/>
        <v>rock</v>
      </c>
      <c r="S1640" s="8">
        <f t="shared" si="529"/>
        <v>41289</v>
      </c>
      <c r="T1640" s="8">
        <f t="shared" si="530"/>
        <v>41333.892361111109</v>
      </c>
      <c r="U1640">
        <f t="shared" si="531"/>
        <v>2013</v>
      </c>
      <c r="V1640" t="str">
        <f>VLOOKUP(MONTH(S1640),REF!$C$4:$D$15,2,FALSE)</f>
        <v>JAN</v>
      </c>
      <c r="W1640" t="str">
        <f t="shared" si="532"/>
        <v>NO</v>
      </c>
      <c r="X1640" t="str">
        <f t="shared" si="533"/>
        <v>YES</v>
      </c>
      <c r="Y1640" t="str">
        <f t="shared" si="534"/>
        <v>NO</v>
      </c>
      <c r="Z1640" t="str">
        <f t="shared" si="535"/>
        <v>NO</v>
      </c>
      <c r="AA1640" t="str">
        <f t="shared" si="536"/>
        <v>NO</v>
      </c>
      <c r="AB1640" t="str">
        <f t="shared" si="537"/>
        <v>NO</v>
      </c>
      <c r="AC1640" t="str">
        <f t="shared" si="538"/>
        <v>NO</v>
      </c>
      <c r="AD1640" t="str">
        <f t="shared" si="539"/>
        <v>NO</v>
      </c>
      <c r="AE1640" t="str">
        <f t="shared" si="540"/>
        <v>NO</v>
      </c>
      <c r="AF1640" t="str">
        <f t="shared" si="541"/>
        <v>NO</v>
      </c>
      <c r="AG1640" t="str">
        <f t="shared" si="542"/>
        <v>NO</v>
      </c>
      <c r="AH1640" t="str">
        <f t="shared" si="543"/>
        <v>NO</v>
      </c>
      <c r="AI1640">
        <f t="shared" si="544"/>
        <v>27</v>
      </c>
      <c r="AJ1640" t="str">
        <f t="shared" si="545"/>
        <v/>
      </c>
    </row>
    <row r="1641" spans="1:36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25"/>
        <v>1</v>
      </c>
      <c r="P1641" s="6">
        <f t="shared" si="526"/>
        <v>94.736842105263165</v>
      </c>
      <c r="Q1641" t="str">
        <f t="shared" si="527"/>
        <v>music</v>
      </c>
      <c r="R1641" t="str">
        <f t="shared" si="528"/>
        <v>rock</v>
      </c>
      <c r="S1641" s="8">
        <f t="shared" si="529"/>
        <v>40942</v>
      </c>
      <c r="T1641" s="8">
        <f t="shared" si="530"/>
        <v>40971.652372685188</v>
      </c>
      <c r="U1641">
        <f t="shared" si="531"/>
        <v>2012</v>
      </c>
      <c r="V1641" t="str">
        <f>VLOOKUP(MONTH(S1641),REF!$C$4:$D$15,2,FALSE)</f>
        <v>FEB</v>
      </c>
      <c r="W1641" t="str">
        <f t="shared" si="532"/>
        <v>NO</v>
      </c>
      <c r="X1641" t="str">
        <f t="shared" si="533"/>
        <v>YES</v>
      </c>
      <c r="Y1641" t="str">
        <f t="shared" si="534"/>
        <v>NO</v>
      </c>
      <c r="Z1641" t="str">
        <f t="shared" si="535"/>
        <v>NO</v>
      </c>
      <c r="AA1641" t="str">
        <f t="shared" si="536"/>
        <v>NO</v>
      </c>
      <c r="AB1641" t="str">
        <f t="shared" si="537"/>
        <v>NO</v>
      </c>
      <c r="AC1641" t="str">
        <f t="shared" si="538"/>
        <v>NO</v>
      </c>
      <c r="AD1641" t="str">
        <f t="shared" si="539"/>
        <v>NO</v>
      </c>
      <c r="AE1641" t="str">
        <f t="shared" si="540"/>
        <v>NO</v>
      </c>
      <c r="AF1641" t="str">
        <f t="shared" si="541"/>
        <v>NO</v>
      </c>
      <c r="AG1641" t="str">
        <f t="shared" si="542"/>
        <v>NO</v>
      </c>
      <c r="AH1641" t="str">
        <f t="shared" si="543"/>
        <v>NO</v>
      </c>
      <c r="AI1641">
        <f t="shared" si="544"/>
        <v>19</v>
      </c>
      <c r="AJ1641" t="str">
        <f t="shared" si="545"/>
        <v/>
      </c>
    </row>
    <row r="1642" spans="1:36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25"/>
        <v>1.6986000000000001</v>
      </c>
      <c r="P1642" s="6">
        <f t="shared" si="526"/>
        <v>39.967058823529413</v>
      </c>
      <c r="Q1642" t="str">
        <f t="shared" si="527"/>
        <v>music</v>
      </c>
      <c r="R1642" t="str">
        <f t="shared" si="528"/>
        <v>rock</v>
      </c>
      <c r="S1642" s="8">
        <f t="shared" si="529"/>
        <v>40379</v>
      </c>
      <c r="T1642" s="8">
        <f t="shared" si="530"/>
        <v>40393.082638888889</v>
      </c>
      <c r="U1642">
        <f t="shared" si="531"/>
        <v>2010</v>
      </c>
      <c r="V1642" t="str">
        <f>VLOOKUP(MONTH(S1642),REF!$C$4:$D$15,2,FALSE)</f>
        <v>JUL</v>
      </c>
      <c r="W1642" t="str">
        <f t="shared" si="532"/>
        <v>YES</v>
      </c>
      <c r="X1642" t="str">
        <f t="shared" si="533"/>
        <v>NO</v>
      </c>
      <c r="Y1642" t="str">
        <f t="shared" si="534"/>
        <v>NO</v>
      </c>
      <c r="Z1642" t="str">
        <f t="shared" si="535"/>
        <v>NO</v>
      </c>
      <c r="AA1642" t="str">
        <f t="shared" si="536"/>
        <v>NO</v>
      </c>
      <c r="AB1642" t="str">
        <f t="shared" si="537"/>
        <v>NO</v>
      </c>
      <c r="AC1642" t="str">
        <f t="shared" si="538"/>
        <v>NO</v>
      </c>
      <c r="AD1642" t="str">
        <f t="shared" si="539"/>
        <v>NO</v>
      </c>
      <c r="AE1642" t="str">
        <f t="shared" si="540"/>
        <v>NO</v>
      </c>
      <c r="AF1642" t="str">
        <f t="shared" si="541"/>
        <v>NO</v>
      </c>
      <c r="AG1642" t="str">
        <f t="shared" si="542"/>
        <v>NO</v>
      </c>
      <c r="AH1642" t="str">
        <f t="shared" si="543"/>
        <v>NO</v>
      </c>
      <c r="AI1642">
        <f t="shared" si="544"/>
        <v>17</v>
      </c>
      <c r="AJ1642" t="str">
        <f t="shared" si="545"/>
        <v/>
      </c>
    </row>
    <row r="1643" spans="1:36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25"/>
        <v>1.014</v>
      </c>
      <c r="P1643" s="6">
        <f t="shared" si="526"/>
        <v>97.5</v>
      </c>
      <c r="Q1643" t="str">
        <f t="shared" si="527"/>
        <v>music</v>
      </c>
      <c r="R1643" t="str">
        <f t="shared" si="528"/>
        <v>pop</v>
      </c>
      <c r="S1643" s="8">
        <f t="shared" si="529"/>
        <v>41963</v>
      </c>
      <c r="T1643" s="8">
        <f t="shared" si="530"/>
        <v>41992.596574074079</v>
      </c>
      <c r="U1643">
        <f t="shared" si="531"/>
        <v>2014</v>
      </c>
      <c r="V1643" t="str">
        <f>VLOOKUP(MONTH(S1643),REF!$C$4:$D$15,2,FALSE)</f>
        <v>NOV</v>
      </c>
      <c r="W1643" t="str">
        <f t="shared" si="532"/>
        <v>NO</v>
      </c>
      <c r="X1643" t="str">
        <f t="shared" si="533"/>
        <v>YES</v>
      </c>
      <c r="Y1643" t="str">
        <f t="shared" si="534"/>
        <v>NO</v>
      </c>
      <c r="Z1643" t="str">
        <f t="shared" si="535"/>
        <v>NO</v>
      </c>
      <c r="AA1643" t="str">
        <f t="shared" si="536"/>
        <v>NO</v>
      </c>
      <c r="AB1643" t="str">
        <f t="shared" si="537"/>
        <v>NO</v>
      </c>
      <c r="AC1643" t="str">
        <f t="shared" si="538"/>
        <v>NO</v>
      </c>
      <c r="AD1643" t="str">
        <f t="shared" si="539"/>
        <v>NO</v>
      </c>
      <c r="AE1643" t="str">
        <f t="shared" si="540"/>
        <v>NO</v>
      </c>
      <c r="AF1643" t="str">
        <f t="shared" si="541"/>
        <v>NO</v>
      </c>
      <c r="AG1643" t="str">
        <f t="shared" si="542"/>
        <v>NO</v>
      </c>
      <c r="AH1643" t="str">
        <f t="shared" si="543"/>
        <v>NO</v>
      </c>
      <c r="AI1643">
        <f t="shared" si="544"/>
        <v>26</v>
      </c>
      <c r="AJ1643" t="str">
        <f t="shared" si="545"/>
        <v/>
      </c>
    </row>
    <row r="1644" spans="1:36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25"/>
        <v>1</v>
      </c>
      <c r="P1644" s="6">
        <f t="shared" si="526"/>
        <v>42.857142857142854</v>
      </c>
      <c r="Q1644" t="str">
        <f t="shared" si="527"/>
        <v>music</v>
      </c>
      <c r="R1644" t="str">
        <f t="shared" si="528"/>
        <v>pop</v>
      </c>
      <c r="S1644" s="8">
        <f t="shared" si="529"/>
        <v>40688</v>
      </c>
      <c r="T1644" s="8">
        <f t="shared" si="530"/>
        <v>40708.024618055555</v>
      </c>
      <c r="U1644">
        <f t="shared" si="531"/>
        <v>2011</v>
      </c>
      <c r="V1644" t="str">
        <f>VLOOKUP(MONTH(S1644),REF!$C$4:$D$15,2,FALSE)</f>
        <v>MAY</v>
      </c>
      <c r="W1644" t="str">
        <f t="shared" si="532"/>
        <v>NO</v>
      </c>
      <c r="X1644" t="str">
        <f t="shared" si="533"/>
        <v>YES</v>
      </c>
      <c r="Y1644" t="str">
        <f t="shared" si="534"/>
        <v>NO</v>
      </c>
      <c r="Z1644" t="str">
        <f t="shared" si="535"/>
        <v>NO</v>
      </c>
      <c r="AA1644" t="str">
        <f t="shared" si="536"/>
        <v>NO</v>
      </c>
      <c r="AB1644" t="str">
        <f t="shared" si="537"/>
        <v>NO</v>
      </c>
      <c r="AC1644" t="str">
        <f t="shared" si="538"/>
        <v>NO</v>
      </c>
      <c r="AD1644" t="str">
        <f t="shared" si="539"/>
        <v>NO</v>
      </c>
      <c r="AE1644" t="str">
        <f t="shared" si="540"/>
        <v>NO</v>
      </c>
      <c r="AF1644" t="str">
        <f t="shared" si="541"/>
        <v>NO</v>
      </c>
      <c r="AG1644" t="str">
        <f t="shared" si="542"/>
        <v>NO</v>
      </c>
      <c r="AH1644" t="str">
        <f t="shared" si="543"/>
        <v>NO</v>
      </c>
      <c r="AI1644">
        <f t="shared" si="544"/>
        <v>28</v>
      </c>
      <c r="AJ1644" t="str">
        <f t="shared" si="545"/>
        <v/>
      </c>
    </row>
    <row r="1645" spans="1:36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25"/>
        <v>1.2470000000000001</v>
      </c>
      <c r="P1645" s="6">
        <f t="shared" si="526"/>
        <v>168.51351351351352</v>
      </c>
      <c r="Q1645" t="str">
        <f t="shared" si="527"/>
        <v>music</v>
      </c>
      <c r="R1645" t="str">
        <f t="shared" si="528"/>
        <v>pop</v>
      </c>
      <c r="S1645" s="8">
        <f t="shared" si="529"/>
        <v>41147</v>
      </c>
      <c r="T1645" s="8">
        <f t="shared" si="530"/>
        <v>41176.824212962965</v>
      </c>
      <c r="U1645">
        <f t="shared" si="531"/>
        <v>2012</v>
      </c>
      <c r="V1645" t="str">
        <f>VLOOKUP(MONTH(S1645),REF!$C$4:$D$15,2,FALSE)</f>
        <v>AUG</v>
      </c>
      <c r="W1645" t="str">
        <f t="shared" si="532"/>
        <v>NO</v>
      </c>
      <c r="X1645" t="str">
        <f t="shared" si="533"/>
        <v>NO</v>
      </c>
      <c r="Y1645" t="str">
        <f t="shared" si="534"/>
        <v>YES</v>
      </c>
      <c r="Z1645" t="str">
        <f t="shared" si="535"/>
        <v>NO</v>
      </c>
      <c r="AA1645" t="str">
        <f t="shared" si="536"/>
        <v>NO</v>
      </c>
      <c r="AB1645" t="str">
        <f t="shared" si="537"/>
        <v>NO</v>
      </c>
      <c r="AC1645" t="str">
        <f t="shared" si="538"/>
        <v>NO</v>
      </c>
      <c r="AD1645" t="str">
        <f t="shared" si="539"/>
        <v>NO</v>
      </c>
      <c r="AE1645" t="str">
        <f t="shared" si="540"/>
        <v>NO</v>
      </c>
      <c r="AF1645" t="str">
        <f t="shared" si="541"/>
        <v>NO</v>
      </c>
      <c r="AG1645" t="str">
        <f t="shared" si="542"/>
        <v>NO</v>
      </c>
      <c r="AH1645" t="str">
        <f t="shared" si="543"/>
        <v>NO</v>
      </c>
      <c r="AI1645">
        <f t="shared" si="544"/>
        <v>37</v>
      </c>
      <c r="AJ1645" t="str">
        <f t="shared" si="545"/>
        <v/>
      </c>
    </row>
    <row r="1646" spans="1:36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25"/>
        <v>1.095</v>
      </c>
      <c r="P1646" s="6">
        <f t="shared" si="526"/>
        <v>85.546875</v>
      </c>
      <c r="Q1646" t="str">
        <f t="shared" si="527"/>
        <v>music</v>
      </c>
      <c r="R1646" t="str">
        <f t="shared" si="528"/>
        <v>pop</v>
      </c>
      <c r="S1646" s="8">
        <f t="shared" si="529"/>
        <v>41175</v>
      </c>
      <c r="T1646" s="8">
        <f t="shared" si="530"/>
        <v>41235.101388888885</v>
      </c>
      <c r="U1646">
        <f t="shared" si="531"/>
        <v>2012</v>
      </c>
      <c r="V1646" t="str">
        <f>VLOOKUP(MONTH(S1646),REF!$C$4:$D$15,2,FALSE)</f>
        <v>SEP</v>
      </c>
      <c r="W1646" t="str">
        <f t="shared" si="532"/>
        <v>NO</v>
      </c>
      <c r="X1646" t="str">
        <f t="shared" si="533"/>
        <v>NO</v>
      </c>
      <c r="Y1646" t="str">
        <f t="shared" si="534"/>
        <v>NO</v>
      </c>
      <c r="Z1646" t="str">
        <f t="shared" si="535"/>
        <v>YES</v>
      </c>
      <c r="AA1646" t="str">
        <f t="shared" si="536"/>
        <v>NO</v>
      </c>
      <c r="AB1646" t="str">
        <f t="shared" si="537"/>
        <v>NO</v>
      </c>
      <c r="AC1646" t="str">
        <f t="shared" si="538"/>
        <v>NO</v>
      </c>
      <c r="AD1646" t="str">
        <f t="shared" si="539"/>
        <v>NO</v>
      </c>
      <c r="AE1646" t="str">
        <f t="shared" si="540"/>
        <v>NO</v>
      </c>
      <c r="AF1646" t="str">
        <f t="shared" si="541"/>
        <v>NO</v>
      </c>
      <c r="AG1646" t="str">
        <f t="shared" si="542"/>
        <v>NO</v>
      </c>
      <c r="AH1646" t="str">
        <f t="shared" si="543"/>
        <v>NO</v>
      </c>
      <c r="AI1646">
        <f t="shared" si="544"/>
        <v>128</v>
      </c>
      <c r="AJ1646" t="str">
        <f t="shared" si="545"/>
        <v/>
      </c>
    </row>
    <row r="1647" spans="1:36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25"/>
        <v>1.1080000000000001</v>
      </c>
      <c r="P1647" s="6">
        <f t="shared" si="526"/>
        <v>554</v>
      </c>
      <c r="Q1647" t="str">
        <f t="shared" si="527"/>
        <v>music</v>
      </c>
      <c r="R1647" t="str">
        <f t="shared" si="528"/>
        <v>pop</v>
      </c>
      <c r="S1647" s="8">
        <f t="shared" si="529"/>
        <v>41522</v>
      </c>
      <c r="T1647" s="8">
        <f t="shared" si="530"/>
        <v>41535.617361111115</v>
      </c>
      <c r="U1647">
        <f t="shared" si="531"/>
        <v>2013</v>
      </c>
      <c r="V1647" t="str">
        <f>VLOOKUP(MONTH(S1647),REF!$C$4:$D$15,2,FALSE)</f>
        <v>SEP</v>
      </c>
      <c r="W1647" t="str">
        <f t="shared" si="532"/>
        <v>NO</v>
      </c>
      <c r="X1647" t="str">
        <f t="shared" si="533"/>
        <v>NO</v>
      </c>
      <c r="Y1647" t="str">
        <f t="shared" si="534"/>
        <v>YES</v>
      </c>
      <c r="Z1647" t="str">
        <f t="shared" si="535"/>
        <v>NO</v>
      </c>
      <c r="AA1647" t="str">
        <f t="shared" si="536"/>
        <v>NO</v>
      </c>
      <c r="AB1647" t="str">
        <f t="shared" si="537"/>
        <v>NO</v>
      </c>
      <c r="AC1647" t="str">
        <f t="shared" si="538"/>
        <v>NO</v>
      </c>
      <c r="AD1647" t="str">
        <f t="shared" si="539"/>
        <v>NO</v>
      </c>
      <c r="AE1647" t="str">
        <f t="shared" si="540"/>
        <v>NO</v>
      </c>
      <c r="AF1647" t="str">
        <f t="shared" si="541"/>
        <v>NO</v>
      </c>
      <c r="AG1647" t="str">
        <f t="shared" si="542"/>
        <v>NO</v>
      </c>
      <c r="AH1647" t="str">
        <f t="shared" si="543"/>
        <v>NO</v>
      </c>
      <c r="AI1647">
        <f t="shared" si="544"/>
        <v>10</v>
      </c>
      <c r="AJ1647" t="str">
        <f t="shared" si="545"/>
        <v/>
      </c>
    </row>
    <row r="1648" spans="1:36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25"/>
        <v>1.1020000000000001</v>
      </c>
      <c r="P1648" s="6">
        <f t="shared" si="526"/>
        <v>26.554216867469879</v>
      </c>
      <c r="Q1648" t="str">
        <f t="shared" si="527"/>
        <v>music</v>
      </c>
      <c r="R1648" t="str">
        <f t="shared" si="528"/>
        <v>pop</v>
      </c>
      <c r="S1648" s="8">
        <f t="shared" si="529"/>
        <v>41833</v>
      </c>
      <c r="T1648" s="8">
        <f t="shared" si="530"/>
        <v>41865.757638888885</v>
      </c>
      <c r="U1648">
        <f t="shared" si="531"/>
        <v>2014</v>
      </c>
      <c r="V1648" t="str">
        <f>VLOOKUP(MONTH(S1648),REF!$C$4:$D$15,2,FALSE)</f>
        <v>JUL</v>
      </c>
      <c r="W1648" t="str">
        <f t="shared" si="532"/>
        <v>NO</v>
      </c>
      <c r="X1648" t="str">
        <f t="shared" si="533"/>
        <v>YES</v>
      </c>
      <c r="Y1648" t="str">
        <f t="shared" si="534"/>
        <v>NO</v>
      </c>
      <c r="Z1648" t="str">
        <f t="shared" si="535"/>
        <v>NO</v>
      </c>
      <c r="AA1648" t="str">
        <f t="shared" si="536"/>
        <v>NO</v>
      </c>
      <c r="AB1648" t="str">
        <f t="shared" si="537"/>
        <v>NO</v>
      </c>
      <c r="AC1648" t="str">
        <f t="shared" si="538"/>
        <v>NO</v>
      </c>
      <c r="AD1648" t="str">
        <f t="shared" si="539"/>
        <v>NO</v>
      </c>
      <c r="AE1648" t="str">
        <f t="shared" si="540"/>
        <v>NO</v>
      </c>
      <c r="AF1648" t="str">
        <f t="shared" si="541"/>
        <v>NO</v>
      </c>
      <c r="AG1648" t="str">
        <f t="shared" si="542"/>
        <v>NO</v>
      </c>
      <c r="AH1648" t="str">
        <f t="shared" si="543"/>
        <v>NO</v>
      </c>
      <c r="AI1648">
        <f t="shared" si="544"/>
        <v>83</v>
      </c>
      <c r="AJ1648" t="str">
        <f t="shared" si="545"/>
        <v/>
      </c>
    </row>
    <row r="1649" spans="1:36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25"/>
        <v>1.0471999999999999</v>
      </c>
      <c r="P1649" s="6">
        <f t="shared" si="526"/>
        <v>113.82608695652173</v>
      </c>
      <c r="Q1649" t="str">
        <f t="shared" si="527"/>
        <v>music</v>
      </c>
      <c r="R1649" t="str">
        <f t="shared" si="528"/>
        <v>pop</v>
      </c>
      <c r="S1649" s="8">
        <f t="shared" si="529"/>
        <v>41039</v>
      </c>
      <c r="T1649" s="8">
        <f t="shared" si="530"/>
        <v>41069.409456018519</v>
      </c>
      <c r="U1649">
        <f t="shared" si="531"/>
        <v>2012</v>
      </c>
      <c r="V1649" t="str">
        <f>VLOOKUP(MONTH(S1649),REF!$C$4:$D$15,2,FALSE)</f>
        <v>MAY</v>
      </c>
      <c r="W1649" t="str">
        <f t="shared" si="532"/>
        <v>NO</v>
      </c>
      <c r="X1649" t="str">
        <f t="shared" si="533"/>
        <v>NO</v>
      </c>
      <c r="Y1649" t="str">
        <f t="shared" si="534"/>
        <v>YES</v>
      </c>
      <c r="Z1649" t="str">
        <f t="shared" si="535"/>
        <v>NO</v>
      </c>
      <c r="AA1649" t="str">
        <f t="shared" si="536"/>
        <v>NO</v>
      </c>
      <c r="AB1649" t="str">
        <f t="shared" si="537"/>
        <v>NO</v>
      </c>
      <c r="AC1649" t="str">
        <f t="shared" si="538"/>
        <v>NO</v>
      </c>
      <c r="AD1649" t="str">
        <f t="shared" si="539"/>
        <v>NO</v>
      </c>
      <c r="AE1649" t="str">
        <f t="shared" si="540"/>
        <v>NO</v>
      </c>
      <c r="AF1649" t="str">
        <f t="shared" si="541"/>
        <v>NO</v>
      </c>
      <c r="AG1649" t="str">
        <f t="shared" si="542"/>
        <v>NO</v>
      </c>
      <c r="AH1649" t="str">
        <f t="shared" si="543"/>
        <v>NO</v>
      </c>
      <c r="AI1649">
        <f t="shared" si="544"/>
        <v>46</v>
      </c>
      <c r="AJ1649" t="str">
        <f t="shared" si="545"/>
        <v/>
      </c>
    </row>
    <row r="1650" spans="1:36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25"/>
        <v>1.2526086956521738</v>
      </c>
      <c r="P1650" s="6">
        <f t="shared" si="526"/>
        <v>32.011111111111113</v>
      </c>
      <c r="Q1650" t="str">
        <f t="shared" si="527"/>
        <v>music</v>
      </c>
      <c r="R1650" t="str">
        <f t="shared" si="528"/>
        <v>pop</v>
      </c>
      <c r="S1650" s="8">
        <f t="shared" si="529"/>
        <v>40593</v>
      </c>
      <c r="T1650" s="8">
        <f t="shared" si="530"/>
        <v>40622.662986111114</v>
      </c>
      <c r="U1650">
        <f t="shared" si="531"/>
        <v>2011</v>
      </c>
      <c r="V1650" t="str">
        <f>VLOOKUP(MONTH(S1650),REF!$C$4:$D$15,2,FALSE)</f>
        <v>FEB</v>
      </c>
      <c r="W1650" t="str">
        <f t="shared" si="532"/>
        <v>NO</v>
      </c>
      <c r="X1650" t="str">
        <f t="shared" si="533"/>
        <v>YES</v>
      </c>
      <c r="Y1650" t="str">
        <f t="shared" si="534"/>
        <v>NO</v>
      </c>
      <c r="Z1650" t="str">
        <f t="shared" si="535"/>
        <v>NO</v>
      </c>
      <c r="AA1650" t="str">
        <f t="shared" si="536"/>
        <v>NO</v>
      </c>
      <c r="AB1650" t="str">
        <f t="shared" si="537"/>
        <v>NO</v>
      </c>
      <c r="AC1650" t="str">
        <f t="shared" si="538"/>
        <v>NO</v>
      </c>
      <c r="AD1650" t="str">
        <f t="shared" si="539"/>
        <v>NO</v>
      </c>
      <c r="AE1650" t="str">
        <f t="shared" si="540"/>
        <v>NO</v>
      </c>
      <c r="AF1650" t="str">
        <f t="shared" si="541"/>
        <v>NO</v>
      </c>
      <c r="AG1650" t="str">
        <f t="shared" si="542"/>
        <v>NO</v>
      </c>
      <c r="AH1650" t="str">
        <f t="shared" si="543"/>
        <v>NO</v>
      </c>
      <c r="AI1650">
        <f t="shared" si="544"/>
        <v>90</v>
      </c>
      <c r="AJ1650" t="str">
        <f t="shared" si="545"/>
        <v/>
      </c>
    </row>
    <row r="1651" spans="1:36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25"/>
        <v>1.0058763157894737</v>
      </c>
      <c r="P1651" s="6">
        <f t="shared" si="526"/>
        <v>47.189259259259259</v>
      </c>
      <c r="Q1651" t="str">
        <f t="shared" si="527"/>
        <v>music</v>
      </c>
      <c r="R1651" t="str">
        <f t="shared" si="528"/>
        <v>pop</v>
      </c>
      <c r="S1651" s="8">
        <f t="shared" si="529"/>
        <v>41738</v>
      </c>
      <c r="T1651" s="8">
        <f t="shared" si="530"/>
        <v>41782.684664351851</v>
      </c>
      <c r="U1651">
        <f t="shared" si="531"/>
        <v>2014</v>
      </c>
      <c r="V1651" t="str">
        <f>VLOOKUP(MONTH(S1651),REF!$C$4:$D$15,2,FALSE)</f>
        <v>APR</v>
      </c>
      <c r="W1651" t="str">
        <f t="shared" si="532"/>
        <v>NO</v>
      </c>
      <c r="X1651" t="str">
        <f t="shared" si="533"/>
        <v>YES</v>
      </c>
      <c r="Y1651" t="str">
        <f t="shared" si="534"/>
        <v>NO</v>
      </c>
      <c r="Z1651" t="str">
        <f t="shared" si="535"/>
        <v>NO</v>
      </c>
      <c r="AA1651" t="str">
        <f t="shared" si="536"/>
        <v>NO</v>
      </c>
      <c r="AB1651" t="str">
        <f t="shared" si="537"/>
        <v>NO</v>
      </c>
      <c r="AC1651" t="str">
        <f t="shared" si="538"/>
        <v>NO</v>
      </c>
      <c r="AD1651" t="str">
        <f t="shared" si="539"/>
        <v>NO</v>
      </c>
      <c r="AE1651" t="str">
        <f t="shared" si="540"/>
        <v>NO</v>
      </c>
      <c r="AF1651" t="str">
        <f t="shared" si="541"/>
        <v>NO</v>
      </c>
      <c r="AG1651" t="str">
        <f t="shared" si="542"/>
        <v>NO</v>
      </c>
      <c r="AH1651" t="str">
        <f t="shared" si="543"/>
        <v>NO</v>
      </c>
      <c r="AI1651">
        <f t="shared" si="544"/>
        <v>81</v>
      </c>
      <c r="AJ1651" t="str">
        <f t="shared" si="545"/>
        <v/>
      </c>
    </row>
    <row r="1652" spans="1:36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25"/>
        <v>1.4155</v>
      </c>
      <c r="P1652" s="6">
        <f t="shared" si="526"/>
        <v>88.46875</v>
      </c>
      <c r="Q1652" t="str">
        <f t="shared" si="527"/>
        <v>music</v>
      </c>
      <c r="R1652" t="str">
        <f t="shared" si="528"/>
        <v>pop</v>
      </c>
      <c r="S1652" s="8">
        <f t="shared" si="529"/>
        <v>41526</v>
      </c>
      <c r="T1652" s="8">
        <f t="shared" si="530"/>
        <v>41556.435613425929</v>
      </c>
      <c r="U1652">
        <f t="shared" si="531"/>
        <v>2013</v>
      </c>
      <c r="V1652" t="str">
        <f>VLOOKUP(MONTH(S1652),REF!$C$4:$D$15,2,FALSE)</f>
        <v>SEP</v>
      </c>
      <c r="W1652" t="str">
        <f t="shared" si="532"/>
        <v>NO</v>
      </c>
      <c r="X1652" t="str">
        <f t="shared" si="533"/>
        <v>YES</v>
      </c>
      <c r="Y1652" t="str">
        <f t="shared" si="534"/>
        <v>NO</v>
      </c>
      <c r="Z1652" t="str">
        <f t="shared" si="535"/>
        <v>NO</v>
      </c>
      <c r="AA1652" t="str">
        <f t="shared" si="536"/>
        <v>NO</v>
      </c>
      <c r="AB1652" t="str">
        <f t="shared" si="537"/>
        <v>NO</v>
      </c>
      <c r="AC1652" t="str">
        <f t="shared" si="538"/>
        <v>NO</v>
      </c>
      <c r="AD1652" t="str">
        <f t="shared" si="539"/>
        <v>NO</v>
      </c>
      <c r="AE1652" t="str">
        <f t="shared" si="540"/>
        <v>NO</v>
      </c>
      <c r="AF1652" t="str">
        <f t="shared" si="541"/>
        <v>NO</v>
      </c>
      <c r="AG1652" t="str">
        <f t="shared" si="542"/>
        <v>NO</v>
      </c>
      <c r="AH1652" t="str">
        <f t="shared" si="543"/>
        <v>NO</v>
      </c>
      <c r="AI1652">
        <f t="shared" si="544"/>
        <v>32</v>
      </c>
      <c r="AJ1652" t="str">
        <f t="shared" si="545"/>
        <v/>
      </c>
    </row>
    <row r="1653" spans="1:36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25"/>
        <v>1.0075000000000001</v>
      </c>
      <c r="P1653" s="6">
        <f t="shared" si="526"/>
        <v>100.75</v>
      </c>
      <c r="Q1653" t="str">
        <f t="shared" si="527"/>
        <v>music</v>
      </c>
      <c r="R1653" t="str">
        <f t="shared" si="528"/>
        <v>pop</v>
      </c>
      <c r="S1653" s="8">
        <f t="shared" si="529"/>
        <v>40626</v>
      </c>
      <c r="T1653" s="8">
        <f t="shared" si="530"/>
        <v>40659.290972222225</v>
      </c>
      <c r="U1653">
        <f t="shared" si="531"/>
        <v>2011</v>
      </c>
      <c r="V1653" t="str">
        <f>VLOOKUP(MONTH(S1653),REF!$C$4:$D$15,2,FALSE)</f>
        <v>MAR</v>
      </c>
      <c r="W1653" t="str">
        <f t="shared" si="532"/>
        <v>NO</v>
      </c>
      <c r="X1653" t="str">
        <f t="shared" si="533"/>
        <v>YES</v>
      </c>
      <c r="Y1653" t="str">
        <f t="shared" si="534"/>
        <v>NO</v>
      </c>
      <c r="Z1653" t="str">
        <f t="shared" si="535"/>
        <v>NO</v>
      </c>
      <c r="AA1653" t="str">
        <f t="shared" si="536"/>
        <v>NO</v>
      </c>
      <c r="AB1653" t="str">
        <f t="shared" si="537"/>
        <v>NO</v>
      </c>
      <c r="AC1653" t="str">
        <f t="shared" si="538"/>
        <v>NO</v>
      </c>
      <c r="AD1653" t="str">
        <f t="shared" si="539"/>
        <v>NO</v>
      </c>
      <c r="AE1653" t="str">
        <f t="shared" si="540"/>
        <v>NO</v>
      </c>
      <c r="AF1653" t="str">
        <f t="shared" si="541"/>
        <v>NO</v>
      </c>
      <c r="AG1653" t="str">
        <f t="shared" si="542"/>
        <v>NO</v>
      </c>
      <c r="AH1653" t="str">
        <f t="shared" si="543"/>
        <v>NO</v>
      </c>
      <c r="AI1653">
        <f t="shared" si="544"/>
        <v>20</v>
      </c>
      <c r="AJ1653" t="str">
        <f t="shared" si="545"/>
        <v/>
      </c>
    </row>
    <row r="1654" spans="1:36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25"/>
        <v>1.0066666666666666</v>
      </c>
      <c r="P1654" s="6">
        <f t="shared" si="526"/>
        <v>64.714285714285708</v>
      </c>
      <c r="Q1654" t="str">
        <f t="shared" si="527"/>
        <v>music</v>
      </c>
      <c r="R1654" t="str">
        <f t="shared" si="528"/>
        <v>pop</v>
      </c>
      <c r="S1654" s="8">
        <f t="shared" si="529"/>
        <v>41572</v>
      </c>
      <c r="T1654" s="8">
        <f t="shared" si="530"/>
        <v>41602.534641203703</v>
      </c>
      <c r="U1654">
        <f t="shared" si="531"/>
        <v>2013</v>
      </c>
      <c r="V1654" t="str">
        <f>VLOOKUP(MONTH(S1654),REF!$C$4:$D$15,2,FALSE)</f>
        <v>OCT</v>
      </c>
      <c r="W1654" t="str">
        <f t="shared" si="532"/>
        <v>NO</v>
      </c>
      <c r="X1654" t="str">
        <f t="shared" si="533"/>
        <v>YES</v>
      </c>
      <c r="Y1654" t="str">
        <f t="shared" si="534"/>
        <v>NO</v>
      </c>
      <c r="Z1654" t="str">
        <f t="shared" si="535"/>
        <v>NO</v>
      </c>
      <c r="AA1654" t="str">
        <f t="shared" si="536"/>
        <v>NO</v>
      </c>
      <c r="AB1654" t="str">
        <f t="shared" si="537"/>
        <v>NO</v>
      </c>
      <c r="AC1654" t="str">
        <f t="shared" si="538"/>
        <v>NO</v>
      </c>
      <c r="AD1654" t="str">
        <f t="shared" si="539"/>
        <v>NO</v>
      </c>
      <c r="AE1654" t="str">
        <f t="shared" si="540"/>
        <v>NO</v>
      </c>
      <c r="AF1654" t="str">
        <f t="shared" si="541"/>
        <v>NO</v>
      </c>
      <c r="AG1654" t="str">
        <f t="shared" si="542"/>
        <v>NO</v>
      </c>
      <c r="AH1654" t="str">
        <f t="shared" si="543"/>
        <v>NO</v>
      </c>
      <c r="AI1654">
        <f t="shared" si="544"/>
        <v>70</v>
      </c>
      <c r="AJ1654" t="str">
        <f t="shared" si="545"/>
        <v/>
      </c>
    </row>
    <row r="1655" spans="1:36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25"/>
        <v>1.7423040000000001</v>
      </c>
      <c r="P1655" s="6">
        <f t="shared" si="526"/>
        <v>51.854285714285716</v>
      </c>
      <c r="Q1655" t="str">
        <f t="shared" si="527"/>
        <v>music</v>
      </c>
      <c r="R1655" t="str">
        <f t="shared" si="528"/>
        <v>pop</v>
      </c>
      <c r="S1655" s="8">
        <f t="shared" si="529"/>
        <v>40627</v>
      </c>
      <c r="T1655" s="8">
        <f t="shared" si="530"/>
        <v>40657.834444444445</v>
      </c>
      <c r="U1655">
        <f t="shared" si="531"/>
        <v>2011</v>
      </c>
      <c r="V1655" t="str">
        <f>VLOOKUP(MONTH(S1655),REF!$C$4:$D$15,2,FALSE)</f>
        <v>MAR</v>
      </c>
      <c r="W1655" t="str">
        <f t="shared" si="532"/>
        <v>NO</v>
      </c>
      <c r="X1655" t="str">
        <f t="shared" si="533"/>
        <v>NO</v>
      </c>
      <c r="Y1655" t="str">
        <f t="shared" si="534"/>
        <v>YES</v>
      </c>
      <c r="Z1655" t="str">
        <f t="shared" si="535"/>
        <v>NO</v>
      </c>
      <c r="AA1655" t="str">
        <f t="shared" si="536"/>
        <v>NO</v>
      </c>
      <c r="AB1655" t="str">
        <f t="shared" si="537"/>
        <v>NO</v>
      </c>
      <c r="AC1655" t="str">
        <f t="shared" si="538"/>
        <v>NO</v>
      </c>
      <c r="AD1655" t="str">
        <f t="shared" si="539"/>
        <v>NO</v>
      </c>
      <c r="AE1655" t="str">
        <f t="shared" si="540"/>
        <v>NO</v>
      </c>
      <c r="AF1655" t="str">
        <f t="shared" si="541"/>
        <v>NO</v>
      </c>
      <c r="AG1655" t="str">
        <f t="shared" si="542"/>
        <v>NO</v>
      </c>
      <c r="AH1655" t="str">
        <f t="shared" si="543"/>
        <v>NO</v>
      </c>
      <c r="AI1655">
        <f t="shared" si="544"/>
        <v>168</v>
      </c>
      <c r="AJ1655" t="str">
        <f t="shared" si="545"/>
        <v/>
      </c>
    </row>
    <row r="1656" spans="1:36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25"/>
        <v>1.199090909090909</v>
      </c>
      <c r="P1656" s="6">
        <f t="shared" si="526"/>
        <v>38.794117647058826</v>
      </c>
      <c r="Q1656" t="str">
        <f t="shared" si="527"/>
        <v>music</v>
      </c>
      <c r="R1656" t="str">
        <f t="shared" si="528"/>
        <v>pop</v>
      </c>
      <c r="S1656" s="8">
        <f t="shared" si="529"/>
        <v>40988</v>
      </c>
      <c r="T1656" s="8">
        <f t="shared" si="530"/>
        <v>41017.890740740739</v>
      </c>
      <c r="U1656">
        <f t="shared" si="531"/>
        <v>2012</v>
      </c>
      <c r="V1656" t="str">
        <f>VLOOKUP(MONTH(S1656),REF!$C$4:$D$15,2,FALSE)</f>
        <v>MAR</v>
      </c>
      <c r="W1656" t="str">
        <f t="shared" si="532"/>
        <v>NO</v>
      </c>
      <c r="X1656" t="str">
        <f t="shared" si="533"/>
        <v>YES</v>
      </c>
      <c r="Y1656" t="str">
        <f t="shared" si="534"/>
        <v>NO</v>
      </c>
      <c r="Z1656" t="str">
        <f t="shared" si="535"/>
        <v>NO</v>
      </c>
      <c r="AA1656" t="str">
        <f t="shared" si="536"/>
        <v>NO</v>
      </c>
      <c r="AB1656" t="str">
        <f t="shared" si="537"/>
        <v>NO</v>
      </c>
      <c r="AC1656" t="str">
        <f t="shared" si="538"/>
        <v>NO</v>
      </c>
      <c r="AD1656" t="str">
        <f t="shared" si="539"/>
        <v>NO</v>
      </c>
      <c r="AE1656" t="str">
        <f t="shared" si="540"/>
        <v>NO</v>
      </c>
      <c r="AF1656" t="str">
        <f t="shared" si="541"/>
        <v>NO</v>
      </c>
      <c r="AG1656" t="str">
        <f t="shared" si="542"/>
        <v>NO</v>
      </c>
      <c r="AH1656" t="str">
        <f t="shared" si="543"/>
        <v>NO</v>
      </c>
      <c r="AI1656">
        <f t="shared" si="544"/>
        <v>34</v>
      </c>
      <c r="AJ1656" t="str">
        <f t="shared" si="545"/>
        <v/>
      </c>
    </row>
    <row r="1657" spans="1:36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25"/>
        <v>1.4286666666666668</v>
      </c>
      <c r="P1657" s="6">
        <f t="shared" si="526"/>
        <v>44.645833333333336</v>
      </c>
      <c r="Q1657" t="str">
        <f t="shared" si="527"/>
        <v>music</v>
      </c>
      <c r="R1657" t="str">
        <f t="shared" si="528"/>
        <v>pop</v>
      </c>
      <c r="S1657" s="8">
        <f t="shared" si="529"/>
        <v>40975</v>
      </c>
      <c r="T1657" s="8">
        <f t="shared" si="530"/>
        <v>41004.750231481477</v>
      </c>
      <c r="U1657">
        <f t="shared" si="531"/>
        <v>2012</v>
      </c>
      <c r="V1657" t="str">
        <f>VLOOKUP(MONTH(S1657),REF!$C$4:$D$15,2,FALSE)</f>
        <v>MAR</v>
      </c>
      <c r="W1657" t="str">
        <f t="shared" si="532"/>
        <v>NO</v>
      </c>
      <c r="X1657" t="str">
        <f t="shared" si="533"/>
        <v>YES</v>
      </c>
      <c r="Y1657" t="str">
        <f t="shared" si="534"/>
        <v>NO</v>
      </c>
      <c r="Z1657" t="str">
        <f t="shared" si="535"/>
        <v>NO</v>
      </c>
      <c r="AA1657" t="str">
        <f t="shared" si="536"/>
        <v>NO</v>
      </c>
      <c r="AB1657" t="str">
        <f t="shared" si="537"/>
        <v>NO</v>
      </c>
      <c r="AC1657" t="str">
        <f t="shared" si="538"/>
        <v>NO</v>
      </c>
      <c r="AD1657" t="str">
        <f t="shared" si="539"/>
        <v>NO</v>
      </c>
      <c r="AE1657" t="str">
        <f t="shared" si="540"/>
        <v>NO</v>
      </c>
      <c r="AF1657" t="str">
        <f t="shared" si="541"/>
        <v>NO</v>
      </c>
      <c r="AG1657" t="str">
        <f t="shared" si="542"/>
        <v>NO</v>
      </c>
      <c r="AH1657" t="str">
        <f t="shared" si="543"/>
        <v>NO</v>
      </c>
      <c r="AI1657">
        <f t="shared" si="544"/>
        <v>48</v>
      </c>
      <c r="AJ1657" t="str">
        <f t="shared" si="545"/>
        <v/>
      </c>
    </row>
    <row r="1658" spans="1:36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25"/>
        <v>1.0033493333333334</v>
      </c>
      <c r="P1658" s="6">
        <f t="shared" si="526"/>
        <v>156.77333333333334</v>
      </c>
      <c r="Q1658" t="str">
        <f t="shared" si="527"/>
        <v>music</v>
      </c>
      <c r="R1658" t="str">
        <f t="shared" si="528"/>
        <v>pop</v>
      </c>
      <c r="S1658" s="8">
        <f t="shared" si="529"/>
        <v>41227</v>
      </c>
      <c r="T1658" s="8">
        <f t="shared" si="530"/>
        <v>41256.928842592592</v>
      </c>
      <c r="U1658">
        <f t="shared" si="531"/>
        <v>2012</v>
      </c>
      <c r="V1658" t="str">
        <f>VLOOKUP(MONTH(S1658),REF!$C$4:$D$15,2,FALSE)</f>
        <v>NOV</v>
      </c>
      <c r="W1658" t="str">
        <f t="shared" si="532"/>
        <v>NO</v>
      </c>
      <c r="X1658" t="str">
        <f t="shared" si="533"/>
        <v>NO</v>
      </c>
      <c r="Y1658" t="str">
        <f t="shared" si="534"/>
        <v>YES</v>
      </c>
      <c r="Z1658" t="str">
        <f t="shared" si="535"/>
        <v>NO</v>
      </c>
      <c r="AA1658" t="str">
        <f t="shared" si="536"/>
        <v>NO</v>
      </c>
      <c r="AB1658" t="str">
        <f t="shared" si="537"/>
        <v>NO</v>
      </c>
      <c r="AC1658" t="str">
        <f t="shared" si="538"/>
        <v>NO</v>
      </c>
      <c r="AD1658" t="str">
        <f t="shared" si="539"/>
        <v>NO</v>
      </c>
      <c r="AE1658" t="str">
        <f t="shared" si="540"/>
        <v>NO</v>
      </c>
      <c r="AF1658" t="str">
        <f t="shared" si="541"/>
        <v>NO</v>
      </c>
      <c r="AG1658" t="str">
        <f t="shared" si="542"/>
        <v>NO</v>
      </c>
      <c r="AH1658" t="str">
        <f t="shared" si="543"/>
        <v>NO</v>
      </c>
      <c r="AI1658">
        <f t="shared" si="544"/>
        <v>48</v>
      </c>
      <c r="AJ1658" t="str">
        <f t="shared" si="545"/>
        <v/>
      </c>
    </row>
    <row r="1659" spans="1:36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25"/>
        <v>1.0493380000000001</v>
      </c>
      <c r="P1659" s="6">
        <f t="shared" si="526"/>
        <v>118.70339366515837</v>
      </c>
      <c r="Q1659" t="str">
        <f t="shared" si="527"/>
        <v>music</v>
      </c>
      <c r="R1659" t="str">
        <f t="shared" si="528"/>
        <v>pop</v>
      </c>
      <c r="S1659" s="8">
        <f t="shared" si="529"/>
        <v>41024</v>
      </c>
      <c r="T1659" s="8">
        <f t="shared" si="530"/>
        <v>41053.782037037039</v>
      </c>
      <c r="U1659">
        <f t="shared" si="531"/>
        <v>2012</v>
      </c>
      <c r="V1659" t="str">
        <f>VLOOKUP(MONTH(S1659),REF!$C$4:$D$15,2,FALSE)</f>
        <v>APR</v>
      </c>
      <c r="W1659" t="str">
        <f t="shared" si="532"/>
        <v>NO</v>
      </c>
      <c r="X1659" t="str">
        <f t="shared" si="533"/>
        <v>NO</v>
      </c>
      <c r="Y1659" t="str">
        <f t="shared" si="534"/>
        <v>NO</v>
      </c>
      <c r="Z1659" t="str">
        <f t="shared" si="535"/>
        <v>NO</v>
      </c>
      <c r="AA1659" t="str">
        <f t="shared" si="536"/>
        <v>NO</v>
      </c>
      <c r="AB1659" t="str">
        <f t="shared" si="537"/>
        <v>NO</v>
      </c>
      <c r="AC1659" t="str">
        <f t="shared" si="538"/>
        <v>YES</v>
      </c>
      <c r="AD1659" t="str">
        <f t="shared" si="539"/>
        <v>NO</v>
      </c>
      <c r="AE1659" t="str">
        <f t="shared" si="540"/>
        <v>NO</v>
      </c>
      <c r="AF1659" t="str">
        <f t="shared" si="541"/>
        <v>NO</v>
      </c>
      <c r="AG1659" t="str">
        <f t="shared" si="542"/>
        <v>NO</v>
      </c>
      <c r="AH1659" t="str">
        <f t="shared" si="543"/>
        <v>NO</v>
      </c>
      <c r="AI1659">
        <f t="shared" si="544"/>
        <v>221</v>
      </c>
      <c r="AJ1659" t="str">
        <f t="shared" si="545"/>
        <v/>
      </c>
    </row>
    <row r="1660" spans="1:36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25"/>
        <v>1.3223333333333334</v>
      </c>
      <c r="P1660" s="6">
        <f t="shared" si="526"/>
        <v>74.149532710280369</v>
      </c>
      <c r="Q1660" t="str">
        <f t="shared" si="527"/>
        <v>music</v>
      </c>
      <c r="R1660" t="str">
        <f t="shared" si="528"/>
        <v>pop</v>
      </c>
      <c r="S1660" s="8">
        <f t="shared" si="529"/>
        <v>41223</v>
      </c>
      <c r="T1660" s="8">
        <f t="shared" si="530"/>
        <v>41261.597222222219</v>
      </c>
      <c r="U1660">
        <f t="shared" si="531"/>
        <v>2012</v>
      </c>
      <c r="V1660" t="str">
        <f>VLOOKUP(MONTH(S1660),REF!$C$4:$D$15,2,FALSE)</f>
        <v>NOV</v>
      </c>
      <c r="W1660" t="str">
        <f t="shared" si="532"/>
        <v>NO</v>
      </c>
      <c r="X1660" t="str">
        <f t="shared" si="533"/>
        <v>NO</v>
      </c>
      <c r="Y1660" t="str">
        <f t="shared" si="534"/>
        <v>YES</v>
      </c>
      <c r="Z1660" t="str">
        <f t="shared" si="535"/>
        <v>NO</v>
      </c>
      <c r="AA1660" t="str">
        <f t="shared" si="536"/>
        <v>NO</v>
      </c>
      <c r="AB1660" t="str">
        <f t="shared" si="537"/>
        <v>NO</v>
      </c>
      <c r="AC1660" t="str">
        <f t="shared" si="538"/>
        <v>NO</v>
      </c>
      <c r="AD1660" t="str">
        <f t="shared" si="539"/>
        <v>NO</v>
      </c>
      <c r="AE1660" t="str">
        <f t="shared" si="540"/>
        <v>NO</v>
      </c>
      <c r="AF1660" t="str">
        <f t="shared" si="541"/>
        <v>NO</v>
      </c>
      <c r="AG1660" t="str">
        <f t="shared" si="542"/>
        <v>NO</v>
      </c>
      <c r="AH1660" t="str">
        <f t="shared" si="543"/>
        <v>NO</v>
      </c>
      <c r="AI1660">
        <f t="shared" si="544"/>
        <v>107</v>
      </c>
      <c r="AJ1660" t="str">
        <f t="shared" si="545"/>
        <v/>
      </c>
    </row>
    <row r="1661" spans="1:36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25"/>
        <v>1.1279999999999999</v>
      </c>
      <c r="P1661" s="6">
        <f t="shared" si="526"/>
        <v>12.533333333333333</v>
      </c>
      <c r="Q1661" t="str">
        <f t="shared" si="527"/>
        <v>music</v>
      </c>
      <c r="R1661" t="str">
        <f t="shared" si="528"/>
        <v>pop</v>
      </c>
      <c r="S1661" s="8">
        <f t="shared" si="529"/>
        <v>41597</v>
      </c>
      <c r="T1661" s="8">
        <f t="shared" si="530"/>
        <v>41625.5</v>
      </c>
      <c r="U1661">
        <f t="shared" si="531"/>
        <v>2013</v>
      </c>
      <c r="V1661" t="str">
        <f>VLOOKUP(MONTH(S1661),REF!$C$4:$D$15,2,FALSE)</f>
        <v>NOV</v>
      </c>
      <c r="W1661" t="str">
        <f t="shared" si="532"/>
        <v>YES</v>
      </c>
      <c r="X1661" t="str">
        <f t="shared" si="533"/>
        <v>NO</v>
      </c>
      <c r="Y1661" t="str">
        <f t="shared" si="534"/>
        <v>NO</v>
      </c>
      <c r="Z1661" t="str">
        <f t="shared" si="535"/>
        <v>NO</v>
      </c>
      <c r="AA1661" t="str">
        <f t="shared" si="536"/>
        <v>NO</v>
      </c>
      <c r="AB1661" t="str">
        <f t="shared" si="537"/>
        <v>NO</v>
      </c>
      <c r="AC1661" t="str">
        <f t="shared" si="538"/>
        <v>NO</v>
      </c>
      <c r="AD1661" t="str">
        <f t="shared" si="539"/>
        <v>NO</v>
      </c>
      <c r="AE1661" t="str">
        <f t="shared" si="540"/>
        <v>NO</v>
      </c>
      <c r="AF1661" t="str">
        <f t="shared" si="541"/>
        <v>NO</v>
      </c>
      <c r="AG1661" t="str">
        <f t="shared" si="542"/>
        <v>NO</v>
      </c>
      <c r="AH1661" t="str">
        <f t="shared" si="543"/>
        <v>NO</v>
      </c>
      <c r="AI1661">
        <f t="shared" si="544"/>
        <v>45</v>
      </c>
      <c r="AJ1661" t="str">
        <f t="shared" si="545"/>
        <v/>
      </c>
    </row>
    <row r="1662" spans="1:36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25"/>
        <v>12.5375</v>
      </c>
      <c r="P1662" s="6">
        <f t="shared" si="526"/>
        <v>27.861111111111111</v>
      </c>
      <c r="Q1662" t="str">
        <f t="shared" si="527"/>
        <v>music</v>
      </c>
      <c r="R1662" t="str">
        <f t="shared" si="528"/>
        <v>pop</v>
      </c>
      <c r="S1662" s="8">
        <f t="shared" si="529"/>
        <v>42460</v>
      </c>
      <c r="T1662" s="8">
        <f t="shared" si="530"/>
        <v>42490.915972222225</v>
      </c>
      <c r="U1662">
        <f t="shared" si="531"/>
        <v>2016</v>
      </c>
      <c r="V1662" t="str">
        <f>VLOOKUP(MONTH(S1662),REF!$C$4:$D$15,2,FALSE)</f>
        <v>MAR</v>
      </c>
      <c r="W1662" t="str">
        <f t="shared" si="532"/>
        <v>YES</v>
      </c>
      <c r="X1662" t="str">
        <f t="shared" si="533"/>
        <v>NO</v>
      </c>
      <c r="Y1662" t="str">
        <f t="shared" si="534"/>
        <v>NO</v>
      </c>
      <c r="Z1662" t="str">
        <f t="shared" si="535"/>
        <v>NO</v>
      </c>
      <c r="AA1662" t="str">
        <f t="shared" si="536"/>
        <v>NO</v>
      </c>
      <c r="AB1662" t="str">
        <f t="shared" si="537"/>
        <v>NO</v>
      </c>
      <c r="AC1662" t="str">
        <f t="shared" si="538"/>
        <v>NO</v>
      </c>
      <c r="AD1662" t="str">
        <f t="shared" si="539"/>
        <v>NO</v>
      </c>
      <c r="AE1662" t="str">
        <f t="shared" si="540"/>
        <v>NO</v>
      </c>
      <c r="AF1662" t="str">
        <f t="shared" si="541"/>
        <v>NO</v>
      </c>
      <c r="AG1662" t="str">
        <f t="shared" si="542"/>
        <v>NO</v>
      </c>
      <c r="AH1662" t="str">
        <f t="shared" si="543"/>
        <v>NO</v>
      </c>
      <c r="AI1662">
        <f t="shared" si="544"/>
        <v>36</v>
      </c>
      <c r="AJ1662" t="str">
        <f t="shared" si="545"/>
        <v/>
      </c>
    </row>
    <row r="1663" spans="1:36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25"/>
        <v>1.0250632911392406</v>
      </c>
      <c r="P1663" s="6">
        <f t="shared" si="526"/>
        <v>80.178217821782184</v>
      </c>
      <c r="Q1663" t="str">
        <f t="shared" si="527"/>
        <v>music</v>
      </c>
      <c r="R1663" t="str">
        <f t="shared" si="528"/>
        <v>pop</v>
      </c>
      <c r="S1663" s="8">
        <f t="shared" si="529"/>
        <v>42344</v>
      </c>
      <c r="T1663" s="8">
        <f t="shared" si="530"/>
        <v>42386.875</v>
      </c>
      <c r="U1663">
        <f t="shared" si="531"/>
        <v>2015</v>
      </c>
      <c r="V1663" t="str">
        <f>VLOOKUP(MONTH(S1663),REF!$C$4:$D$15,2,FALSE)</f>
        <v>DEC</v>
      </c>
      <c r="W1663" t="str">
        <f t="shared" si="532"/>
        <v>NO</v>
      </c>
      <c r="X1663" t="str">
        <f t="shared" si="533"/>
        <v>NO</v>
      </c>
      <c r="Y1663" t="str">
        <f t="shared" si="534"/>
        <v>YES</v>
      </c>
      <c r="Z1663" t="str">
        <f t="shared" si="535"/>
        <v>NO</v>
      </c>
      <c r="AA1663" t="str">
        <f t="shared" si="536"/>
        <v>NO</v>
      </c>
      <c r="AB1663" t="str">
        <f t="shared" si="537"/>
        <v>NO</v>
      </c>
      <c r="AC1663" t="str">
        <f t="shared" si="538"/>
        <v>NO</v>
      </c>
      <c r="AD1663" t="str">
        <f t="shared" si="539"/>
        <v>NO</v>
      </c>
      <c r="AE1663" t="str">
        <f t="shared" si="540"/>
        <v>NO</v>
      </c>
      <c r="AF1663" t="str">
        <f t="shared" si="541"/>
        <v>NO</v>
      </c>
      <c r="AG1663" t="str">
        <f t="shared" si="542"/>
        <v>NO</v>
      </c>
      <c r="AH1663" t="str">
        <f t="shared" si="543"/>
        <v>NO</v>
      </c>
      <c r="AI1663">
        <f t="shared" si="544"/>
        <v>101</v>
      </c>
      <c r="AJ1663" t="str">
        <f t="shared" si="545"/>
        <v/>
      </c>
    </row>
    <row r="1664" spans="1:36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25"/>
        <v>1.026375</v>
      </c>
      <c r="P1664" s="6">
        <f t="shared" si="526"/>
        <v>132.43548387096774</v>
      </c>
      <c r="Q1664" t="str">
        <f t="shared" si="527"/>
        <v>music</v>
      </c>
      <c r="R1664" t="str">
        <f t="shared" si="528"/>
        <v>pop</v>
      </c>
      <c r="S1664" s="8">
        <f t="shared" si="529"/>
        <v>40848</v>
      </c>
      <c r="T1664" s="8">
        <f t="shared" si="530"/>
        <v>40908.239999999998</v>
      </c>
      <c r="U1664">
        <f t="shared" si="531"/>
        <v>2011</v>
      </c>
      <c r="V1664" t="str">
        <f>VLOOKUP(MONTH(S1664),REF!$C$4:$D$15,2,FALSE)</f>
        <v>NOV</v>
      </c>
      <c r="W1664" t="str">
        <f t="shared" si="532"/>
        <v>NO</v>
      </c>
      <c r="X1664" t="str">
        <f t="shared" si="533"/>
        <v>NO</v>
      </c>
      <c r="Y1664" t="str">
        <f t="shared" si="534"/>
        <v>YES</v>
      </c>
      <c r="Z1664" t="str">
        <f t="shared" si="535"/>
        <v>NO</v>
      </c>
      <c r="AA1664" t="str">
        <f t="shared" si="536"/>
        <v>NO</v>
      </c>
      <c r="AB1664" t="str">
        <f t="shared" si="537"/>
        <v>NO</v>
      </c>
      <c r="AC1664" t="str">
        <f t="shared" si="538"/>
        <v>NO</v>
      </c>
      <c r="AD1664" t="str">
        <f t="shared" si="539"/>
        <v>NO</v>
      </c>
      <c r="AE1664" t="str">
        <f t="shared" si="540"/>
        <v>NO</v>
      </c>
      <c r="AF1664" t="str">
        <f t="shared" si="541"/>
        <v>NO</v>
      </c>
      <c r="AG1664" t="str">
        <f t="shared" si="542"/>
        <v>NO</v>
      </c>
      <c r="AH1664" t="str">
        <f t="shared" si="543"/>
        <v>NO</v>
      </c>
      <c r="AI1664">
        <f t="shared" si="544"/>
        <v>62</v>
      </c>
      <c r="AJ1664" t="str">
        <f t="shared" si="545"/>
        <v/>
      </c>
    </row>
    <row r="1665" spans="1:36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25"/>
        <v>1.08</v>
      </c>
      <c r="P1665" s="6">
        <f t="shared" si="526"/>
        <v>33.75</v>
      </c>
      <c r="Q1665" t="str">
        <f t="shared" si="527"/>
        <v>music</v>
      </c>
      <c r="R1665" t="str">
        <f t="shared" si="528"/>
        <v>pop</v>
      </c>
      <c r="S1665" s="8">
        <f t="shared" si="529"/>
        <v>42006</v>
      </c>
      <c r="T1665" s="8">
        <f t="shared" si="530"/>
        <v>42036.02207175926</v>
      </c>
      <c r="U1665">
        <f t="shared" si="531"/>
        <v>2015</v>
      </c>
      <c r="V1665" t="str">
        <f>VLOOKUP(MONTH(S1665),REF!$C$4:$D$15,2,FALSE)</f>
        <v>JAN</v>
      </c>
      <c r="W1665" t="str">
        <f t="shared" si="532"/>
        <v>NO</v>
      </c>
      <c r="X1665" t="str">
        <f t="shared" si="533"/>
        <v>YES</v>
      </c>
      <c r="Y1665" t="str">
        <f t="shared" si="534"/>
        <v>NO</v>
      </c>
      <c r="Z1665" t="str">
        <f t="shared" si="535"/>
        <v>NO</v>
      </c>
      <c r="AA1665" t="str">
        <f t="shared" si="536"/>
        <v>NO</v>
      </c>
      <c r="AB1665" t="str">
        <f t="shared" si="537"/>
        <v>NO</v>
      </c>
      <c r="AC1665" t="str">
        <f t="shared" si="538"/>
        <v>NO</v>
      </c>
      <c r="AD1665" t="str">
        <f t="shared" si="539"/>
        <v>NO</v>
      </c>
      <c r="AE1665" t="str">
        <f t="shared" si="540"/>
        <v>NO</v>
      </c>
      <c r="AF1665" t="str">
        <f t="shared" si="541"/>
        <v>NO</v>
      </c>
      <c r="AG1665" t="str">
        <f t="shared" si="542"/>
        <v>NO</v>
      </c>
      <c r="AH1665" t="str">
        <f t="shared" si="543"/>
        <v>NO</v>
      </c>
      <c r="AI1665">
        <f t="shared" si="544"/>
        <v>32</v>
      </c>
      <c r="AJ1665" t="str">
        <f t="shared" si="545"/>
        <v/>
      </c>
    </row>
    <row r="1666" spans="1:36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25"/>
        <v>1.2240879999999998</v>
      </c>
      <c r="P1666" s="6">
        <f t="shared" si="526"/>
        <v>34.384494382022467</v>
      </c>
      <c r="Q1666" t="str">
        <f t="shared" si="527"/>
        <v>music</v>
      </c>
      <c r="R1666" t="str">
        <f t="shared" si="528"/>
        <v>pop</v>
      </c>
      <c r="S1666" s="8">
        <f t="shared" si="529"/>
        <v>40940</v>
      </c>
      <c r="T1666" s="8">
        <f t="shared" si="530"/>
        <v>40984.165972222225</v>
      </c>
      <c r="U1666">
        <f t="shared" si="531"/>
        <v>2012</v>
      </c>
      <c r="V1666" t="str">
        <f>VLOOKUP(MONTH(S1666),REF!$C$4:$D$15,2,FALSE)</f>
        <v>FEB</v>
      </c>
      <c r="W1666" t="str">
        <f t="shared" si="532"/>
        <v>NO</v>
      </c>
      <c r="X1666" t="str">
        <f t="shared" si="533"/>
        <v>YES</v>
      </c>
      <c r="Y1666" t="str">
        <f t="shared" si="534"/>
        <v>NO</v>
      </c>
      <c r="Z1666" t="str">
        <f t="shared" si="535"/>
        <v>NO</v>
      </c>
      <c r="AA1666" t="str">
        <f t="shared" si="536"/>
        <v>NO</v>
      </c>
      <c r="AB1666" t="str">
        <f t="shared" si="537"/>
        <v>NO</v>
      </c>
      <c r="AC1666" t="str">
        <f t="shared" si="538"/>
        <v>NO</v>
      </c>
      <c r="AD1666" t="str">
        <f t="shared" si="539"/>
        <v>NO</v>
      </c>
      <c r="AE1666" t="str">
        <f t="shared" si="540"/>
        <v>NO</v>
      </c>
      <c r="AF1666" t="str">
        <f t="shared" si="541"/>
        <v>NO</v>
      </c>
      <c r="AG1666" t="str">
        <f t="shared" si="542"/>
        <v>NO</v>
      </c>
      <c r="AH1666" t="str">
        <f t="shared" si="543"/>
        <v>NO</v>
      </c>
      <c r="AI1666">
        <f t="shared" si="544"/>
        <v>89</v>
      </c>
      <c r="AJ1666" t="str">
        <f t="shared" si="545"/>
        <v/>
      </c>
    </row>
    <row r="1667" spans="1:36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46">E1667/D1667</f>
        <v>1.1945714285714286</v>
      </c>
      <c r="P1667" s="6">
        <f t="shared" ref="P1667:P1730" si="547">E1667/L1667</f>
        <v>44.956989247311824</v>
      </c>
      <c r="Q1667" t="str">
        <f t="shared" ref="Q1667:Q1730" si="548">LEFT(N1667,FIND("/",N1667)-1)</f>
        <v>music</v>
      </c>
      <c r="R1667" t="str">
        <f t="shared" ref="R1667:R1730" si="549">RIGHT(N1667,LEN(N1667)-FIND("/",N1667))</f>
        <v>pop</v>
      </c>
      <c r="S1667" s="8">
        <f t="shared" ref="S1667:S1730" si="550">ROUND((J1667/86400)+DATE(1970,1,1),0)</f>
        <v>40565</v>
      </c>
      <c r="T1667" s="8">
        <f t="shared" ref="T1667:T1730" si="551">(I1667/86400)+DATE(1970,1,1)</f>
        <v>40596.125</v>
      </c>
      <c r="U1667">
        <f t="shared" ref="U1667:U1730" si="552">YEAR(S1667)</f>
        <v>2011</v>
      </c>
      <c r="V1667" t="str">
        <f>VLOOKUP(MONTH(S1667),REF!$C$4:$D$15,2,FALSE)</f>
        <v>JAN</v>
      </c>
      <c r="W1667" t="str">
        <f t="shared" ref="W1667:W1730" si="553">IF(D1667&lt;1000,"YES","NO")</f>
        <v>NO</v>
      </c>
      <c r="X1667" t="str">
        <f t="shared" ref="X1667:X1730" si="554">IF(AND($D1667&gt;=1000,$D1667&lt;=4999),"YES","NO")</f>
        <v>YES</v>
      </c>
      <c r="Y1667" t="str">
        <f t="shared" ref="Y1667:Y1730" si="555">IF(AND($D1667&gt;=5000,$D1667&lt;=9999),"YES","NO")</f>
        <v>NO</v>
      </c>
      <c r="Z1667" t="str">
        <f t="shared" ref="Z1667:Z1730" si="556">IF(AND($D1667&gt;=10000,$D1667&lt;=14999),"YES","NO")</f>
        <v>NO</v>
      </c>
      <c r="AA1667" t="str">
        <f t="shared" ref="AA1667:AA1730" si="557">IF(AND($D1667&gt;=15000,$D1667&lt;=19999),"YES","NO")</f>
        <v>NO</v>
      </c>
      <c r="AB1667" t="str">
        <f t="shared" ref="AB1667:AB1730" si="558">IF(AND($D1667&gt;=20000,$D1667&lt;=24999),"YES","NO")</f>
        <v>NO</v>
      </c>
      <c r="AC1667" t="str">
        <f t="shared" ref="AC1667:AC1730" si="559">IF(AND($D1667&gt;=25000,$D1667&lt;=29999),"YES","NO")</f>
        <v>NO</v>
      </c>
      <c r="AD1667" t="str">
        <f t="shared" ref="AD1667:AD1730" si="560">IF(AND($D1667&gt;=30000,$D1667&lt;=34999),"YES","NO")</f>
        <v>NO</v>
      </c>
      <c r="AE1667" t="str">
        <f t="shared" ref="AE1667:AE1730" si="561">IF(AND($D1667&gt;=35000,$D1667&lt;=39999),"YES","NO")</f>
        <v>NO</v>
      </c>
      <c r="AF1667" t="str">
        <f t="shared" ref="AF1667:AF1730" si="562">IF(AND($D1667&gt;=40000,$D1667&lt;=44999),"YES","NO")</f>
        <v>NO</v>
      </c>
      <c r="AG1667" t="str">
        <f t="shared" ref="AG1667:AG1730" si="563">IF(AND($D1667&gt;=45000,$D1667&lt;=49999),"YES","NO")</f>
        <v>NO</v>
      </c>
      <c r="AH1667" t="str">
        <f t="shared" ref="AH1667:AH1730" si="564">IF($D1667&gt;=50000,"YES","NO")</f>
        <v>NO</v>
      </c>
      <c r="AI1667">
        <f t="shared" ref="AI1667:AI1730" si="565">IF(F1667="successful",L1667,"")</f>
        <v>93</v>
      </c>
      <c r="AJ1667" t="str">
        <f t="shared" ref="AJ1667:AJ1730" si="566">IF(F1667="failed",L1667,"")</f>
        <v/>
      </c>
    </row>
    <row r="1668" spans="1:36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46"/>
        <v>1.6088</v>
      </c>
      <c r="P1668" s="6">
        <f t="shared" si="547"/>
        <v>41.04081632653061</v>
      </c>
      <c r="Q1668" t="str">
        <f t="shared" si="548"/>
        <v>music</v>
      </c>
      <c r="R1668" t="str">
        <f t="shared" si="549"/>
        <v>pop</v>
      </c>
      <c r="S1668" s="8">
        <f t="shared" si="550"/>
        <v>41331</v>
      </c>
      <c r="T1668" s="8">
        <f t="shared" si="551"/>
        <v>41361.211493055554</v>
      </c>
      <c r="U1668">
        <f t="shared" si="552"/>
        <v>2013</v>
      </c>
      <c r="V1668" t="str">
        <f>VLOOKUP(MONTH(S1668),REF!$C$4:$D$15,2,FALSE)</f>
        <v>FEB</v>
      </c>
      <c r="W1668" t="str">
        <f t="shared" si="553"/>
        <v>NO</v>
      </c>
      <c r="X1668" t="str">
        <f t="shared" si="554"/>
        <v>YES</v>
      </c>
      <c r="Y1668" t="str">
        <f t="shared" si="555"/>
        <v>NO</v>
      </c>
      <c r="Z1668" t="str">
        <f t="shared" si="556"/>
        <v>NO</v>
      </c>
      <c r="AA1668" t="str">
        <f t="shared" si="557"/>
        <v>NO</v>
      </c>
      <c r="AB1668" t="str">
        <f t="shared" si="558"/>
        <v>NO</v>
      </c>
      <c r="AC1668" t="str">
        <f t="shared" si="559"/>
        <v>NO</v>
      </c>
      <c r="AD1668" t="str">
        <f t="shared" si="560"/>
        <v>NO</v>
      </c>
      <c r="AE1668" t="str">
        <f t="shared" si="561"/>
        <v>NO</v>
      </c>
      <c r="AF1668" t="str">
        <f t="shared" si="562"/>
        <v>NO</v>
      </c>
      <c r="AG1668" t="str">
        <f t="shared" si="563"/>
        <v>NO</v>
      </c>
      <c r="AH1668" t="str">
        <f t="shared" si="564"/>
        <v>NO</v>
      </c>
      <c r="AI1668">
        <f t="shared" si="565"/>
        <v>98</v>
      </c>
      <c r="AJ1668" t="str">
        <f t="shared" si="566"/>
        <v/>
      </c>
    </row>
    <row r="1669" spans="1:36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46"/>
        <v>1.2685294117647059</v>
      </c>
      <c r="P1669" s="6">
        <f t="shared" si="547"/>
        <v>52.597560975609753</v>
      </c>
      <c r="Q1669" t="str">
        <f t="shared" si="548"/>
        <v>music</v>
      </c>
      <c r="R1669" t="str">
        <f t="shared" si="549"/>
        <v>pop</v>
      </c>
      <c r="S1669" s="8">
        <f t="shared" si="550"/>
        <v>41682</v>
      </c>
      <c r="T1669" s="8">
        <f t="shared" si="551"/>
        <v>41709.290972222225</v>
      </c>
      <c r="U1669">
        <f t="shared" si="552"/>
        <v>2014</v>
      </c>
      <c r="V1669" t="str">
        <f>VLOOKUP(MONTH(S1669),REF!$C$4:$D$15,2,FALSE)</f>
        <v>FEB</v>
      </c>
      <c r="W1669" t="str">
        <f t="shared" si="553"/>
        <v>NO</v>
      </c>
      <c r="X1669" t="str">
        <f t="shared" si="554"/>
        <v>YES</v>
      </c>
      <c r="Y1669" t="str">
        <f t="shared" si="555"/>
        <v>NO</v>
      </c>
      <c r="Z1669" t="str">
        <f t="shared" si="556"/>
        <v>NO</v>
      </c>
      <c r="AA1669" t="str">
        <f t="shared" si="557"/>
        <v>NO</v>
      </c>
      <c r="AB1669" t="str">
        <f t="shared" si="558"/>
        <v>NO</v>
      </c>
      <c r="AC1669" t="str">
        <f t="shared" si="559"/>
        <v>NO</v>
      </c>
      <c r="AD1669" t="str">
        <f t="shared" si="560"/>
        <v>NO</v>
      </c>
      <c r="AE1669" t="str">
        <f t="shared" si="561"/>
        <v>NO</v>
      </c>
      <c r="AF1669" t="str">
        <f t="shared" si="562"/>
        <v>NO</v>
      </c>
      <c r="AG1669" t="str">
        <f t="shared" si="563"/>
        <v>NO</v>
      </c>
      <c r="AH1669" t="str">
        <f t="shared" si="564"/>
        <v>NO</v>
      </c>
      <c r="AI1669">
        <f t="shared" si="565"/>
        <v>82</v>
      </c>
      <c r="AJ1669" t="str">
        <f t="shared" si="566"/>
        <v/>
      </c>
    </row>
    <row r="1670" spans="1:36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46"/>
        <v>1.026375</v>
      </c>
      <c r="P1670" s="6">
        <f t="shared" si="547"/>
        <v>70.784482758620683</v>
      </c>
      <c r="Q1670" t="str">
        <f t="shared" si="548"/>
        <v>music</v>
      </c>
      <c r="R1670" t="str">
        <f t="shared" si="549"/>
        <v>pop</v>
      </c>
      <c r="S1670" s="8">
        <f t="shared" si="550"/>
        <v>40845</v>
      </c>
      <c r="T1670" s="8">
        <f t="shared" si="551"/>
        <v>40875.191423611112</v>
      </c>
      <c r="U1670">
        <f t="shared" si="552"/>
        <v>2011</v>
      </c>
      <c r="V1670" t="str">
        <f>VLOOKUP(MONTH(S1670),REF!$C$4:$D$15,2,FALSE)</f>
        <v>OCT</v>
      </c>
      <c r="W1670" t="str">
        <f t="shared" si="553"/>
        <v>NO</v>
      </c>
      <c r="X1670" t="str">
        <f t="shared" si="554"/>
        <v>NO</v>
      </c>
      <c r="Y1670" t="str">
        <f t="shared" si="555"/>
        <v>YES</v>
      </c>
      <c r="Z1670" t="str">
        <f t="shared" si="556"/>
        <v>NO</v>
      </c>
      <c r="AA1670" t="str">
        <f t="shared" si="557"/>
        <v>NO</v>
      </c>
      <c r="AB1670" t="str">
        <f t="shared" si="558"/>
        <v>NO</v>
      </c>
      <c r="AC1670" t="str">
        <f t="shared" si="559"/>
        <v>NO</v>
      </c>
      <c r="AD1670" t="str">
        <f t="shared" si="560"/>
        <v>NO</v>
      </c>
      <c r="AE1670" t="str">
        <f t="shared" si="561"/>
        <v>NO</v>
      </c>
      <c r="AF1670" t="str">
        <f t="shared" si="562"/>
        <v>NO</v>
      </c>
      <c r="AG1670" t="str">
        <f t="shared" si="563"/>
        <v>NO</v>
      </c>
      <c r="AH1670" t="str">
        <f t="shared" si="564"/>
        <v>NO</v>
      </c>
      <c r="AI1670">
        <f t="shared" si="565"/>
        <v>116</v>
      </c>
      <c r="AJ1670" t="str">
        <f t="shared" si="566"/>
        <v/>
      </c>
    </row>
    <row r="1671" spans="1:36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46"/>
        <v>1.3975</v>
      </c>
      <c r="P1671" s="6">
        <f t="shared" si="547"/>
        <v>53.75</v>
      </c>
      <c r="Q1671" t="str">
        <f t="shared" si="548"/>
        <v>music</v>
      </c>
      <c r="R1671" t="str">
        <f t="shared" si="549"/>
        <v>pop</v>
      </c>
      <c r="S1671" s="8">
        <f t="shared" si="550"/>
        <v>42462</v>
      </c>
      <c r="T1671" s="8">
        <f t="shared" si="551"/>
        <v>42521.885138888887</v>
      </c>
      <c r="U1671">
        <f t="shared" si="552"/>
        <v>2016</v>
      </c>
      <c r="V1671" t="str">
        <f>VLOOKUP(MONTH(S1671),REF!$C$4:$D$15,2,FALSE)</f>
        <v>APR</v>
      </c>
      <c r="W1671" t="str">
        <f t="shared" si="553"/>
        <v>NO</v>
      </c>
      <c r="X1671" t="str">
        <f t="shared" si="554"/>
        <v>YES</v>
      </c>
      <c r="Y1671" t="str">
        <f t="shared" si="555"/>
        <v>NO</v>
      </c>
      <c r="Z1671" t="str">
        <f t="shared" si="556"/>
        <v>NO</v>
      </c>
      <c r="AA1671" t="str">
        <f t="shared" si="557"/>
        <v>NO</v>
      </c>
      <c r="AB1671" t="str">
        <f t="shared" si="558"/>
        <v>NO</v>
      </c>
      <c r="AC1671" t="str">
        <f t="shared" si="559"/>
        <v>NO</v>
      </c>
      <c r="AD1671" t="str">
        <f t="shared" si="560"/>
        <v>NO</v>
      </c>
      <c r="AE1671" t="str">
        <f t="shared" si="561"/>
        <v>NO</v>
      </c>
      <c r="AF1671" t="str">
        <f t="shared" si="562"/>
        <v>NO</v>
      </c>
      <c r="AG1671" t="str">
        <f t="shared" si="563"/>
        <v>NO</v>
      </c>
      <c r="AH1671" t="str">
        <f t="shared" si="564"/>
        <v>NO</v>
      </c>
      <c r="AI1671">
        <f t="shared" si="565"/>
        <v>52</v>
      </c>
      <c r="AJ1671" t="str">
        <f t="shared" si="566"/>
        <v/>
      </c>
    </row>
    <row r="1672" spans="1:36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46"/>
        <v>1.026</v>
      </c>
      <c r="P1672" s="6">
        <f t="shared" si="547"/>
        <v>44.608695652173914</v>
      </c>
      <c r="Q1672" t="str">
        <f t="shared" si="548"/>
        <v>music</v>
      </c>
      <c r="R1672" t="str">
        <f t="shared" si="549"/>
        <v>pop</v>
      </c>
      <c r="S1672" s="8">
        <f t="shared" si="550"/>
        <v>40314</v>
      </c>
      <c r="T1672" s="8">
        <f t="shared" si="551"/>
        <v>40364.166666666664</v>
      </c>
      <c r="U1672">
        <f t="shared" si="552"/>
        <v>2010</v>
      </c>
      <c r="V1672" t="str">
        <f>VLOOKUP(MONTH(S1672),REF!$C$4:$D$15,2,FALSE)</f>
        <v>MAY</v>
      </c>
      <c r="W1672" t="str">
        <f t="shared" si="553"/>
        <v>NO</v>
      </c>
      <c r="X1672" t="str">
        <f t="shared" si="554"/>
        <v>YES</v>
      </c>
      <c r="Y1672" t="str">
        <f t="shared" si="555"/>
        <v>NO</v>
      </c>
      <c r="Z1672" t="str">
        <f t="shared" si="556"/>
        <v>NO</v>
      </c>
      <c r="AA1672" t="str">
        <f t="shared" si="557"/>
        <v>NO</v>
      </c>
      <c r="AB1672" t="str">
        <f t="shared" si="558"/>
        <v>NO</v>
      </c>
      <c r="AC1672" t="str">
        <f t="shared" si="559"/>
        <v>NO</v>
      </c>
      <c r="AD1672" t="str">
        <f t="shared" si="560"/>
        <v>NO</v>
      </c>
      <c r="AE1672" t="str">
        <f t="shared" si="561"/>
        <v>NO</v>
      </c>
      <c r="AF1672" t="str">
        <f t="shared" si="562"/>
        <v>NO</v>
      </c>
      <c r="AG1672" t="str">
        <f t="shared" si="563"/>
        <v>NO</v>
      </c>
      <c r="AH1672" t="str">
        <f t="shared" si="564"/>
        <v>NO</v>
      </c>
      <c r="AI1672">
        <f t="shared" si="565"/>
        <v>23</v>
      </c>
      <c r="AJ1672" t="str">
        <f t="shared" si="566"/>
        <v/>
      </c>
    </row>
    <row r="1673" spans="1:36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46"/>
        <v>1.0067349999999999</v>
      </c>
      <c r="P1673" s="6">
        <f t="shared" si="547"/>
        <v>26.148961038961041</v>
      </c>
      <c r="Q1673" t="str">
        <f t="shared" si="548"/>
        <v>music</v>
      </c>
      <c r="R1673" t="str">
        <f t="shared" si="549"/>
        <v>pop</v>
      </c>
      <c r="S1673" s="8">
        <f t="shared" si="550"/>
        <v>42554</v>
      </c>
      <c r="T1673" s="8">
        <f t="shared" si="551"/>
        <v>42583.54414351852</v>
      </c>
      <c r="U1673">
        <f t="shared" si="552"/>
        <v>2016</v>
      </c>
      <c r="V1673" t="str">
        <f>VLOOKUP(MONTH(S1673),REF!$C$4:$D$15,2,FALSE)</f>
        <v>JUL</v>
      </c>
      <c r="W1673" t="str">
        <f t="shared" si="553"/>
        <v>NO</v>
      </c>
      <c r="X1673" t="str">
        <f t="shared" si="554"/>
        <v>YES</v>
      </c>
      <c r="Y1673" t="str">
        <f t="shared" si="555"/>
        <v>NO</v>
      </c>
      <c r="Z1673" t="str">
        <f t="shared" si="556"/>
        <v>NO</v>
      </c>
      <c r="AA1673" t="str">
        <f t="shared" si="557"/>
        <v>NO</v>
      </c>
      <c r="AB1673" t="str">
        <f t="shared" si="558"/>
        <v>NO</v>
      </c>
      <c r="AC1673" t="str">
        <f t="shared" si="559"/>
        <v>NO</v>
      </c>
      <c r="AD1673" t="str">
        <f t="shared" si="560"/>
        <v>NO</v>
      </c>
      <c r="AE1673" t="str">
        <f t="shared" si="561"/>
        <v>NO</v>
      </c>
      <c r="AF1673" t="str">
        <f t="shared" si="562"/>
        <v>NO</v>
      </c>
      <c r="AG1673" t="str">
        <f t="shared" si="563"/>
        <v>NO</v>
      </c>
      <c r="AH1673" t="str">
        <f t="shared" si="564"/>
        <v>NO</v>
      </c>
      <c r="AI1673">
        <f t="shared" si="565"/>
        <v>77</v>
      </c>
      <c r="AJ1673" t="str">
        <f t="shared" si="566"/>
        <v/>
      </c>
    </row>
    <row r="1674" spans="1:36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46"/>
        <v>1.1294117647058823</v>
      </c>
      <c r="P1674" s="6">
        <f t="shared" si="547"/>
        <v>39.183673469387756</v>
      </c>
      <c r="Q1674" t="str">
        <f t="shared" si="548"/>
        <v>music</v>
      </c>
      <c r="R1674" t="str">
        <f t="shared" si="549"/>
        <v>pop</v>
      </c>
      <c r="S1674" s="8">
        <f t="shared" si="550"/>
        <v>41035</v>
      </c>
      <c r="T1674" s="8">
        <f t="shared" si="551"/>
        <v>41064.656597222223</v>
      </c>
      <c r="U1674">
        <f t="shared" si="552"/>
        <v>2012</v>
      </c>
      <c r="V1674" t="str">
        <f>VLOOKUP(MONTH(S1674),REF!$C$4:$D$15,2,FALSE)</f>
        <v>MAY</v>
      </c>
      <c r="W1674" t="str">
        <f t="shared" si="553"/>
        <v>NO</v>
      </c>
      <c r="X1674" t="str">
        <f t="shared" si="554"/>
        <v>YES</v>
      </c>
      <c r="Y1674" t="str">
        <f t="shared" si="555"/>
        <v>NO</v>
      </c>
      <c r="Z1674" t="str">
        <f t="shared" si="556"/>
        <v>NO</v>
      </c>
      <c r="AA1674" t="str">
        <f t="shared" si="557"/>
        <v>NO</v>
      </c>
      <c r="AB1674" t="str">
        <f t="shared" si="558"/>
        <v>NO</v>
      </c>
      <c r="AC1674" t="str">
        <f t="shared" si="559"/>
        <v>NO</v>
      </c>
      <c r="AD1674" t="str">
        <f t="shared" si="560"/>
        <v>NO</v>
      </c>
      <c r="AE1674" t="str">
        <f t="shared" si="561"/>
        <v>NO</v>
      </c>
      <c r="AF1674" t="str">
        <f t="shared" si="562"/>
        <v>NO</v>
      </c>
      <c r="AG1674" t="str">
        <f t="shared" si="563"/>
        <v>NO</v>
      </c>
      <c r="AH1674" t="str">
        <f t="shared" si="564"/>
        <v>NO</v>
      </c>
      <c r="AI1674">
        <f t="shared" si="565"/>
        <v>49</v>
      </c>
      <c r="AJ1674" t="str">
        <f t="shared" si="566"/>
        <v/>
      </c>
    </row>
    <row r="1675" spans="1:36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46"/>
        <v>1.2809523809523808</v>
      </c>
      <c r="P1675" s="6">
        <f t="shared" si="547"/>
        <v>45.593220338983052</v>
      </c>
      <c r="Q1675" t="str">
        <f t="shared" si="548"/>
        <v>music</v>
      </c>
      <c r="R1675" t="str">
        <f t="shared" si="549"/>
        <v>pop</v>
      </c>
      <c r="S1675" s="8">
        <f t="shared" si="550"/>
        <v>42040</v>
      </c>
      <c r="T1675" s="8">
        <f t="shared" si="551"/>
        <v>42069.878379629634</v>
      </c>
      <c r="U1675">
        <f t="shared" si="552"/>
        <v>2015</v>
      </c>
      <c r="V1675" t="str">
        <f>VLOOKUP(MONTH(S1675),REF!$C$4:$D$15,2,FALSE)</f>
        <v>FEB</v>
      </c>
      <c r="W1675" t="str">
        <f t="shared" si="553"/>
        <v>NO</v>
      </c>
      <c r="X1675" t="str">
        <f t="shared" si="554"/>
        <v>YES</v>
      </c>
      <c r="Y1675" t="str">
        <f t="shared" si="555"/>
        <v>NO</v>
      </c>
      <c r="Z1675" t="str">
        <f t="shared" si="556"/>
        <v>NO</v>
      </c>
      <c r="AA1675" t="str">
        <f t="shared" si="557"/>
        <v>NO</v>
      </c>
      <c r="AB1675" t="str">
        <f t="shared" si="558"/>
        <v>NO</v>
      </c>
      <c r="AC1675" t="str">
        <f t="shared" si="559"/>
        <v>NO</v>
      </c>
      <c r="AD1675" t="str">
        <f t="shared" si="560"/>
        <v>NO</v>
      </c>
      <c r="AE1675" t="str">
        <f t="shared" si="561"/>
        <v>NO</v>
      </c>
      <c r="AF1675" t="str">
        <f t="shared" si="562"/>
        <v>NO</v>
      </c>
      <c r="AG1675" t="str">
        <f t="shared" si="563"/>
        <v>NO</v>
      </c>
      <c r="AH1675" t="str">
        <f t="shared" si="564"/>
        <v>NO</v>
      </c>
      <c r="AI1675">
        <f t="shared" si="565"/>
        <v>59</v>
      </c>
      <c r="AJ1675" t="str">
        <f t="shared" si="566"/>
        <v/>
      </c>
    </row>
    <row r="1676" spans="1:36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46"/>
        <v>2.0169999999999999</v>
      </c>
      <c r="P1676" s="6">
        <f t="shared" si="547"/>
        <v>89.247787610619469</v>
      </c>
      <c r="Q1676" t="str">
        <f t="shared" si="548"/>
        <v>music</v>
      </c>
      <c r="R1676" t="str">
        <f t="shared" si="549"/>
        <v>pop</v>
      </c>
      <c r="S1676" s="8">
        <f t="shared" si="550"/>
        <v>42570</v>
      </c>
      <c r="T1676" s="8">
        <f t="shared" si="551"/>
        <v>42600.290972222225</v>
      </c>
      <c r="U1676">
        <f t="shared" si="552"/>
        <v>2016</v>
      </c>
      <c r="V1676" t="str">
        <f>VLOOKUP(MONTH(S1676),REF!$C$4:$D$15,2,FALSE)</f>
        <v>JUL</v>
      </c>
      <c r="W1676" t="str">
        <f t="shared" si="553"/>
        <v>NO</v>
      </c>
      <c r="X1676" t="str">
        <f t="shared" si="554"/>
        <v>NO</v>
      </c>
      <c r="Y1676" t="str">
        <f t="shared" si="555"/>
        <v>YES</v>
      </c>
      <c r="Z1676" t="str">
        <f t="shared" si="556"/>
        <v>NO</v>
      </c>
      <c r="AA1676" t="str">
        <f t="shared" si="557"/>
        <v>NO</v>
      </c>
      <c r="AB1676" t="str">
        <f t="shared" si="558"/>
        <v>NO</v>
      </c>
      <c r="AC1676" t="str">
        <f t="shared" si="559"/>
        <v>NO</v>
      </c>
      <c r="AD1676" t="str">
        <f t="shared" si="560"/>
        <v>NO</v>
      </c>
      <c r="AE1676" t="str">
        <f t="shared" si="561"/>
        <v>NO</v>
      </c>
      <c r="AF1676" t="str">
        <f t="shared" si="562"/>
        <v>NO</v>
      </c>
      <c r="AG1676" t="str">
        <f t="shared" si="563"/>
        <v>NO</v>
      </c>
      <c r="AH1676" t="str">
        <f t="shared" si="564"/>
        <v>NO</v>
      </c>
      <c r="AI1676">
        <f t="shared" si="565"/>
        <v>113</v>
      </c>
      <c r="AJ1676" t="str">
        <f t="shared" si="566"/>
        <v/>
      </c>
    </row>
    <row r="1677" spans="1:36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46"/>
        <v>1.37416</v>
      </c>
      <c r="P1677" s="6">
        <f t="shared" si="547"/>
        <v>40.416470588235299</v>
      </c>
      <c r="Q1677" t="str">
        <f t="shared" si="548"/>
        <v>music</v>
      </c>
      <c r="R1677" t="str">
        <f t="shared" si="549"/>
        <v>pop</v>
      </c>
      <c r="S1677" s="8">
        <f t="shared" si="550"/>
        <v>40803</v>
      </c>
      <c r="T1677" s="8">
        <f t="shared" si="551"/>
        <v>40832.918749999997</v>
      </c>
      <c r="U1677">
        <f t="shared" si="552"/>
        <v>2011</v>
      </c>
      <c r="V1677" t="str">
        <f>VLOOKUP(MONTH(S1677),REF!$C$4:$D$15,2,FALSE)</f>
        <v>SEP</v>
      </c>
      <c r="W1677" t="str">
        <f t="shared" si="553"/>
        <v>NO</v>
      </c>
      <c r="X1677" t="str">
        <f t="shared" si="554"/>
        <v>YES</v>
      </c>
      <c r="Y1677" t="str">
        <f t="shared" si="555"/>
        <v>NO</v>
      </c>
      <c r="Z1677" t="str">
        <f t="shared" si="556"/>
        <v>NO</v>
      </c>
      <c r="AA1677" t="str">
        <f t="shared" si="557"/>
        <v>NO</v>
      </c>
      <c r="AB1677" t="str">
        <f t="shared" si="558"/>
        <v>NO</v>
      </c>
      <c r="AC1677" t="str">
        <f t="shared" si="559"/>
        <v>NO</v>
      </c>
      <c r="AD1677" t="str">
        <f t="shared" si="560"/>
        <v>NO</v>
      </c>
      <c r="AE1677" t="str">
        <f t="shared" si="561"/>
        <v>NO</v>
      </c>
      <c r="AF1677" t="str">
        <f t="shared" si="562"/>
        <v>NO</v>
      </c>
      <c r="AG1677" t="str">
        <f t="shared" si="563"/>
        <v>NO</v>
      </c>
      <c r="AH1677" t="str">
        <f t="shared" si="564"/>
        <v>NO</v>
      </c>
      <c r="AI1677">
        <f t="shared" si="565"/>
        <v>34</v>
      </c>
      <c r="AJ1677" t="str">
        <f t="shared" si="566"/>
        <v/>
      </c>
    </row>
    <row r="1678" spans="1:36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46"/>
        <v>1.1533333333333333</v>
      </c>
      <c r="P1678" s="6">
        <f t="shared" si="547"/>
        <v>82.38095238095238</v>
      </c>
      <c r="Q1678" t="str">
        <f t="shared" si="548"/>
        <v>music</v>
      </c>
      <c r="R1678" t="str">
        <f t="shared" si="549"/>
        <v>pop</v>
      </c>
      <c r="S1678" s="8">
        <f t="shared" si="550"/>
        <v>40974</v>
      </c>
      <c r="T1678" s="8">
        <f t="shared" si="551"/>
        <v>41020.165972222225</v>
      </c>
      <c r="U1678">
        <f t="shared" si="552"/>
        <v>2012</v>
      </c>
      <c r="V1678" t="str">
        <f>VLOOKUP(MONTH(S1678),REF!$C$4:$D$15,2,FALSE)</f>
        <v>MAR</v>
      </c>
      <c r="W1678" t="str">
        <f t="shared" si="553"/>
        <v>NO</v>
      </c>
      <c r="X1678" t="str">
        <f t="shared" si="554"/>
        <v>YES</v>
      </c>
      <c r="Y1678" t="str">
        <f t="shared" si="555"/>
        <v>NO</v>
      </c>
      <c r="Z1678" t="str">
        <f t="shared" si="556"/>
        <v>NO</v>
      </c>
      <c r="AA1678" t="str">
        <f t="shared" si="557"/>
        <v>NO</v>
      </c>
      <c r="AB1678" t="str">
        <f t="shared" si="558"/>
        <v>NO</v>
      </c>
      <c r="AC1678" t="str">
        <f t="shared" si="559"/>
        <v>NO</v>
      </c>
      <c r="AD1678" t="str">
        <f t="shared" si="560"/>
        <v>NO</v>
      </c>
      <c r="AE1678" t="str">
        <f t="shared" si="561"/>
        <v>NO</v>
      </c>
      <c r="AF1678" t="str">
        <f t="shared" si="562"/>
        <v>NO</v>
      </c>
      <c r="AG1678" t="str">
        <f t="shared" si="563"/>
        <v>NO</v>
      </c>
      <c r="AH1678" t="str">
        <f t="shared" si="564"/>
        <v>NO</v>
      </c>
      <c r="AI1678">
        <f t="shared" si="565"/>
        <v>42</v>
      </c>
      <c r="AJ1678" t="str">
        <f t="shared" si="566"/>
        <v/>
      </c>
    </row>
    <row r="1679" spans="1:36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46"/>
        <v>1.1166666666666667</v>
      </c>
      <c r="P1679" s="6">
        <f t="shared" si="547"/>
        <v>159.52380952380952</v>
      </c>
      <c r="Q1679" t="str">
        <f t="shared" si="548"/>
        <v>music</v>
      </c>
      <c r="R1679" t="str">
        <f t="shared" si="549"/>
        <v>pop</v>
      </c>
      <c r="S1679" s="8">
        <f t="shared" si="550"/>
        <v>42416</v>
      </c>
      <c r="T1679" s="8">
        <f t="shared" si="551"/>
        <v>42476.249305555553</v>
      </c>
      <c r="U1679">
        <f t="shared" si="552"/>
        <v>2016</v>
      </c>
      <c r="V1679" t="str">
        <f>VLOOKUP(MONTH(S1679),REF!$C$4:$D$15,2,FALSE)</f>
        <v>FEB</v>
      </c>
      <c r="W1679" t="str">
        <f t="shared" si="553"/>
        <v>NO</v>
      </c>
      <c r="X1679" t="str">
        <f t="shared" si="554"/>
        <v>NO</v>
      </c>
      <c r="Y1679" t="str">
        <f t="shared" si="555"/>
        <v>YES</v>
      </c>
      <c r="Z1679" t="str">
        <f t="shared" si="556"/>
        <v>NO</v>
      </c>
      <c r="AA1679" t="str">
        <f t="shared" si="557"/>
        <v>NO</v>
      </c>
      <c r="AB1679" t="str">
        <f t="shared" si="558"/>
        <v>NO</v>
      </c>
      <c r="AC1679" t="str">
        <f t="shared" si="559"/>
        <v>NO</v>
      </c>
      <c r="AD1679" t="str">
        <f t="shared" si="560"/>
        <v>NO</v>
      </c>
      <c r="AE1679" t="str">
        <f t="shared" si="561"/>
        <v>NO</v>
      </c>
      <c r="AF1679" t="str">
        <f t="shared" si="562"/>
        <v>NO</v>
      </c>
      <c r="AG1679" t="str">
        <f t="shared" si="563"/>
        <v>NO</v>
      </c>
      <c r="AH1679" t="str">
        <f t="shared" si="564"/>
        <v>NO</v>
      </c>
      <c r="AI1679">
        <f t="shared" si="565"/>
        <v>42</v>
      </c>
      <c r="AJ1679" t="str">
        <f t="shared" si="566"/>
        <v/>
      </c>
    </row>
    <row r="1680" spans="1:36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46"/>
        <v>1.1839999999999999</v>
      </c>
      <c r="P1680" s="6">
        <f t="shared" si="547"/>
        <v>36.244897959183675</v>
      </c>
      <c r="Q1680" t="str">
        <f t="shared" si="548"/>
        <v>music</v>
      </c>
      <c r="R1680" t="str">
        <f t="shared" si="549"/>
        <v>pop</v>
      </c>
      <c r="S1680" s="8">
        <f t="shared" si="550"/>
        <v>41663</v>
      </c>
      <c r="T1680" s="8">
        <f t="shared" si="551"/>
        <v>41676.854988425926</v>
      </c>
      <c r="U1680">
        <f t="shared" si="552"/>
        <v>2014</v>
      </c>
      <c r="V1680" t="str">
        <f>VLOOKUP(MONTH(S1680),REF!$C$4:$D$15,2,FALSE)</f>
        <v>JAN</v>
      </c>
      <c r="W1680" t="str">
        <f t="shared" si="553"/>
        <v>NO</v>
      </c>
      <c r="X1680" t="str">
        <f t="shared" si="554"/>
        <v>YES</v>
      </c>
      <c r="Y1680" t="str">
        <f t="shared" si="555"/>
        <v>NO</v>
      </c>
      <c r="Z1680" t="str">
        <f t="shared" si="556"/>
        <v>NO</v>
      </c>
      <c r="AA1680" t="str">
        <f t="shared" si="557"/>
        <v>NO</v>
      </c>
      <c r="AB1680" t="str">
        <f t="shared" si="558"/>
        <v>NO</v>
      </c>
      <c r="AC1680" t="str">
        <f t="shared" si="559"/>
        <v>NO</v>
      </c>
      <c r="AD1680" t="str">
        <f t="shared" si="560"/>
        <v>NO</v>
      </c>
      <c r="AE1680" t="str">
        <f t="shared" si="561"/>
        <v>NO</v>
      </c>
      <c r="AF1680" t="str">
        <f t="shared" si="562"/>
        <v>NO</v>
      </c>
      <c r="AG1680" t="str">
        <f t="shared" si="563"/>
        <v>NO</v>
      </c>
      <c r="AH1680" t="str">
        <f t="shared" si="564"/>
        <v>NO</v>
      </c>
      <c r="AI1680">
        <f t="shared" si="565"/>
        <v>49</v>
      </c>
      <c r="AJ1680" t="str">
        <f t="shared" si="566"/>
        <v/>
      </c>
    </row>
    <row r="1681" spans="1:36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46"/>
        <v>1.75</v>
      </c>
      <c r="P1681" s="6">
        <f t="shared" si="547"/>
        <v>62.5</v>
      </c>
      <c r="Q1681" t="str">
        <f t="shared" si="548"/>
        <v>music</v>
      </c>
      <c r="R1681" t="str">
        <f t="shared" si="549"/>
        <v>pop</v>
      </c>
      <c r="S1681" s="8">
        <f t="shared" si="550"/>
        <v>40723</v>
      </c>
      <c r="T1681" s="8">
        <f t="shared" si="551"/>
        <v>40746.068807870368</v>
      </c>
      <c r="U1681">
        <f t="shared" si="552"/>
        <v>2011</v>
      </c>
      <c r="V1681" t="str">
        <f>VLOOKUP(MONTH(S1681),REF!$C$4:$D$15,2,FALSE)</f>
        <v>JUN</v>
      </c>
      <c r="W1681" t="str">
        <f t="shared" si="553"/>
        <v>NO</v>
      </c>
      <c r="X1681" t="str">
        <f t="shared" si="554"/>
        <v>YES</v>
      </c>
      <c r="Y1681" t="str">
        <f t="shared" si="555"/>
        <v>NO</v>
      </c>
      <c r="Z1681" t="str">
        <f t="shared" si="556"/>
        <v>NO</v>
      </c>
      <c r="AA1681" t="str">
        <f t="shared" si="557"/>
        <v>NO</v>
      </c>
      <c r="AB1681" t="str">
        <f t="shared" si="558"/>
        <v>NO</v>
      </c>
      <c r="AC1681" t="str">
        <f t="shared" si="559"/>
        <v>NO</v>
      </c>
      <c r="AD1681" t="str">
        <f t="shared" si="560"/>
        <v>NO</v>
      </c>
      <c r="AE1681" t="str">
        <f t="shared" si="561"/>
        <v>NO</v>
      </c>
      <c r="AF1681" t="str">
        <f t="shared" si="562"/>
        <v>NO</v>
      </c>
      <c r="AG1681" t="str">
        <f t="shared" si="563"/>
        <v>NO</v>
      </c>
      <c r="AH1681" t="str">
        <f t="shared" si="564"/>
        <v>NO</v>
      </c>
      <c r="AI1681">
        <f t="shared" si="565"/>
        <v>56</v>
      </c>
      <c r="AJ1681" t="str">
        <f t="shared" si="566"/>
        <v/>
      </c>
    </row>
    <row r="1682" spans="1:36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46"/>
        <v>1.175</v>
      </c>
      <c r="P1682" s="6">
        <f t="shared" si="547"/>
        <v>47</v>
      </c>
      <c r="Q1682" t="str">
        <f t="shared" si="548"/>
        <v>music</v>
      </c>
      <c r="R1682" t="str">
        <f t="shared" si="549"/>
        <v>pop</v>
      </c>
      <c r="S1682" s="8">
        <f t="shared" si="550"/>
        <v>41803</v>
      </c>
      <c r="T1682" s="8">
        <f t="shared" si="551"/>
        <v>41832.757719907408</v>
      </c>
      <c r="U1682">
        <f t="shared" si="552"/>
        <v>2014</v>
      </c>
      <c r="V1682" t="str">
        <f>VLOOKUP(MONTH(S1682),REF!$C$4:$D$15,2,FALSE)</f>
        <v>JUN</v>
      </c>
      <c r="W1682" t="str">
        <f t="shared" si="553"/>
        <v>NO</v>
      </c>
      <c r="X1682" t="str">
        <f t="shared" si="554"/>
        <v>YES</v>
      </c>
      <c r="Y1682" t="str">
        <f t="shared" si="555"/>
        <v>NO</v>
      </c>
      <c r="Z1682" t="str">
        <f t="shared" si="556"/>
        <v>NO</v>
      </c>
      <c r="AA1682" t="str">
        <f t="shared" si="557"/>
        <v>NO</v>
      </c>
      <c r="AB1682" t="str">
        <f t="shared" si="558"/>
        <v>NO</v>
      </c>
      <c r="AC1682" t="str">
        <f t="shared" si="559"/>
        <v>NO</v>
      </c>
      <c r="AD1682" t="str">
        <f t="shared" si="560"/>
        <v>NO</v>
      </c>
      <c r="AE1682" t="str">
        <f t="shared" si="561"/>
        <v>NO</v>
      </c>
      <c r="AF1682" t="str">
        <f t="shared" si="562"/>
        <v>NO</v>
      </c>
      <c r="AG1682" t="str">
        <f t="shared" si="563"/>
        <v>NO</v>
      </c>
      <c r="AH1682" t="str">
        <f t="shared" si="564"/>
        <v>NO</v>
      </c>
      <c r="AI1682">
        <f t="shared" si="565"/>
        <v>25</v>
      </c>
      <c r="AJ1682" t="str">
        <f t="shared" si="566"/>
        <v/>
      </c>
    </row>
    <row r="1683" spans="1:36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46"/>
        <v>1.0142212307692309</v>
      </c>
      <c r="P1683" s="6">
        <f t="shared" si="547"/>
        <v>74.575090497737563</v>
      </c>
      <c r="Q1683" t="str">
        <f t="shared" si="548"/>
        <v>music</v>
      </c>
      <c r="R1683" t="str">
        <f t="shared" si="549"/>
        <v>faith</v>
      </c>
      <c r="S1683" s="8">
        <f t="shared" si="550"/>
        <v>42774</v>
      </c>
      <c r="T1683" s="8">
        <f t="shared" si="551"/>
        <v>42823.083333333328</v>
      </c>
      <c r="U1683">
        <f t="shared" si="552"/>
        <v>2017</v>
      </c>
      <c r="V1683" t="str">
        <f>VLOOKUP(MONTH(S1683),REF!$C$4:$D$15,2,FALSE)</f>
        <v>FEB</v>
      </c>
      <c r="W1683" t="str">
        <f t="shared" si="553"/>
        <v>NO</v>
      </c>
      <c r="X1683" t="str">
        <f t="shared" si="554"/>
        <v>NO</v>
      </c>
      <c r="Y1683" t="str">
        <f t="shared" si="555"/>
        <v>NO</v>
      </c>
      <c r="Z1683" t="str">
        <f t="shared" si="556"/>
        <v>NO</v>
      </c>
      <c r="AA1683" t="str">
        <f t="shared" si="557"/>
        <v>NO</v>
      </c>
      <c r="AB1683" t="str">
        <f t="shared" si="558"/>
        <v>NO</v>
      </c>
      <c r="AC1683" t="str">
        <f t="shared" si="559"/>
        <v>NO</v>
      </c>
      <c r="AD1683" t="str">
        <f t="shared" si="560"/>
        <v>NO</v>
      </c>
      <c r="AE1683" t="str">
        <f t="shared" si="561"/>
        <v>NO</v>
      </c>
      <c r="AF1683" t="str">
        <f t="shared" si="562"/>
        <v>NO</v>
      </c>
      <c r="AG1683" t="str">
        <f t="shared" si="563"/>
        <v>NO</v>
      </c>
      <c r="AH1683" t="str">
        <f t="shared" si="564"/>
        <v>YES</v>
      </c>
      <c r="AI1683" t="str">
        <f t="shared" si="565"/>
        <v/>
      </c>
      <c r="AJ1683" t="str">
        <f t="shared" si="566"/>
        <v/>
      </c>
    </row>
    <row r="1684" spans="1:36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46"/>
        <v>0</v>
      </c>
      <c r="P1684" s="6" t="e">
        <f t="shared" si="547"/>
        <v>#DIV/0!</v>
      </c>
      <c r="Q1684" t="str">
        <f t="shared" si="548"/>
        <v>music</v>
      </c>
      <c r="R1684" t="str">
        <f t="shared" si="549"/>
        <v>faith</v>
      </c>
      <c r="S1684" s="8">
        <f t="shared" si="550"/>
        <v>42779</v>
      </c>
      <c r="T1684" s="8">
        <f t="shared" si="551"/>
        <v>42839.171990740739</v>
      </c>
      <c r="U1684">
        <f t="shared" si="552"/>
        <v>2017</v>
      </c>
      <c r="V1684" t="str">
        <f>VLOOKUP(MONTH(S1684),REF!$C$4:$D$15,2,FALSE)</f>
        <v>FEB</v>
      </c>
      <c r="W1684" t="str">
        <f t="shared" si="553"/>
        <v>NO</v>
      </c>
      <c r="X1684" t="str">
        <f t="shared" si="554"/>
        <v>NO</v>
      </c>
      <c r="Y1684" t="str">
        <f t="shared" si="555"/>
        <v>YES</v>
      </c>
      <c r="Z1684" t="str">
        <f t="shared" si="556"/>
        <v>NO</v>
      </c>
      <c r="AA1684" t="str">
        <f t="shared" si="557"/>
        <v>NO</v>
      </c>
      <c r="AB1684" t="str">
        <f t="shared" si="558"/>
        <v>NO</v>
      </c>
      <c r="AC1684" t="str">
        <f t="shared" si="559"/>
        <v>NO</v>
      </c>
      <c r="AD1684" t="str">
        <f t="shared" si="560"/>
        <v>NO</v>
      </c>
      <c r="AE1684" t="str">
        <f t="shared" si="561"/>
        <v>NO</v>
      </c>
      <c r="AF1684" t="str">
        <f t="shared" si="562"/>
        <v>NO</v>
      </c>
      <c r="AG1684" t="str">
        <f t="shared" si="563"/>
        <v>NO</v>
      </c>
      <c r="AH1684" t="str">
        <f t="shared" si="564"/>
        <v>NO</v>
      </c>
      <c r="AI1684" t="str">
        <f t="shared" si="565"/>
        <v/>
      </c>
      <c r="AJ1684" t="str">
        <f t="shared" si="566"/>
        <v/>
      </c>
    </row>
    <row r="1685" spans="1:36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46"/>
        <v>0.21714285714285714</v>
      </c>
      <c r="P1685" s="6">
        <f t="shared" si="547"/>
        <v>76</v>
      </c>
      <c r="Q1685" t="str">
        <f t="shared" si="548"/>
        <v>music</v>
      </c>
      <c r="R1685" t="str">
        <f t="shared" si="549"/>
        <v>faith</v>
      </c>
      <c r="S1685" s="8">
        <f t="shared" si="550"/>
        <v>42809</v>
      </c>
      <c r="T1685" s="8">
        <f t="shared" si="551"/>
        <v>42832.781689814816</v>
      </c>
      <c r="U1685">
        <f t="shared" si="552"/>
        <v>2017</v>
      </c>
      <c r="V1685" t="str">
        <f>VLOOKUP(MONTH(S1685),REF!$C$4:$D$15,2,FALSE)</f>
        <v>MAR</v>
      </c>
      <c r="W1685" t="str">
        <f t="shared" si="553"/>
        <v>NO</v>
      </c>
      <c r="X1685" t="str">
        <f t="shared" si="554"/>
        <v>YES</v>
      </c>
      <c r="Y1685" t="str">
        <f t="shared" si="555"/>
        <v>NO</v>
      </c>
      <c r="Z1685" t="str">
        <f t="shared" si="556"/>
        <v>NO</v>
      </c>
      <c r="AA1685" t="str">
        <f t="shared" si="557"/>
        <v>NO</v>
      </c>
      <c r="AB1685" t="str">
        <f t="shared" si="558"/>
        <v>NO</v>
      </c>
      <c r="AC1685" t="str">
        <f t="shared" si="559"/>
        <v>NO</v>
      </c>
      <c r="AD1685" t="str">
        <f t="shared" si="560"/>
        <v>NO</v>
      </c>
      <c r="AE1685" t="str">
        <f t="shared" si="561"/>
        <v>NO</v>
      </c>
      <c r="AF1685" t="str">
        <f t="shared" si="562"/>
        <v>NO</v>
      </c>
      <c r="AG1685" t="str">
        <f t="shared" si="563"/>
        <v>NO</v>
      </c>
      <c r="AH1685" t="str">
        <f t="shared" si="564"/>
        <v>NO</v>
      </c>
      <c r="AI1685" t="str">
        <f t="shared" si="565"/>
        <v/>
      </c>
      <c r="AJ1685" t="str">
        <f t="shared" si="566"/>
        <v/>
      </c>
    </row>
    <row r="1686" spans="1:36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46"/>
        <v>1.0912500000000001</v>
      </c>
      <c r="P1686" s="6">
        <f t="shared" si="547"/>
        <v>86.43564356435644</v>
      </c>
      <c r="Q1686" t="str">
        <f t="shared" si="548"/>
        <v>music</v>
      </c>
      <c r="R1686" t="str">
        <f t="shared" si="549"/>
        <v>faith</v>
      </c>
      <c r="S1686" s="8">
        <f t="shared" si="550"/>
        <v>42784</v>
      </c>
      <c r="T1686" s="8">
        <f t="shared" si="551"/>
        <v>42811.773622685185</v>
      </c>
      <c r="U1686">
        <f t="shared" si="552"/>
        <v>2017</v>
      </c>
      <c r="V1686" t="str">
        <f>VLOOKUP(MONTH(S1686),REF!$C$4:$D$15,2,FALSE)</f>
        <v>FEB</v>
      </c>
      <c r="W1686" t="str">
        <f t="shared" si="553"/>
        <v>NO</v>
      </c>
      <c r="X1686" t="str">
        <f t="shared" si="554"/>
        <v>NO</v>
      </c>
      <c r="Y1686" t="str">
        <f t="shared" si="555"/>
        <v>YES</v>
      </c>
      <c r="Z1686" t="str">
        <f t="shared" si="556"/>
        <v>NO</v>
      </c>
      <c r="AA1686" t="str">
        <f t="shared" si="557"/>
        <v>NO</v>
      </c>
      <c r="AB1686" t="str">
        <f t="shared" si="558"/>
        <v>NO</v>
      </c>
      <c r="AC1686" t="str">
        <f t="shared" si="559"/>
        <v>NO</v>
      </c>
      <c r="AD1686" t="str">
        <f t="shared" si="560"/>
        <v>NO</v>
      </c>
      <c r="AE1686" t="str">
        <f t="shared" si="561"/>
        <v>NO</v>
      </c>
      <c r="AF1686" t="str">
        <f t="shared" si="562"/>
        <v>NO</v>
      </c>
      <c r="AG1686" t="str">
        <f t="shared" si="563"/>
        <v>NO</v>
      </c>
      <c r="AH1686" t="str">
        <f t="shared" si="564"/>
        <v>NO</v>
      </c>
      <c r="AI1686" t="str">
        <f t="shared" si="565"/>
        <v/>
      </c>
      <c r="AJ1686" t="str">
        <f t="shared" si="566"/>
        <v/>
      </c>
    </row>
    <row r="1687" spans="1:36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46"/>
        <v>1.0285714285714285</v>
      </c>
      <c r="P1687" s="6">
        <f t="shared" si="547"/>
        <v>24</v>
      </c>
      <c r="Q1687" t="str">
        <f t="shared" si="548"/>
        <v>music</v>
      </c>
      <c r="R1687" t="str">
        <f t="shared" si="549"/>
        <v>faith</v>
      </c>
      <c r="S1687" s="8">
        <f t="shared" si="550"/>
        <v>42788</v>
      </c>
      <c r="T1687" s="8">
        <f t="shared" si="551"/>
        <v>42818.208599537036</v>
      </c>
      <c r="U1687">
        <f t="shared" si="552"/>
        <v>2017</v>
      </c>
      <c r="V1687" t="str">
        <f>VLOOKUP(MONTH(S1687),REF!$C$4:$D$15,2,FALSE)</f>
        <v>FEB</v>
      </c>
      <c r="W1687" t="str">
        <f t="shared" si="553"/>
        <v>YES</v>
      </c>
      <c r="X1687" t="str">
        <f t="shared" si="554"/>
        <v>NO</v>
      </c>
      <c r="Y1687" t="str">
        <f t="shared" si="555"/>
        <v>NO</v>
      </c>
      <c r="Z1687" t="str">
        <f t="shared" si="556"/>
        <v>NO</v>
      </c>
      <c r="AA1687" t="str">
        <f t="shared" si="557"/>
        <v>NO</v>
      </c>
      <c r="AB1687" t="str">
        <f t="shared" si="558"/>
        <v>NO</v>
      </c>
      <c r="AC1687" t="str">
        <f t="shared" si="559"/>
        <v>NO</v>
      </c>
      <c r="AD1687" t="str">
        <f t="shared" si="560"/>
        <v>NO</v>
      </c>
      <c r="AE1687" t="str">
        <f t="shared" si="561"/>
        <v>NO</v>
      </c>
      <c r="AF1687" t="str">
        <f t="shared" si="562"/>
        <v>NO</v>
      </c>
      <c r="AG1687" t="str">
        <f t="shared" si="563"/>
        <v>NO</v>
      </c>
      <c r="AH1687" t="str">
        <f t="shared" si="564"/>
        <v>NO</v>
      </c>
      <c r="AI1687" t="str">
        <f t="shared" si="565"/>
        <v/>
      </c>
      <c r="AJ1687" t="str">
        <f t="shared" si="566"/>
        <v/>
      </c>
    </row>
    <row r="1688" spans="1:36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46"/>
        <v>3.5999999999999999E-3</v>
      </c>
      <c r="P1688" s="6">
        <f t="shared" si="547"/>
        <v>18</v>
      </c>
      <c r="Q1688" t="str">
        <f t="shared" si="548"/>
        <v>music</v>
      </c>
      <c r="R1688" t="str">
        <f t="shared" si="549"/>
        <v>faith</v>
      </c>
      <c r="S1688" s="8">
        <f t="shared" si="550"/>
        <v>42793</v>
      </c>
      <c r="T1688" s="8">
        <f t="shared" si="551"/>
        <v>42852.802303240736</v>
      </c>
      <c r="U1688">
        <f t="shared" si="552"/>
        <v>2017</v>
      </c>
      <c r="V1688" t="str">
        <f>VLOOKUP(MONTH(S1688),REF!$C$4:$D$15,2,FALSE)</f>
        <v>FEB</v>
      </c>
      <c r="W1688" t="str">
        <f t="shared" si="553"/>
        <v>NO</v>
      </c>
      <c r="X1688" t="str">
        <f t="shared" si="554"/>
        <v>NO</v>
      </c>
      <c r="Y1688" t="str">
        <f t="shared" si="555"/>
        <v>YES</v>
      </c>
      <c r="Z1688" t="str">
        <f t="shared" si="556"/>
        <v>NO</v>
      </c>
      <c r="AA1688" t="str">
        <f t="shared" si="557"/>
        <v>NO</v>
      </c>
      <c r="AB1688" t="str">
        <f t="shared" si="558"/>
        <v>NO</v>
      </c>
      <c r="AC1688" t="str">
        <f t="shared" si="559"/>
        <v>NO</v>
      </c>
      <c r="AD1688" t="str">
        <f t="shared" si="560"/>
        <v>NO</v>
      </c>
      <c r="AE1688" t="str">
        <f t="shared" si="561"/>
        <v>NO</v>
      </c>
      <c r="AF1688" t="str">
        <f t="shared" si="562"/>
        <v>NO</v>
      </c>
      <c r="AG1688" t="str">
        <f t="shared" si="563"/>
        <v>NO</v>
      </c>
      <c r="AH1688" t="str">
        <f t="shared" si="564"/>
        <v>NO</v>
      </c>
      <c r="AI1688" t="str">
        <f t="shared" si="565"/>
        <v/>
      </c>
      <c r="AJ1688" t="str">
        <f t="shared" si="566"/>
        <v/>
      </c>
    </row>
    <row r="1689" spans="1:36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46"/>
        <v>0.3125</v>
      </c>
      <c r="P1689" s="6">
        <f t="shared" si="547"/>
        <v>80.128205128205124</v>
      </c>
      <c r="Q1689" t="str">
        <f t="shared" si="548"/>
        <v>music</v>
      </c>
      <c r="R1689" t="str">
        <f t="shared" si="549"/>
        <v>faith</v>
      </c>
      <c r="S1689" s="8">
        <f t="shared" si="550"/>
        <v>42802</v>
      </c>
      <c r="T1689" s="8">
        <f t="shared" si="551"/>
        <v>42835.84375</v>
      </c>
      <c r="U1689">
        <f t="shared" si="552"/>
        <v>2017</v>
      </c>
      <c r="V1689" t="str">
        <f>VLOOKUP(MONTH(S1689),REF!$C$4:$D$15,2,FALSE)</f>
        <v>MAR</v>
      </c>
      <c r="W1689" t="str">
        <f t="shared" si="553"/>
        <v>NO</v>
      </c>
      <c r="X1689" t="str">
        <f t="shared" si="554"/>
        <v>NO</v>
      </c>
      <c r="Y1689" t="str">
        <f t="shared" si="555"/>
        <v>NO</v>
      </c>
      <c r="Z1689" t="str">
        <f t="shared" si="556"/>
        <v>YES</v>
      </c>
      <c r="AA1689" t="str">
        <f t="shared" si="557"/>
        <v>NO</v>
      </c>
      <c r="AB1689" t="str">
        <f t="shared" si="558"/>
        <v>NO</v>
      </c>
      <c r="AC1689" t="str">
        <f t="shared" si="559"/>
        <v>NO</v>
      </c>
      <c r="AD1689" t="str">
        <f t="shared" si="560"/>
        <v>NO</v>
      </c>
      <c r="AE1689" t="str">
        <f t="shared" si="561"/>
        <v>NO</v>
      </c>
      <c r="AF1689" t="str">
        <f t="shared" si="562"/>
        <v>NO</v>
      </c>
      <c r="AG1689" t="str">
        <f t="shared" si="563"/>
        <v>NO</v>
      </c>
      <c r="AH1689" t="str">
        <f t="shared" si="564"/>
        <v>NO</v>
      </c>
      <c r="AI1689" t="str">
        <f t="shared" si="565"/>
        <v/>
      </c>
      <c r="AJ1689" t="str">
        <f t="shared" si="566"/>
        <v/>
      </c>
    </row>
    <row r="1690" spans="1:36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46"/>
        <v>0.443</v>
      </c>
      <c r="P1690" s="6">
        <f t="shared" si="547"/>
        <v>253.14285714285714</v>
      </c>
      <c r="Q1690" t="str">
        <f t="shared" si="548"/>
        <v>music</v>
      </c>
      <c r="R1690" t="str">
        <f t="shared" si="549"/>
        <v>faith</v>
      </c>
      <c r="S1690" s="8">
        <f t="shared" si="550"/>
        <v>42805</v>
      </c>
      <c r="T1690" s="8">
        <f t="shared" si="551"/>
        <v>42834.492986111116</v>
      </c>
      <c r="U1690">
        <f t="shared" si="552"/>
        <v>2017</v>
      </c>
      <c r="V1690" t="str">
        <f>VLOOKUP(MONTH(S1690),REF!$C$4:$D$15,2,FALSE)</f>
        <v>MAR</v>
      </c>
      <c r="W1690" t="str">
        <f t="shared" si="553"/>
        <v>NO</v>
      </c>
      <c r="X1690" t="str">
        <f t="shared" si="554"/>
        <v>YES</v>
      </c>
      <c r="Y1690" t="str">
        <f t="shared" si="555"/>
        <v>NO</v>
      </c>
      <c r="Z1690" t="str">
        <f t="shared" si="556"/>
        <v>NO</v>
      </c>
      <c r="AA1690" t="str">
        <f t="shared" si="557"/>
        <v>NO</v>
      </c>
      <c r="AB1690" t="str">
        <f t="shared" si="558"/>
        <v>NO</v>
      </c>
      <c r="AC1690" t="str">
        <f t="shared" si="559"/>
        <v>NO</v>
      </c>
      <c r="AD1690" t="str">
        <f t="shared" si="560"/>
        <v>NO</v>
      </c>
      <c r="AE1690" t="str">
        <f t="shared" si="561"/>
        <v>NO</v>
      </c>
      <c r="AF1690" t="str">
        <f t="shared" si="562"/>
        <v>NO</v>
      </c>
      <c r="AG1690" t="str">
        <f t="shared" si="563"/>
        <v>NO</v>
      </c>
      <c r="AH1690" t="str">
        <f t="shared" si="564"/>
        <v>NO</v>
      </c>
      <c r="AI1690" t="str">
        <f t="shared" si="565"/>
        <v/>
      </c>
      <c r="AJ1690" t="str">
        <f t="shared" si="566"/>
        <v/>
      </c>
    </row>
    <row r="1691" spans="1:36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46"/>
        <v>1</v>
      </c>
      <c r="P1691" s="6">
        <f t="shared" si="547"/>
        <v>171.42857142857142</v>
      </c>
      <c r="Q1691" t="str">
        <f t="shared" si="548"/>
        <v>music</v>
      </c>
      <c r="R1691" t="str">
        <f t="shared" si="549"/>
        <v>faith</v>
      </c>
      <c r="S1691" s="8">
        <f t="shared" si="550"/>
        <v>42781</v>
      </c>
      <c r="T1691" s="8">
        <f t="shared" si="551"/>
        <v>42810.900810185187</v>
      </c>
      <c r="U1691">
        <f t="shared" si="552"/>
        <v>2017</v>
      </c>
      <c r="V1691" t="str">
        <f>VLOOKUP(MONTH(S1691),REF!$C$4:$D$15,2,FALSE)</f>
        <v>FEB</v>
      </c>
      <c r="W1691" t="str">
        <f t="shared" si="553"/>
        <v>NO</v>
      </c>
      <c r="X1691" t="str">
        <f t="shared" si="554"/>
        <v>YES</v>
      </c>
      <c r="Y1691" t="str">
        <f t="shared" si="555"/>
        <v>NO</v>
      </c>
      <c r="Z1691" t="str">
        <f t="shared" si="556"/>
        <v>NO</v>
      </c>
      <c r="AA1691" t="str">
        <f t="shared" si="557"/>
        <v>NO</v>
      </c>
      <c r="AB1691" t="str">
        <f t="shared" si="558"/>
        <v>NO</v>
      </c>
      <c r="AC1691" t="str">
        <f t="shared" si="559"/>
        <v>NO</v>
      </c>
      <c r="AD1691" t="str">
        <f t="shared" si="560"/>
        <v>NO</v>
      </c>
      <c r="AE1691" t="str">
        <f t="shared" si="561"/>
        <v>NO</v>
      </c>
      <c r="AF1691" t="str">
        <f t="shared" si="562"/>
        <v>NO</v>
      </c>
      <c r="AG1691" t="str">
        <f t="shared" si="563"/>
        <v>NO</v>
      </c>
      <c r="AH1691" t="str">
        <f t="shared" si="564"/>
        <v>NO</v>
      </c>
      <c r="AI1691" t="str">
        <f t="shared" si="565"/>
        <v/>
      </c>
      <c r="AJ1691" t="str">
        <f t="shared" si="566"/>
        <v/>
      </c>
    </row>
    <row r="1692" spans="1:36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46"/>
        <v>0.254</v>
      </c>
      <c r="P1692" s="6">
        <f t="shared" si="547"/>
        <v>57.727272727272727</v>
      </c>
      <c r="Q1692" t="str">
        <f t="shared" si="548"/>
        <v>music</v>
      </c>
      <c r="R1692" t="str">
        <f t="shared" si="549"/>
        <v>faith</v>
      </c>
      <c r="S1692" s="8">
        <f t="shared" si="550"/>
        <v>42801</v>
      </c>
      <c r="T1692" s="8">
        <f t="shared" si="551"/>
        <v>42831.389374999999</v>
      </c>
      <c r="U1692">
        <f t="shared" si="552"/>
        <v>2017</v>
      </c>
      <c r="V1692" t="str">
        <f>VLOOKUP(MONTH(S1692),REF!$C$4:$D$15,2,FALSE)</f>
        <v>MAR</v>
      </c>
      <c r="W1692" t="str">
        <f t="shared" si="553"/>
        <v>NO</v>
      </c>
      <c r="X1692" t="str">
        <f t="shared" si="554"/>
        <v>YES</v>
      </c>
      <c r="Y1692" t="str">
        <f t="shared" si="555"/>
        <v>NO</v>
      </c>
      <c r="Z1692" t="str">
        <f t="shared" si="556"/>
        <v>NO</v>
      </c>
      <c r="AA1692" t="str">
        <f t="shared" si="557"/>
        <v>NO</v>
      </c>
      <c r="AB1692" t="str">
        <f t="shared" si="558"/>
        <v>NO</v>
      </c>
      <c r="AC1692" t="str">
        <f t="shared" si="559"/>
        <v>NO</v>
      </c>
      <c r="AD1692" t="str">
        <f t="shared" si="560"/>
        <v>NO</v>
      </c>
      <c r="AE1692" t="str">
        <f t="shared" si="561"/>
        <v>NO</v>
      </c>
      <c r="AF1692" t="str">
        <f t="shared" si="562"/>
        <v>NO</v>
      </c>
      <c r="AG1692" t="str">
        <f t="shared" si="563"/>
        <v>NO</v>
      </c>
      <c r="AH1692" t="str">
        <f t="shared" si="564"/>
        <v>NO</v>
      </c>
      <c r="AI1692" t="str">
        <f t="shared" si="565"/>
        <v/>
      </c>
      <c r="AJ1692" t="str">
        <f t="shared" si="566"/>
        <v/>
      </c>
    </row>
    <row r="1693" spans="1:36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46"/>
        <v>0.33473333333333333</v>
      </c>
      <c r="P1693" s="6">
        <f t="shared" si="547"/>
        <v>264.26315789473682</v>
      </c>
      <c r="Q1693" t="str">
        <f t="shared" si="548"/>
        <v>music</v>
      </c>
      <c r="R1693" t="str">
        <f t="shared" si="549"/>
        <v>faith</v>
      </c>
      <c r="S1693" s="8">
        <f t="shared" si="550"/>
        <v>42796</v>
      </c>
      <c r="T1693" s="8">
        <f t="shared" si="551"/>
        <v>42828.041666666672</v>
      </c>
      <c r="U1693">
        <f t="shared" si="552"/>
        <v>2017</v>
      </c>
      <c r="V1693" t="str">
        <f>VLOOKUP(MONTH(S1693),REF!$C$4:$D$15,2,FALSE)</f>
        <v>MAR</v>
      </c>
      <c r="W1693" t="str">
        <f t="shared" si="553"/>
        <v>NO</v>
      </c>
      <c r="X1693" t="str">
        <f t="shared" si="554"/>
        <v>NO</v>
      </c>
      <c r="Y1693" t="str">
        <f t="shared" si="555"/>
        <v>NO</v>
      </c>
      <c r="Z1693" t="str">
        <f t="shared" si="556"/>
        <v>NO</v>
      </c>
      <c r="AA1693" t="str">
        <f t="shared" si="557"/>
        <v>NO</v>
      </c>
      <c r="AB1693" t="str">
        <f t="shared" si="558"/>
        <v>NO</v>
      </c>
      <c r="AC1693" t="str">
        <f t="shared" si="559"/>
        <v>NO</v>
      </c>
      <c r="AD1693" t="str">
        <f t="shared" si="560"/>
        <v>YES</v>
      </c>
      <c r="AE1693" t="str">
        <f t="shared" si="561"/>
        <v>NO</v>
      </c>
      <c r="AF1693" t="str">
        <f t="shared" si="562"/>
        <v>NO</v>
      </c>
      <c r="AG1693" t="str">
        <f t="shared" si="563"/>
        <v>NO</v>
      </c>
      <c r="AH1693" t="str">
        <f t="shared" si="564"/>
        <v>NO</v>
      </c>
      <c r="AI1693" t="str">
        <f t="shared" si="565"/>
        <v/>
      </c>
      <c r="AJ1693" t="str">
        <f t="shared" si="566"/>
        <v/>
      </c>
    </row>
    <row r="1694" spans="1:36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46"/>
        <v>0.47799999999999998</v>
      </c>
      <c r="P1694" s="6">
        <f t="shared" si="547"/>
        <v>159.33333333333334</v>
      </c>
      <c r="Q1694" t="str">
        <f t="shared" si="548"/>
        <v>music</v>
      </c>
      <c r="R1694" t="str">
        <f t="shared" si="549"/>
        <v>faith</v>
      </c>
      <c r="S1694" s="8">
        <f t="shared" si="550"/>
        <v>42788</v>
      </c>
      <c r="T1694" s="8">
        <f t="shared" si="551"/>
        <v>42820.999305555553</v>
      </c>
      <c r="U1694">
        <f t="shared" si="552"/>
        <v>2017</v>
      </c>
      <c r="V1694" t="str">
        <f>VLOOKUP(MONTH(S1694),REF!$C$4:$D$15,2,FALSE)</f>
        <v>FEB</v>
      </c>
      <c r="W1694" t="str">
        <f t="shared" si="553"/>
        <v>NO</v>
      </c>
      <c r="X1694" t="str">
        <f t="shared" si="554"/>
        <v>NO</v>
      </c>
      <c r="Y1694" t="str">
        <f t="shared" si="555"/>
        <v>YES</v>
      </c>
      <c r="Z1694" t="str">
        <f t="shared" si="556"/>
        <v>NO</v>
      </c>
      <c r="AA1694" t="str">
        <f t="shared" si="557"/>
        <v>NO</v>
      </c>
      <c r="AB1694" t="str">
        <f t="shared" si="558"/>
        <v>NO</v>
      </c>
      <c r="AC1694" t="str">
        <f t="shared" si="559"/>
        <v>NO</v>
      </c>
      <c r="AD1694" t="str">
        <f t="shared" si="560"/>
        <v>NO</v>
      </c>
      <c r="AE1694" t="str">
        <f t="shared" si="561"/>
        <v>NO</v>
      </c>
      <c r="AF1694" t="str">
        <f t="shared" si="562"/>
        <v>NO</v>
      </c>
      <c r="AG1694" t="str">
        <f t="shared" si="563"/>
        <v>NO</v>
      </c>
      <c r="AH1694" t="str">
        <f t="shared" si="564"/>
        <v>NO</v>
      </c>
      <c r="AI1694" t="str">
        <f t="shared" si="565"/>
        <v/>
      </c>
      <c r="AJ1694" t="str">
        <f t="shared" si="566"/>
        <v/>
      </c>
    </row>
    <row r="1695" spans="1:36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46"/>
        <v>9.3333333333333338E-2</v>
      </c>
      <c r="P1695" s="6">
        <f t="shared" si="547"/>
        <v>35</v>
      </c>
      <c r="Q1695" t="str">
        <f t="shared" si="548"/>
        <v>music</v>
      </c>
      <c r="R1695" t="str">
        <f t="shared" si="549"/>
        <v>faith</v>
      </c>
      <c r="S1695" s="8">
        <f t="shared" si="550"/>
        <v>42804</v>
      </c>
      <c r="T1695" s="8">
        <f t="shared" si="551"/>
        <v>42834.833333333328</v>
      </c>
      <c r="U1695">
        <f t="shared" si="552"/>
        <v>2017</v>
      </c>
      <c r="V1695" t="str">
        <f>VLOOKUP(MONTH(S1695),REF!$C$4:$D$15,2,FALSE)</f>
        <v>MAR</v>
      </c>
      <c r="W1695" t="str">
        <f t="shared" si="553"/>
        <v>NO</v>
      </c>
      <c r="X1695" t="str">
        <f t="shared" si="554"/>
        <v>YES</v>
      </c>
      <c r="Y1695" t="str">
        <f t="shared" si="555"/>
        <v>NO</v>
      </c>
      <c r="Z1695" t="str">
        <f t="shared" si="556"/>
        <v>NO</v>
      </c>
      <c r="AA1695" t="str">
        <f t="shared" si="557"/>
        <v>NO</v>
      </c>
      <c r="AB1695" t="str">
        <f t="shared" si="558"/>
        <v>NO</v>
      </c>
      <c r="AC1695" t="str">
        <f t="shared" si="559"/>
        <v>NO</v>
      </c>
      <c r="AD1695" t="str">
        <f t="shared" si="560"/>
        <v>NO</v>
      </c>
      <c r="AE1695" t="str">
        <f t="shared" si="561"/>
        <v>NO</v>
      </c>
      <c r="AF1695" t="str">
        <f t="shared" si="562"/>
        <v>NO</v>
      </c>
      <c r="AG1695" t="str">
        <f t="shared" si="563"/>
        <v>NO</v>
      </c>
      <c r="AH1695" t="str">
        <f t="shared" si="564"/>
        <v>NO</v>
      </c>
      <c r="AI1695" t="str">
        <f t="shared" si="565"/>
        <v/>
      </c>
      <c r="AJ1695" t="str">
        <f t="shared" si="566"/>
        <v/>
      </c>
    </row>
    <row r="1696" spans="1:36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46"/>
        <v>5.0000000000000001E-4</v>
      </c>
      <c r="P1696" s="6">
        <f t="shared" si="547"/>
        <v>5</v>
      </c>
      <c r="Q1696" t="str">
        <f t="shared" si="548"/>
        <v>music</v>
      </c>
      <c r="R1696" t="str">
        <f t="shared" si="549"/>
        <v>faith</v>
      </c>
      <c r="S1696" s="8">
        <f t="shared" si="550"/>
        <v>42792</v>
      </c>
      <c r="T1696" s="8">
        <f t="shared" si="551"/>
        <v>42821.191666666666</v>
      </c>
      <c r="U1696">
        <f t="shared" si="552"/>
        <v>2017</v>
      </c>
      <c r="V1696" t="str">
        <f>VLOOKUP(MONTH(S1696),REF!$C$4:$D$15,2,FALSE)</f>
        <v>FEB</v>
      </c>
      <c r="W1696" t="str">
        <f t="shared" si="553"/>
        <v>NO</v>
      </c>
      <c r="X1696" t="str">
        <f t="shared" si="554"/>
        <v>NO</v>
      </c>
      <c r="Y1696" t="str">
        <f t="shared" si="555"/>
        <v>NO</v>
      </c>
      <c r="Z1696" t="str">
        <f t="shared" si="556"/>
        <v>YES</v>
      </c>
      <c r="AA1696" t="str">
        <f t="shared" si="557"/>
        <v>NO</v>
      </c>
      <c r="AB1696" t="str">
        <f t="shared" si="558"/>
        <v>NO</v>
      </c>
      <c r="AC1696" t="str">
        <f t="shared" si="559"/>
        <v>NO</v>
      </c>
      <c r="AD1696" t="str">
        <f t="shared" si="560"/>
        <v>NO</v>
      </c>
      <c r="AE1696" t="str">
        <f t="shared" si="561"/>
        <v>NO</v>
      </c>
      <c r="AF1696" t="str">
        <f t="shared" si="562"/>
        <v>NO</v>
      </c>
      <c r="AG1696" t="str">
        <f t="shared" si="563"/>
        <v>NO</v>
      </c>
      <c r="AH1696" t="str">
        <f t="shared" si="564"/>
        <v>NO</v>
      </c>
      <c r="AI1696" t="str">
        <f t="shared" si="565"/>
        <v/>
      </c>
      <c r="AJ1696" t="str">
        <f t="shared" si="566"/>
        <v/>
      </c>
    </row>
    <row r="1697" spans="1:36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46"/>
        <v>0.11708333333333333</v>
      </c>
      <c r="P1697" s="6">
        <f t="shared" si="547"/>
        <v>61.086956521739133</v>
      </c>
      <c r="Q1697" t="str">
        <f t="shared" si="548"/>
        <v>music</v>
      </c>
      <c r="R1697" t="str">
        <f t="shared" si="549"/>
        <v>faith</v>
      </c>
      <c r="S1697" s="8">
        <f t="shared" si="550"/>
        <v>42801</v>
      </c>
      <c r="T1697" s="8">
        <f t="shared" si="551"/>
        <v>42835.041666666672</v>
      </c>
      <c r="U1697">
        <f t="shared" si="552"/>
        <v>2017</v>
      </c>
      <c r="V1697" t="str">
        <f>VLOOKUP(MONTH(S1697),REF!$C$4:$D$15,2,FALSE)</f>
        <v>MAR</v>
      </c>
      <c r="W1697" t="str">
        <f t="shared" si="553"/>
        <v>NO</v>
      </c>
      <c r="X1697" t="str">
        <f t="shared" si="554"/>
        <v>NO</v>
      </c>
      <c r="Y1697" t="str">
        <f t="shared" si="555"/>
        <v>NO</v>
      </c>
      <c r="Z1697" t="str">
        <f t="shared" si="556"/>
        <v>YES</v>
      </c>
      <c r="AA1697" t="str">
        <f t="shared" si="557"/>
        <v>NO</v>
      </c>
      <c r="AB1697" t="str">
        <f t="shared" si="558"/>
        <v>NO</v>
      </c>
      <c r="AC1697" t="str">
        <f t="shared" si="559"/>
        <v>NO</v>
      </c>
      <c r="AD1697" t="str">
        <f t="shared" si="560"/>
        <v>NO</v>
      </c>
      <c r="AE1697" t="str">
        <f t="shared" si="561"/>
        <v>NO</v>
      </c>
      <c r="AF1697" t="str">
        <f t="shared" si="562"/>
        <v>NO</v>
      </c>
      <c r="AG1697" t="str">
        <f t="shared" si="563"/>
        <v>NO</v>
      </c>
      <c r="AH1697" t="str">
        <f t="shared" si="564"/>
        <v>NO</v>
      </c>
      <c r="AI1697" t="str">
        <f t="shared" si="565"/>
        <v/>
      </c>
      <c r="AJ1697" t="str">
        <f t="shared" si="566"/>
        <v/>
      </c>
    </row>
    <row r="1698" spans="1:36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46"/>
        <v>0</v>
      </c>
      <c r="P1698" s="6" t="e">
        <f t="shared" si="547"/>
        <v>#DIV/0!</v>
      </c>
      <c r="Q1698" t="str">
        <f t="shared" si="548"/>
        <v>music</v>
      </c>
      <c r="R1698" t="str">
        <f t="shared" si="549"/>
        <v>faith</v>
      </c>
      <c r="S1698" s="8">
        <f t="shared" si="550"/>
        <v>42796</v>
      </c>
      <c r="T1698" s="8">
        <f t="shared" si="551"/>
        <v>42826.027905092589</v>
      </c>
      <c r="U1698">
        <f t="shared" si="552"/>
        <v>2017</v>
      </c>
      <c r="V1698" t="str">
        <f>VLOOKUP(MONTH(S1698),REF!$C$4:$D$15,2,FALSE)</f>
        <v>MAR</v>
      </c>
      <c r="W1698" t="str">
        <f t="shared" si="553"/>
        <v>NO</v>
      </c>
      <c r="X1698" t="str">
        <f t="shared" si="554"/>
        <v>NO</v>
      </c>
      <c r="Y1698" t="str">
        <f t="shared" si="555"/>
        <v>NO</v>
      </c>
      <c r="Z1698" t="str">
        <f t="shared" si="556"/>
        <v>NO</v>
      </c>
      <c r="AA1698" t="str">
        <f t="shared" si="557"/>
        <v>NO</v>
      </c>
      <c r="AB1698" t="str">
        <f t="shared" si="558"/>
        <v>NO</v>
      </c>
      <c r="AC1698" t="str">
        <f t="shared" si="559"/>
        <v>NO</v>
      </c>
      <c r="AD1698" t="str">
        <f t="shared" si="560"/>
        <v>NO</v>
      </c>
      <c r="AE1698" t="str">
        <f t="shared" si="561"/>
        <v>NO</v>
      </c>
      <c r="AF1698" t="str">
        <f t="shared" si="562"/>
        <v>NO</v>
      </c>
      <c r="AG1698" t="str">
        <f t="shared" si="563"/>
        <v>NO</v>
      </c>
      <c r="AH1698" t="str">
        <f t="shared" si="564"/>
        <v>YES</v>
      </c>
      <c r="AI1698" t="str">
        <f t="shared" si="565"/>
        <v/>
      </c>
      <c r="AJ1698" t="str">
        <f t="shared" si="566"/>
        <v/>
      </c>
    </row>
    <row r="1699" spans="1:36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46"/>
        <v>0.20208000000000001</v>
      </c>
      <c r="P1699" s="6">
        <f t="shared" si="547"/>
        <v>114.81818181818181</v>
      </c>
      <c r="Q1699" t="str">
        <f t="shared" si="548"/>
        <v>music</v>
      </c>
      <c r="R1699" t="str">
        <f t="shared" si="549"/>
        <v>faith</v>
      </c>
      <c r="S1699" s="8">
        <f t="shared" si="550"/>
        <v>42805</v>
      </c>
      <c r="T1699" s="8">
        <f t="shared" si="551"/>
        <v>42834.991296296299</v>
      </c>
      <c r="U1699">
        <f t="shared" si="552"/>
        <v>2017</v>
      </c>
      <c r="V1699" t="str">
        <f>VLOOKUP(MONTH(S1699),REF!$C$4:$D$15,2,FALSE)</f>
        <v>MAR</v>
      </c>
      <c r="W1699" t="str">
        <f t="shared" si="553"/>
        <v>NO</v>
      </c>
      <c r="X1699" t="str">
        <f t="shared" si="554"/>
        <v>NO</v>
      </c>
      <c r="Y1699" t="str">
        <f t="shared" si="555"/>
        <v>NO</v>
      </c>
      <c r="Z1699" t="str">
        <f t="shared" si="556"/>
        <v>YES</v>
      </c>
      <c r="AA1699" t="str">
        <f t="shared" si="557"/>
        <v>NO</v>
      </c>
      <c r="AB1699" t="str">
        <f t="shared" si="558"/>
        <v>NO</v>
      </c>
      <c r="AC1699" t="str">
        <f t="shared" si="559"/>
        <v>NO</v>
      </c>
      <c r="AD1699" t="str">
        <f t="shared" si="560"/>
        <v>NO</v>
      </c>
      <c r="AE1699" t="str">
        <f t="shared" si="561"/>
        <v>NO</v>
      </c>
      <c r="AF1699" t="str">
        <f t="shared" si="562"/>
        <v>NO</v>
      </c>
      <c r="AG1699" t="str">
        <f t="shared" si="563"/>
        <v>NO</v>
      </c>
      <c r="AH1699" t="str">
        <f t="shared" si="564"/>
        <v>NO</v>
      </c>
      <c r="AI1699" t="str">
        <f t="shared" si="565"/>
        <v/>
      </c>
      <c r="AJ1699" t="str">
        <f t="shared" si="566"/>
        <v/>
      </c>
    </row>
    <row r="1700" spans="1:36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46"/>
        <v>0</v>
      </c>
      <c r="P1700" s="6" t="e">
        <f t="shared" si="547"/>
        <v>#DIV/0!</v>
      </c>
      <c r="Q1700" t="str">
        <f t="shared" si="548"/>
        <v>music</v>
      </c>
      <c r="R1700" t="str">
        <f t="shared" si="549"/>
        <v>faith</v>
      </c>
      <c r="S1700" s="8">
        <f t="shared" si="550"/>
        <v>42796</v>
      </c>
      <c r="T1700" s="8">
        <f t="shared" si="551"/>
        <v>42820.147916666669</v>
      </c>
      <c r="U1700">
        <f t="shared" si="552"/>
        <v>2017</v>
      </c>
      <c r="V1700" t="str">
        <f>VLOOKUP(MONTH(S1700),REF!$C$4:$D$15,2,FALSE)</f>
        <v>MAR</v>
      </c>
      <c r="W1700" t="str">
        <f t="shared" si="553"/>
        <v>NO</v>
      </c>
      <c r="X1700" t="str">
        <f t="shared" si="554"/>
        <v>NO</v>
      </c>
      <c r="Y1700" t="str">
        <f t="shared" si="555"/>
        <v>NO</v>
      </c>
      <c r="Z1700" t="str">
        <f t="shared" si="556"/>
        <v>NO</v>
      </c>
      <c r="AA1700" t="str">
        <f t="shared" si="557"/>
        <v>NO</v>
      </c>
      <c r="AB1700" t="str">
        <f t="shared" si="558"/>
        <v>NO</v>
      </c>
      <c r="AC1700" t="str">
        <f t="shared" si="559"/>
        <v>NO</v>
      </c>
      <c r="AD1700" t="str">
        <f t="shared" si="560"/>
        <v>NO</v>
      </c>
      <c r="AE1700" t="str">
        <f t="shared" si="561"/>
        <v>NO</v>
      </c>
      <c r="AF1700" t="str">
        <f t="shared" si="562"/>
        <v>NO</v>
      </c>
      <c r="AG1700" t="str">
        <f t="shared" si="563"/>
        <v>NO</v>
      </c>
      <c r="AH1700" t="str">
        <f t="shared" si="564"/>
        <v>YES</v>
      </c>
      <c r="AI1700" t="str">
        <f t="shared" si="565"/>
        <v/>
      </c>
      <c r="AJ1700" t="str">
        <f t="shared" si="566"/>
        <v/>
      </c>
    </row>
    <row r="1701" spans="1:36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46"/>
        <v>4.2311459353574929E-2</v>
      </c>
      <c r="P1701" s="6">
        <f t="shared" si="547"/>
        <v>54</v>
      </c>
      <c r="Q1701" t="str">
        <f t="shared" si="548"/>
        <v>music</v>
      </c>
      <c r="R1701" t="str">
        <f t="shared" si="549"/>
        <v>faith</v>
      </c>
      <c r="S1701" s="8">
        <f t="shared" si="550"/>
        <v>42807</v>
      </c>
      <c r="T1701" s="8">
        <f t="shared" si="551"/>
        <v>42836.863946759258</v>
      </c>
      <c r="U1701">
        <f t="shared" si="552"/>
        <v>2017</v>
      </c>
      <c r="V1701" t="str">
        <f>VLOOKUP(MONTH(S1701),REF!$C$4:$D$15,2,FALSE)</f>
        <v>MAR</v>
      </c>
      <c r="W1701" t="str">
        <f t="shared" si="553"/>
        <v>NO</v>
      </c>
      <c r="X1701" t="str">
        <f t="shared" si="554"/>
        <v>NO</v>
      </c>
      <c r="Y1701" t="str">
        <f t="shared" si="555"/>
        <v>YES</v>
      </c>
      <c r="Z1701" t="str">
        <f t="shared" si="556"/>
        <v>NO</v>
      </c>
      <c r="AA1701" t="str">
        <f t="shared" si="557"/>
        <v>NO</v>
      </c>
      <c r="AB1701" t="str">
        <f t="shared" si="558"/>
        <v>NO</v>
      </c>
      <c r="AC1701" t="str">
        <f t="shared" si="559"/>
        <v>NO</v>
      </c>
      <c r="AD1701" t="str">
        <f t="shared" si="560"/>
        <v>NO</v>
      </c>
      <c r="AE1701" t="str">
        <f t="shared" si="561"/>
        <v>NO</v>
      </c>
      <c r="AF1701" t="str">
        <f t="shared" si="562"/>
        <v>NO</v>
      </c>
      <c r="AG1701" t="str">
        <f t="shared" si="563"/>
        <v>NO</v>
      </c>
      <c r="AH1701" t="str">
        <f t="shared" si="564"/>
        <v>NO</v>
      </c>
      <c r="AI1701" t="str">
        <f t="shared" si="565"/>
        <v/>
      </c>
      <c r="AJ1701" t="str">
        <f t="shared" si="566"/>
        <v/>
      </c>
    </row>
    <row r="1702" spans="1:36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46"/>
        <v>0.2606</v>
      </c>
      <c r="P1702" s="6">
        <f t="shared" si="547"/>
        <v>65.974683544303801</v>
      </c>
      <c r="Q1702" t="str">
        <f t="shared" si="548"/>
        <v>music</v>
      </c>
      <c r="R1702" t="str">
        <f t="shared" si="549"/>
        <v>faith</v>
      </c>
      <c r="S1702" s="8">
        <f t="shared" si="550"/>
        <v>42796</v>
      </c>
      <c r="T1702" s="8">
        <f t="shared" si="551"/>
        <v>42826.166666666672</v>
      </c>
      <c r="U1702">
        <f t="shared" si="552"/>
        <v>2017</v>
      </c>
      <c r="V1702" t="str">
        <f>VLOOKUP(MONTH(S1702),REF!$C$4:$D$15,2,FALSE)</f>
        <v>MAR</v>
      </c>
      <c r="W1702" t="str">
        <f t="shared" si="553"/>
        <v>NO</v>
      </c>
      <c r="X1702" t="str">
        <f t="shared" si="554"/>
        <v>NO</v>
      </c>
      <c r="Y1702" t="str">
        <f t="shared" si="555"/>
        <v>NO</v>
      </c>
      <c r="Z1702" t="str">
        <f t="shared" si="556"/>
        <v>NO</v>
      </c>
      <c r="AA1702" t="str">
        <f t="shared" si="557"/>
        <v>NO</v>
      </c>
      <c r="AB1702" t="str">
        <f t="shared" si="558"/>
        <v>YES</v>
      </c>
      <c r="AC1702" t="str">
        <f t="shared" si="559"/>
        <v>NO</v>
      </c>
      <c r="AD1702" t="str">
        <f t="shared" si="560"/>
        <v>NO</v>
      </c>
      <c r="AE1702" t="str">
        <f t="shared" si="561"/>
        <v>NO</v>
      </c>
      <c r="AF1702" t="str">
        <f t="shared" si="562"/>
        <v>NO</v>
      </c>
      <c r="AG1702" t="str">
        <f t="shared" si="563"/>
        <v>NO</v>
      </c>
      <c r="AH1702" t="str">
        <f t="shared" si="564"/>
        <v>NO</v>
      </c>
      <c r="AI1702" t="str">
        <f t="shared" si="565"/>
        <v/>
      </c>
      <c r="AJ1702" t="str">
        <f t="shared" si="566"/>
        <v/>
      </c>
    </row>
    <row r="1703" spans="1:36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46"/>
        <v>1.9801980198019802E-3</v>
      </c>
      <c r="P1703" s="6">
        <f t="shared" si="547"/>
        <v>5</v>
      </c>
      <c r="Q1703" t="str">
        <f t="shared" si="548"/>
        <v>music</v>
      </c>
      <c r="R1703" t="str">
        <f t="shared" si="549"/>
        <v>faith</v>
      </c>
      <c r="S1703" s="8">
        <f t="shared" si="550"/>
        <v>41990</v>
      </c>
      <c r="T1703" s="8">
        <f t="shared" si="551"/>
        <v>42019.664409722223</v>
      </c>
      <c r="U1703">
        <f t="shared" si="552"/>
        <v>2014</v>
      </c>
      <c r="V1703" t="str">
        <f>VLOOKUP(MONTH(S1703),REF!$C$4:$D$15,2,FALSE)</f>
        <v>DEC</v>
      </c>
      <c r="W1703" t="str">
        <f t="shared" si="553"/>
        <v>NO</v>
      </c>
      <c r="X1703" t="str">
        <f t="shared" si="554"/>
        <v>NO</v>
      </c>
      <c r="Y1703" t="str">
        <f t="shared" si="555"/>
        <v>YES</v>
      </c>
      <c r="Z1703" t="str">
        <f t="shared" si="556"/>
        <v>NO</v>
      </c>
      <c r="AA1703" t="str">
        <f t="shared" si="557"/>
        <v>NO</v>
      </c>
      <c r="AB1703" t="str">
        <f t="shared" si="558"/>
        <v>NO</v>
      </c>
      <c r="AC1703" t="str">
        <f t="shared" si="559"/>
        <v>NO</v>
      </c>
      <c r="AD1703" t="str">
        <f t="shared" si="560"/>
        <v>NO</v>
      </c>
      <c r="AE1703" t="str">
        <f t="shared" si="561"/>
        <v>NO</v>
      </c>
      <c r="AF1703" t="str">
        <f t="shared" si="562"/>
        <v>NO</v>
      </c>
      <c r="AG1703" t="str">
        <f t="shared" si="563"/>
        <v>NO</v>
      </c>
      <c r="AH1703" t="str">
        <f t="shared" si="564"/>
        <v>NO</v>
      </c>
      <c r="AI1703" t="str">
        <f t="shared" si="565"/>
        <v/>
      </c>
      <c r="AJ1703">
        <f t="shared" si="566"/>
        <v>2</v>
      </c>
    </row>
    <row r="1704" spans="1:36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46"/>
        <v>6.0606060606060605E-5</v>
      </c>
      <c r="P1704" s="6">
        <f t="shared" si="547"/>
        <v>1</v>
      </c>
      <c r="Q1704" t="str">
        <f t="shared" si="548"/>
        <v>music</v>
      </c>
      <c r="R1704" t="str">
        <f t="shared" si="549"/>
        <v>faith</v>
      </c>
      <c r="S1704" s="8">
        <f t="shared" si="550"/>
        <v>42064</v>
      </c>
      <c r="T1704" s="8">
        <f t="shared" si="551"/>
        <v>42093.828125</v>
      </c>
      <c r="U1704">
        <f t="shared" si="552"/>
        <v>2015</v>
      </c>
      <c r="V1704" t="str">
        <f>VLOOKUP(MONTH(S1704),REF!$C$4:$D$15,2,FALSE)</f>
        <v>MAR</v>
      </c>
      <c r="W1704" t="str">
        <f t="shared" si="553"/>
        <v>NO</v>
      </c>
      <c r="X1704" t="str">
        <f t="shared" si="554"/>
        <v>NO</v>
      </c>
      <c r="Y1704" t="str">
        <f t="shared" si="555"/>
        <v>NO</v>
      </c>
      <c r="Z1704" t="str">
        <f t="shared" si="556"/>
        <v>NO</v>
      </c>
      <c r="AA1704" t="str">
        <f t="shared" si="557"/>
        <v>YES</v>
      </c>
      <c r="AB1704" t="str">
        <f t="shared" si="558"/>
        <v>NO</v>
      </c>
      <c r="AC1704" t="str">
        <f t="shared" si="559"/>
        <v>NO</v>
      </c>
      <c r="AD1704" t="str">
        <f t="shared" si="560"/>
        <v>NO</v>
      </c>
      <c r="AE1704" t="str">
        <f t="shared" si="561"/>
        <v>NO</v>
      </c>
      <c r="AF1704" t="str">
        <f t="shared" si="562"/>
        <v>NO</v>
      </c>
      <c r="AG1704" t="str">
        <f t="shared" si="563"/>
        <v>NO</v>
      </c>
      <c r="AH1704" t="str">
        <f t="shared" si="564"/>
        <v>NO</v>
      </c>
      <c r="AI1704" t="str">
        <f t="shared" si="565"/>
        <v/>
      </c>
      <c r="AJ1704">
        <f t="shared" si="566"/>
        <v>1</v>
      </c>
    </row>
    <row r="1705" spans="1:36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46"/>
        <v>1.0200000000000001E-2</v>
      </c>
      <c r="P1705" s="6">
        <f t="shared" si="547"/>
        <v>25.5</v>
      </c>
      <c r="Q1705" t="str">
        <f t="shared" si="548"/>
        <v>music</v>
      </c>
      <c r="R1705" t="str">
        <f t="shared" si="549"/>
        <v>faith</v>
      </c>
      <c r="S1705" s="8">
        <f t="shared" si="550"/>
        <v>42187</v>
      </c>
      <c r="T1705" s="8">
        <f t="shared" si="551"/>
        <v>42247.281678240739</v>
      </c>
      <c r="U1705">
        <f t="shared" si="552"/>
        <v>2015</v>
      </c>
      <c r="V1705" t="str">
        <f>VLOOKUP(MONTH(S1705),REF!$C$4:$D$15,2,FALSE)</f>
        <v>JUL</v>
      </c>
      <c r="W1705" t="str">
        <f t="shared" si="553"/>
        <v>NO</v>
      </c>
      <c r="X1705" t="str">
        <f t="shared" si="554"/>
        <v>NO</v>
      </c>
      <c r="Y1705" t="str">
        <f t="shared" si="555"/>
        <v>YES</v>
      </c>
      <c r="Z1705" t="str">
        <f t="shared" si="556"/>
        <v>NO</v>
      </c>
      <c r="AA1705" t="str">
        <f t="shared" si="557"/>
        <v>NO</v>
      </c>
      <c r="AB1705" t="str">
        <f t="shared" si="558"/>
        <v>NO</v>
      </c>
      <c r="AC1705" t="str">
        <f t="shared" si="559"/>
        <v>NO</v>
      </c>
      <c r="AD1705" t="str">
        <f t="shared" si="560"/>
        <v>NO</v>
      </c>
      <c r="AE1705" t="str">
        <f t="shared" si="561"/>
        <v>NO</v>
      </c>
      <c r="AF1705" t="str">
        <f t="shared" si="562"/>
        <v>NO</v>
      </c>
      <c r="AG1705" t="str">
        <f t="shared" si="563"/>
        <v>NO</v>
      </c>
      <c r="AH1705" t="str">
        <f t="shared" si="564"/>
        <v>NO</v>
      </c>
      <c r="AI1705" t="str">
        <f t="shared" si="565"/>
        <v/>
      </c>
      <c r="AJ1705">
        <f t="shared" si="566"/>
        <v>2</v>
      </c>
    </row>
    <row r="1706" spans="1:36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46"/>
        <v>0.65100000000000002</v>
      </c>
      <c r="P1706" s="6">
        <f t="shared" si="547"/>
        <v>118.36363636363636</v>
      </c>
      <c r="Q1706" t="str">
        <f t="shared" si="548"/>
        <v>music</v>
      </c>
      <c r="R1706" t="str">
        <f t="shared" si="549"/>
        <v>faith</v>
      </c>
      <c r="S1706" s="8">
        <f t="shared" si="550"/>
        <v>42021</v>
      </c>
      <c r="T1706" s="8">
        <f t="shared" si="551"/>
        <v>42051.139733796299</v>
      </c>
      <c r="U1706">
        <f t="shared" si="552"/>
        <v>2015</v>
      </c>
      <c r="V1706" t="str">
        <f>VLOOKUP(MONTH(S1706),REF!$C$4:$D$15,2,FALSE)</f>
        <v>JAN</v>
      </c>
      <c r="W1706" t="str">
        <f t="shared" si="553"/>
        <v>NO</v>
      </c>
      <c r="X1706" t="str">
        <f t="shared" si="554"/>
        <v>YES</v>
      </c>
      <c r="Y1706" t="str">
        <f t="shared" si="555"/>
        <v>NO</v>
      </c>
      <c r="Z1706" t="str">
        <f t="shared" si="556"/>
        <v>NO</v>
      </c>
      <c r="AA1706" t="str">
        <f t="shared" si="557"/>
        <v>NO</v>
      </c>
      <c r="AB1706" t="str">
        <f t="shared" si="558"/>
        <v>NO</v>
      </c>
      <c r="AC1706" t="str">
        <f t="shared" si="559"/>
        <v>NO</v>
      </c>
      <c r="AD1706" t="str">
        <f t="shared" si="560"/>
        <v>NO</v>
      </c>
      <c r="AE1706" t="str">
        <f t="shared" si="561"/>
        <v>NO</v>
      </c>
      <c r="AF1706" t="str">
        <f t="shared" si="562"/>
        <v>NO</v>
      </c>
      <c r="AG1706" t="str">
        <f t="shared" si="563"/>
        <v>NO</v>
      </c>
      <c r="AH1706" t="str">
        <f t="shared" si="564"/>
        <v>NO</v>
      </c>
      <c r="AI1706" t="str">
        <f t="shared" si="565"/>
        <v/>
      </c>
      <c r="AJ1706">
        <f t="shared" si="566"/>
        <v>11</v>
      </c>
    </row>
    <row r="1707" spans="1:36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46"/>
        <v>0</v>
      </c>
      <c r="P1707" s="6" t="e">
        <f t="shared" si="547"/>
        <v>#DIV/0!</v>
      </c>
      <c r="Q1707" t="str">
        <f t="shared" si="548"/>
        <v>music</v>
      </c>
      <c r="R1707" t="str">
        <f t="shared" si="549"/>
        <v>faith</v>
      </c>
      <c r="S1707" s="8">
        <f t="shared" si="550"/>
        <v>42245</v>
      </c>
      <c r="T1707" s="8">
        <f t="shared" si="551"/>
        <v>42256.666666666672</v>
      </c>
      <c r="U1707">
        <f t="shared" si="552"/>
        <v>2015</v>
      </c>
      <c r="V1707" t="str">
        <f>VLOOKUP(MONTH(S1707),REF!$C$4:$D$15,2,FALSE)</f>
        <v>AUG</v>
      </c>
      <c r="W1707" t="str">
        <f t="shared" si="553"/>
        <v>NO</v>
      </c>
      <c r="X1707" t="str">
        <f t="shared" si="554"/>
        <v>YES</v>
      </c>
      <c r="Y1707" t="str">
        <f t="shared" si="555"/>
        <v>NO</v>
      </c>
      <c r="Z1707" t="str">
        <f t="shared" si="556"/>
        <v>NO</v>
      </c>
      <c r="AA1707" t="str">
        <f t="shared" si="557"/>
        <v>NO</v>
      </c>
      <c r="AB1707" t="str">
        <f t="shared" si="558"/>
        <v>NO</v>
      </c>
      <c r="AC1707" t="str">
        <f t="shared" si="559"/>
        <v>NO</v>
      </c>
      <c r="AD1707" t="str">
        <f t="shared" si="560"/>
        <v>NO</v>
      </c>
      <c r="AE1707" t="str">
        <f t="shared" si="561"/>
        <v>NO</v>
      </c>
      <c r="AF1707" t="str">
        <f t="shared" si="562"/>
        <v>NO</v>
      </c>
      <c r="AG1707" t="str">
        <f t="shared" si="563"/>
        <v>NO</v>
      </c>
      <c r="AH1707" t="str">
        <f t="shared" si="564"/>
        <v>NO</v>
      </c>
      <c r="AI1707" t="str">
        <f t="shared" si="565"/>
        <v/>
      </c>
      <c r="AJ1707">
        <f t="shared" si="566"/>
        <v>0</v>
      </c>
    </row>
    <row r="1708" spans="1:36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46"/>
        <v>0</v>
      </c>
      <c r="P1708" s="6" t="e">
        <f t="shared" si="547"/>
        <v>#DIV/0!</v>
      </c>
      <c r="Q1708" t="str">
        <f t="shared" si="548"/>
        <v>music</v>
      </c>
      <c r="R1708" t="str">
        <f t="shared" si="549"/>
        <v>faith</v>
      </c>
      <c r="S1708" s="8">
        <f t="shared" si="550"/>
        <v>42179</v>
      </c>
      <c r="T1708" s="8">
        <f t="shared" si="551"/>
        <v>42239.306388888886</v>
      </c>
      <c r="U1708">
        <f t="shared" si="552"/>
        <v>2015</v>
      </c>
      <c r="V1708" t="str">
        <f>VLOOKUP(MONTH(S1708),REF!$C$4:$D$15,2,FALSE)</f>
        <v>JUN</v>
      </c>
      <c r="W1708" t="str">
        <f t="shared" si="553"/>
        <v>NO</v>
      </c>
      <c r="X1708" t="str">
        <f t="shared" si="554"/>
        <v>NO</v>
      </c>
      <c r="Y1708" t="str">
        <f t="shared" si="555"/>
        <v>YES</v>
      </c>
      <c r="Z1708" t="str">
        <f t="shared" si="556"/>
        <v>NO</v>
      </c>
      <c r="AA1708" t="str">
        <f t="shared" si="557"/>
        <v>NO</v>
      </c>
      <c r="AB1708" t="str">
        <f t="shared" si="558"/>
        <v>NO</v>
      </c>
      <c r="AC1708" t="str">
        <f t="shared" si="559"/>
        <v>NO</v>
      </c>
      <c r="AD1708" t="str">
        <f t="shared" si="560"/>
        <v>NO</v>
      </c>
      <c r="AE1708" t="str">
        <f t="shared" si="561"/>
        <v>NO</v>
      </c>
      <c r="AF1708" t="str">
        <f t="shared" si="562"/>
        <v>NO</v>
      </c>
      <c r="AG1708" t="str">
        <f t="shared" si="563"/>
        <v>NO</v>
      </c>
      <c r="AH1708" t="str">
        <f t="shared" si="564"/>
        <v>NO</v>
      </c>
      <c r="AI1708" t="str">
        <f t="shared" si="565"/>
        <v/>
      </c>
      <c r="AJ1708">
        <f t="shared" si="566"/>
        <v>0</v>
      </c>
    </row>
    <row r="1709" spans="1:36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46"/>
        <v>9.74E-2</v>
      </c>
      <c r="P1709" s="6">
        <f t="shared" si="547"/>
        <v>54.111111111111114</v>
      </c>
      <c r="Q1709" t="str">
        <f t="shared" si="548"/>
        <v>music</v>
      </c>
      <c r="R1709" t="str">
        <f t="shared" si="549"/>
        <v>faith</v>
      </c>
      <c r="S1709" s="8">
        <f t="shared" si="550"/>
        <v>42428</v>
      </c>
      <c r="T1709" s="8">
        <f t="shared" si="551"/>
        <v>42457.679340277777</v>
      </c>
      <c r="U1709">
        <f t="shared" si="552"/>
        <v>2016</v>
      </c>
      <c r="V1709" t="str">
        <f>VLOOKUP(MONTH(S1709),REF!$C$4:$D$15,2,FALSE)</f>
        <v>FEB</v>
      </c>
      <c r="W1709" t="str">
        <f t="shared" si="553"/>
        <v>NO</v>
      </c>
      <c r="X1709" t="str">
        <f t="shared" si="554"/>
        <v>NO</v>
      </c>
      <c r="Y1709" t="str">
        <f t="shared" si="555"/>
        <v>YES</v>
      </c>
      <c r="Z1709" t="str">
        <f t="shared" si="556"/>
        <v>NO</v>
      </c>
      <c r="AA1709" t="str">
        <f t="shared" si="557"/>
        <v>NO</v>
      </c>
      <c r="AB1709" t="str">
        <f t="shared" si="558"/>
        <v>NO</v>
      </c>
      <c r="AC1709" t="str">
        <f t="shared" si="559"/>
        <v>NO</v>
      </c>
      <c r="AD1709" t="str">
        <f t="shared" si="560"/>
        <v>NO</v>
      </c>
      <c r="AE1709" t="str">
        <f t="shared" si="561"/>
        <v>NO</v>
      </c>
      <c r="AF1709" t="str">
        <f t="shared" si="562"/>
        <v>NO</v>
      </c>
      <c r="AG1709" t="str">
        <f t="shared" si="563"/>
        <v>NO</v>
      </c>
      <c r="AH1709" t="str">
        <f t="shared" si="564"/>
        <v>NO</v>
      </c>
      <c r="AI1709" t="str">
        <f t="shared" si="565"/>
        <v/>
      </c>
      <c r="AJ1709">
        <f t="shared" si="566"/>
        <v>9</v>
      </c>
    </row>
    <row r="1710" spans="1:36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46"/>
        <v>0</v>
      </c>
      <c r="P1710" s="6" t="e">
        <f t="shared" si="547"/>
        <v>#DIV/0!</v>
      </c>
      <c r="Q1710" t="str">
        <f t="shared" si="548"/>
        <v>music</v>
      </c>
      <c r="R1710" t="str">
        <f t="shared" si="549"/>
        <v>faith</v>
      </c>
      <c r="S1710" s="8">
        <f t="shared" si="550"/>
        <v>42452</v>
      </c>
      <c r="T1710" s="8">
        <f t="shared" si="551"/>
        <v>42491.866967592592</v>
      </c>
      <c r="U1710">
        <f t="shared" si="552"/>
        <v>2016</v>
      </c>
      <c r="V1710" t="str">
        <f>VLOOKUP(MONTH(S1710),REF!$C$4:$D$15,2,FALSE)</f>
        <v>MAR</v>
      </c>
      <c r="W1710" t="str">
        <f t="shared" si="553"/>
        <v>NO</v>
      </c>
      <c r="X1710" t="str">
        <f t="shared" si="554"/>
        <v>NO</v>
      </c>
      <c r="Y1710" t="str">
        <f t="shared" si="555"/>
        <v>YES</v>
      </c>
      <c r="Z1710" t="str">
        <f t="shared" si="556"/>
        <v>NO</v>
      </c>
      <c r="AA1710" t="str">
        <f t="shared" si="557"/>
        <v>NO</v>
      </c>
      <c r="AB1710" t="str">
        <f t="shared" si="558"/>
        <v>NO</v>
      </c>
      <c r="AC1710" t="str">
        <f t="shared" si="559"/>
        <v>NO</v>
      </c>
      <c r="AD1710" t="str">
        <f t="shared" si="560"/>
        <v>NO</v>
      </c>
      <c r="AE1710" t="str">
        <f t="shared" si="561"/>
        <v>NO</v>
      </c>
      <c r="AF1710" t="str">
        <f t="shared" si="562"/>
        <v>NO</v>
      </c>
      <c r="AG1710" t="str">
        <f t="shared" si="563"/>
        <v>NO</v>
      </c>
      <c r="AH1710" t="str">
        <f t="shared" si="564"/>
        <v>NO</v>
      </c>
      <c r="AI1710" t="str">
        <f t="shared" si="565"/>
        <v/>
      </c>
      <c r="AJ1710">
        <f t="shared" si="566"/>
        <v>0</v>
      </c>
    </row>
    <row r="1711" spans="1:36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46"/>
        <v>4.8571428571428571E-2</v>
      </c>
      <c r="P1711" s="6">
        <f t="shared" si="547"/>
        <v>21.25</v>
      </c>
      <c r="Q1711" t="str">
        <f t="shared" si="548"/>
        <v>music</v>
      </c>
      <c r="R1711" t="str">
        <f t="shared" si="549"/>
        <v>faith</v>
      </c>
      <c r="S1711" s="8">
        <f t="shared" si="550"/>
        <v>41842</v>
      </c>
      <c r="T1711" s="8">
        <f t="shared" si="551"/>
        <v>41882.818749999999</v>
      </c>
      <c r="U1711">
        <f t="shared" si="552"/>
        <v>2014</v>
      </c>
      <c r="V1711" t="str">
        <f>VLOOKUP(MONTH(S1711),REF!$C$4:$D$15,2,FALSE)</f>
        <v>JUL</v>
      </c>
      <c r="W1711" t="str">
        <f t="shared" si="553"/>
        <v>NO</v>
      </c>
      <c r="X1711" t="str">
        <f t="shared" si="554"/>
        <v>YES</v>
      </c>
      <c r="Y1711" t="str">
        <f t="shared" si="555"/>
        <v>NO</v>
      </c>
      <c r="Z1711" t="str">
        <f t="shared" si="556"/>
        <v>NO</v>
      </c>
      <c r="AA1711" t="str">
        <f t="shared" si="557"/>
        <v>NO</v>
      </c>
      <c r="AB1711" t="str">
        <f t="shared" si="558"/>
        <v>NO</v>
      </c>
      <c r="AC1711" t="str">
        <f t="shared" si="559"/>
        <v>NO</v>
      </c>
      <c r="AD1711" t="str">
        <f t="shared" si="560"/>
        <v>NO</v>
      </c>
      <c r="AE1711" t="str">
        <f t="shared" si="561"/>
        <v>NO</v>
      </c>
      <c r="AF1711" t="str">
        <f t="shared" si="562"/>
        <v>NO</v>
      </c>
      <c r="AG1711" t="str">
        <f t="shared" si="563"/>
        <v>NO</v>
      </c>
      <c r="AH1711" t="str">
        <f t="shared" si="564"/>
        <v>NO</v>
      </c>
      <c r="AI1711" t="str">
        <f t="shared" si="565"/>
        <v/>
      </c>
      <c r="AJ1711">
        <f t="shared" si="566"/>
        <v>4</v>
      </c>
    </row>
    <row r="1712" spans="1:36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46"/>
        <v>6.7999999999999996E-3</v>
      </c>
      <c r="P1712" s="6">
        <f t="shared" si="547"/>
        <v>34</v>
      </c>
      <c r="Q1712" t="str">
        <f t="shared" si="548"/>
        <v>music</v>
      </c>
      <c r="R1712" t="str">
        <f t="shared" si="549"/>
        <v>faith</v>
      </c>
      <c r="S1712" s="8">
        <f t="shared" si="550"/>
        <v>42342</v>
      </c>
      <c r="T1712" s="8">
        <f t="shared" si="551"/>
        <v>42387.541666666672</v>
      </c>
      <c r="U1712">
        <f t="shared" si="552"/>
        <v>2015</v>
      </c>
      <c r="V1712" t="str">
        <f>VLOOKUP(MONTH(S1712),REF!$C$4:$D$15,2,FALSE)</f>
        <v>DEC</v>
      </c>
      <c r="W1712" t="str">
        <f t="shared" si="553"/>
        <v>NO</v>
      </c>
      <c r="X1712" t="str">
        <f t="shared" si="554"/>
        <v>NO</v>
      </c>
      <c r="Y1712" t="str">
        <f t="shared" si="555"/>
        <v>YES</v>
      </c>
      <c r="Z1712" t="str">
        <f t="shared" si="556"/>
        <v>NO</v>
      </c>
      <c r="AA1712" t="str">
        <f t="shared" si="557"/>
        <v>NO</v>
      </c>
      <c r="AB1712" t="str">
        <f t="shared" si="558"/>
        <v>NO</v>
      </c>
      <c r="AC1712" t="str">
        <f t="shared" si="559"/>
        <v>NO</v>
      </c>
      <c r="AD1712" t="str">
        <f t="shared" si="560"/>
        <v>NO</v>
      </c>
      <c r="AE1712" t="str">
        <f t="shared" si="561"/>
        <v>NO</v>
      </c>
      <c r="AF1712" t="str">
        <f t="shared" si="562"/>
        <v>NO</v>
      </c>
      <c r="AG1712" t="str">
        <f t="shared" si="563"/>
        <v>NO</v>
      </c>
      <c r="AH1712" t="str">
        <f t="shared" si="564"/>
        <v>NO</v>
      </c>
      <c r="AI1712" t="str">
        <f t="shared" si="565"/>
        <v/>
      </c>
      <c r="AJ1712">
        <f t="shared" si="566"/>
        <v>1</v>
      </c>
    </row>
    <row r="1713" spans="1:36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46"/>
        <v>0.105</v>
      </c>
      <c r="P1713" s="6">
        <f t="shared" si="547"/>
        <v>525</v>
      </c>
      <c r="Q1713" t="str">
        <f t="shared" si="548"/>
        <v>music</v>
      </c>
      <c r="R1713" t="str">
        <f t="shared" si="549"/>
        <v>faith</v>
      </c>
      <c r="S1713" s="8">
        <f t="shared" si="550"/>
        <v>41853</v>
      </c>
      <c r="T1713" s="8">
        <f t="shared" si="551"/>
        <v>41883.646226851852</v>
      </c>
      <c r="U1713">
        <f t="shared" si="552"/>
        <v>2014</v>
      </c>
      <c r="V1713" t="str">
        <f>VLOOKUP(MONTH(S1713),REF!$C$4:$D$15,2,FALSE)</f>
        <v>AUG</v>
      </c>
      <c r="W1713" t="str">
        <f t="shared" si="553"/>
        <v>NO</v>
      </c>
      <c r="X1713" t="str">
        <f t="shared" si="554"/>
        <v>NO</v>
      </c>
      <c r="Y1713" t="str">
        <f t="shared" si="555"/>
        <v>NO</v>
      </c>
      <c r="Z1713" t="str">
        <f t="shared" si="556"/>
        <v>YES</v>
      </c>
      <c r="AA1713" t="str">
        <f t="shared" si="557"/>
        <v>NO</v>
      </c>
      <c r="AB1713" t="str">
        <f t="shared" si="558"/>
        <v>NO</v>
      </c>
      <c r="AC1713" t="str">
        <f t="shared" si="559"/>
        <v>NO</v>
      </c>
      <c r="AD1713" t="str">
        <f t="shared" si="560"/>
        <v>NO</v>
      </c>
      <c r="AE1713" t="str">
        <f t="shared" si="561"/>
        <v>NO</v>
      </c>
      <c r="AF1713" t="str">
        <f t="shared" si="562"/>
        <v>NO</v>
      </c>
      <c r="AG1713" t="str">
        <f t="shared" si="563"/>
        <v>NO</v>
      </c>
      <c r="AH1713" t="str">
        <f t="shared" si="564"/>
        <v>NO</v>
      </c>
      <c r="AI1713" t="str">
        <f t="shared" si="565"/>
        <v/>
      </c>
      <c r="AJ1713">
        <f t="shared" si="566"/>
        <v>2</v>
      </c>
    </row>
    <row r="1714" spans="1:36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46"/>
        <v>0</v>
      </c>
      <c r="P1714" s="6" t="e">
        <f t="shared" si="547"/>
        <v>#DIV/0!</v>
      </c>
      <c r="Q1714" t="str">
        <f t="shared" si="548"/>
        <v>music</v>
      </c>
      <c r="R1714" t="str">
        <f t="shared" si="549"/>
        <v>faith</v>
      </c>
      <c r="S1714" s="8">
        <f t="shared" si="550"/>
        <v>42126</v>
      </c>
      <c r="T1714" s="8">
        <f t="shared" si="551"/>
        <v>42185.913807870369</v>
      </c>
      <c r="U1714">
        <f t="shared" si="552"/>
        <v>2015</v>
      </c>
      <c r="V1714" t="str">
        <f>VLOOKUP(MONTH(S1714),REF!$C$4:$D$15,2,FALSE)</f>
        <v>MAY</v>
      </c>
      <c r="W1714" t="str">
        <f t="shared" si="553"/>
        <v>NO</v>
      </c>
      <c r="X1714" t="str">
        <f t="shared" si="554"/>
        <v>NO</v>
      </c>
      <c r="Y1714" t="str">
        <f t="shared" si="555"/>
        <v>YES</v>
      </c>
      <c r="Z1714" t="str">
        <f t="shared" si="556"/>
        <v>NO</v>
      </c>
      <c r="AA1714" t="str">
        <f t="shared" si="557"/>
        <v>NO</v>
      </c>
      <c r="AB1714" t="str">
        <f t="shared" si="558"/>
        <v>NO</v>
      </c>
      <c r="AC1714" t="str">
        <f t="shared" si="559"/>
        <v>NO</v>
      </c>
      <c r="AD1714" t="str">
        <f t="shared" si="560"/>
        <v>NO</v>
      </c>
      <c r="AE1714" t="str">
        <f t="shared" si="561"/>
        <v>NO</v>
      </c>
      <c r="AF1714" t="str">
        <f t="shared" si="562"/>
        <v>NO</v>
      </c>
      <c r="AG1714" t="str">
        <f t="shared" si="563"/>
        <v>NO</v>
      </c>
      <c r="AH1714" t="str">
        <f t="shared" si="564"/>
        <v>NO</v>
      </c>
      <c r="AI1714" t="str">
        <f t="shared" si="565"/>
        <v/>
      </c>
      <c r="AJ1714">
        <f t="shared" si="566"/>
        <v>0</v>
      </c>
    </row>
    <row r="1715" spans="1:36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46"/>
        <v>1.6666666666666666E-2</v>
      </c>
      <c r="P1715" s="6">
        <f t="shared" si="547"/>
        <v>50</v>
      </c>
      <c r="Q1715" t="str">
        <f t="shared" si="548"/>
        <v>music</v>
      </c>
      <c r="R1715" t="str">
        <f t="shared" si="549"/>
        <v>faith</v>
      </c>
      <c r="S1715" s="8">
        <f t="shared" si="550"/>
        <v>41888</v>
      </c>
      <c r="T1715" s="8">
        <f t="shared" si="551"/>
        <v>41917.801064814819</v>
      </c>
      <c r="U1715">
        <f t="shared" si="552"/>
        <v>2014</v>
      </c>
      <c r="V1715" t="str">
        <f>VLOOKUP(MONTH(S1715),REF!$C$4:$D$15,2,FALSE)</f>
        <v>SEP</v>
      </c>
      <c r="W1715" t="str">
        <f t="shared" si="553"/>
        <v>NO</v>
      </c>
      <c r="X1715" t="str">
        <f t="shared" si="554"/>
        <v>YES</v>
      </c>
      <c r="Y1715" t="str">
        <f t="shared" si="555"/>
        <v>NO</v>
      </c>
      <c r="Z1715" t="str">
        <f t="shared" si="556"/>
        <v>NO</v>
      </c>
      <c r="AA1715" t="str">
        <f t="shared" si="557"/>
        <v>NO</v>
      </c>
      <c r="AB1715" t="str">
        <f t="shared" si="558"/>
        <v>NO</v>
      </c>
      <c r="AC1715" t="str">
        <f t="shared" si="559"/>
        <v>NO</v>
      </c>
      <c r="AD1715" t="str">
        <f t="shared" si="560"/>
        <v>NO</v>
      </c>
      <c r="AE1715" t="str">
        <f t="shared" si="561"/>
        <v>NO</v>
      </c>
      <c r="AF1715" t="str">
        <f t="shared" si="562"/>
        <v>NO</v>
      </c>
      <c r="AG1715" t="str">
        <f t="shared" si="563"/>
        <v>NO</v>
      </c>
      <c r="AH1715" t="str">
        <f t="shared" si="564"/>
        <v>NO</v>
      </c>
      <c r="AI1715" t="str">
        <f t="shared" si="565"/>
        <v/>
      </c>
      <c r="AJ1715">
        <f t="shared" si="566"/>
        <v>1</v>
      </c>
    </row>
    <row r="1716" spans="1:36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46"/>
        <v>7.868E-2</v>
      </c>
      <c r="P1716" s="6">
        <f t="shared" si="547"/>
        <v>115.70588235294117</v>
      </c>
      <c r="Q1716" t="str">
        <f t="shared" si="548"/>
        <v>music</v>
      </c>
      <c r="R1716" t="str">
        <f t="shared" si="549"/>
        <v>faith</v>
      </c>
      <c r="S1716" s="8">
        <f t="shared" si="550"/>
        <v>42096</v>
      </c>
      <c r="T1716" s="8">
        <f t="shared" si="551"/>
        <v>42125.918530092589</v>
      </c>
      <c r="U1716">
        <f t="shared" si="552"/>
        <v>2015</v>
      </c>
      <c r="V1716" t="str">
        <f>VLOOKUP(MONTH(S1716),REF!$C$4:$D$15,2,FALSE)</f>
        <v>APR</v>
      </c>
      <c r="W1716" t="str">
        <f t="shared" si="553"/>
        <v>NO</v>
      </c>
      <c r="X1716" t="str">
        <f t="shared" si="554"/>
        <v>NO</v>
      </c>
      <c r="Y1716" t="str">
        <f t="shared" si="555"/>
        <v>NO</v>
      </c>
      <c r="Z1716" t="str">
        <f t="shared" si="556"/>
        <v>NO</v>
      </c>
      <c r="AA1716" t="str">
        <f t="shared" si="557"/>
        <v>NO</v>
      </c>
      <c r="AB1716" t="str">
        <f t="shared" si="558"/>
        <v>NO</v>
      </c>
      <c r="AC1716" t="str">
        <f t="shared" si="559"/>
        <v>YES</v>
      </c>
      <c r="AD1716" t="str">
        <f t="shared" si="560"/>
        <v>NO</v>
      </c>
      <c r="AE1716" t="str">
        <f t="shared" si="561"/>
        <v>NO</v>
      </c>
      <c r="AF1716" t="str">
        <f t="shared" si="562"/>
        <v>NO</v>
      </c>
      <c r="AG1716" t="str">
        <f t="shared" si="563"/>
        <v>NO</v>
      </c>
      <c r="AH1716" t="str">
        <f t="shared" si="564"/>
        <v>NO</v>
      </c>
      <c r="AI1716" t="str">
        <f t="shared" si="565"/>
        <v/>
      </c>
      <c r="AJ1716">
        <f t="shared" si="566"/>
        <v>17</v>
      </c>
    </row>
    <row r="1717" spans="1:36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46"/>
        <v>2.2000000000000001E-3</v>
      </c>
      <c r="P1717" s="6">
        <f t="shared" si="547"/>
        <v>5.5</v>
      </c>
      <c r="Q1717" t="str">
        <f t="shared" si="548"/>
        <v>music</v>
      </c>
      <c r="R1717" t="str">
        <f t="shared" si="549"/>
        <v>faith</v>
      </c>
      <c r="S1717" s="8">
        <f t="shared" si="550"/>
        <v>42064</v>
      </c>
      <c r="T1717" s="8">
        <f t="shared" si="551"/>
        <v>42094.140277777777</v>
      </c>
      <c r="U1717">
        <f t="shared" si="552"/>
        <v>2015</v>
      </c>
      <c r="V1717" t="str">
        <f>VLOOKUP(MONTH(S1717),REF!$C$4:$D$15,2,FALSE)</f>
        <v>MAR</v>
      </c>
      <c r="W1717" t="str">
        <f t="shared" si="553"/>
        <v>NO</v>
      </c>
      <c r="X1717" t="str">
        <f t="shared" si="554"/>
        <v>NO</v>
      </c>
      <c r="Y1717" t="str">
        <f t="shared" si="555"/>
        <v>YES</v>
      </c>
      <c r="Z1717" t="str">
        <f t="shared" si="556"/>
        <v>NO</v>
      </c>
      <c r="AA1717" t="str">
        <f t="shared" si="557"/>
        <v>NO</v>
      </c>
      <c r="AB1717" t="str">
        <f t="shared" si="558"/>
        <v>NO</v>
      </c>
      <c r="AC1717" t="str">
        <f t="shared" si="559"/>
        <v>NO</v>
      </c>
      <c r="AD1717" t="str">
        <f t="shared" si="560"/>
        <v>NO</v>
      </c>
      <c r="AE1717" t="str">
        <f t="shared" si="561"/>
        <v>NO</v>
      </c>
      <c r="AF1717" t="str">
        <f t="shared" si="562"/>
        <v>NO</v>
      </c>
      <c r="AG1717" t="str">
        <f t="shared" si="563"/>
        <v>NO</v>
      </c>
      <c r="AH1717" t="str">
        <f t="shared" si="564"/>
        <v>NO</v>
      </c>
      <c r="AI1717" t="str">
        <f t="shared" si="565"/>
        <v/>
      </c>
      <c r="AJ1717">
        <f t="shared" si="566"/>
        <v>2</v>
      </c>
    </row>
    <row r="1718" spans="1:36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46"/>
        <v>7.4999999999999997E-2</v>
      </c>
      <c r="P1718" s="6">
        <f t="shared" si="547"/>
        <v>50</v>
      </c>
      <c r="Q1718" t="str">
        <f t="shared" si="548"/>
        <v>music</v>
      </c>
      <c r="R1718" t="str">
        <f t="shared" si="549"/>
        <v>faith</v>
      </c>
      <c r="S1718" s="8">
        <f t="shared" si="550"/>
        <v>42674</v>
      </c>
      <c r="T1718" s="8">
        <f t="shared" si="551"/>
        <v>42713.619201388894</v>
      </c>
      <c r="U1718">
        <f t="shared" si="552"/>
        <v>2016</v>
      </c>
      <c r="V1718" t="str">
        <f>VLOOKUP(MONTH(S1718),REF!$C$4:$D$15,2,FALSE)</f>
        <v>OCT</v>
      </c>
      <c r="W1718" t="str">
        <f t="shared" si="553"/>
        <v>NO</v>
      </c>
      <c r="X1718" t="str">
        <f t="shared" si="554"/>
        <v>YES</v>
      </c>
      <c r="Y1718" t="str">
        <f t="shared" si="555"/>
        <v>NO</v>
      </c>
      <c r="Z1718" t="str">
        <f t="shared" si="556"/>
        <v>NO</v>
      </c>
      <c r="AA1718" t="str">
        <f t="shared" si="557"/>
        <v>NO</v>
      </c>
      <c r="AB1718" t="str">
        <f t="shared" si="558"/>
        <v>NO</v>
      </c>
      <c r="AC1718" t="str">
        <f t="shared" si="559"/>
        <v>NO</v>
      </c>
      <c r="AD1718" t="str">
        <f t="shared" si="560"/>
        <v>NO</v>
      </c>
      <c r="AE1718" t="str">
        <f t="shared" si="561"/>
        <v>NO</v>
      </c>
      <c r="AF1718" t="str">
        <f t="shared" si="562"/>
        <v>NO</v>
      </c>
      <c r="AG1718" t="str">
        <f t="shared" si="563"/>
        <v>NO</v>
      </c>
      <c r="AH1718" t="str">
        <f t="shared" si="564"/>
        <v>NO</v>
      </c>
      <c r="AI1718" t="str">
        <f t="shared" si="565"/>
        <v/>
      </c>
      <c r="AJ1718">
        <f t="shared" si="566"/>
        <v>3</v>
      </c>
    </row>
    <row r="1719" spans="1:36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46"/>
        <v>0.42725880551301687</v>
      </c>
      <c r="P1719" s="6">
        <f t="shared" si="547"/>
        <v>34.024390243902438</v>
      </c>
      <c r="Q1719" t="str">
        <f t="shared" si="548"/>
        <v>music</v>
      </c>
      <c r="R1719" t="str">
        <f t="shared" si="549"/>
        <v>faith</v>
      </c>
      <c r="S1719" s="8">
        <f t="shared" si="550"/>
        <v>42461</v>
      </c>
      <c r="T1719" s="8">
        <f t="shared" si="551"/>
        <v>42481.166666666672</v>
      </c>
      <c r="U1719">
        <f t="shared" si="552"/>
        <v>2016</v>
      </c>
      <c r="V1719" t="str">
        <f>VLOOKUP(MONTH(S1719),REF!$C$4:$D$15,2,FALSE)</f>
        <v>APR</v>
      </c>
      <c r="W1719" t="str">
        <f t="shared" si="553"/>
        <v>NO</v>
      </c>
      <c r="X1719" t="str">
        <f t="shared" si="554"/>
        <v>YES</v>
      </c>
      <c r="Y1719" t="str">
        <f t="shared" si="555"/>
        <v>NO</v>
      </c>
      <c r="Z1719" t="str">
        <f t="shared" si="556"/>
        <v>NO</v>
      </c>
      <c r="AA1719" t="str">
        <f t="shared" si="557"/>
        <v>NO</v>
      </c>
      <c r="AB1719" t="str">
        <f t="shared" si="558"/>
        <v>NO</v>
      </c>
      <c r="AC1719" t="str">
        <f t="shared" si="559"/>
        <v>NO</v>
      </c>
      <c r="AD1719" t="str">
        <f t="shared" si="560"/>
        <v>NO</v>
      </c>
      <c r="AE1719" t="str">
        <f t="shared" si="561"/>
        <v>NO</v>
      </c>
      <c r="AF1719" t="str">
        <f t="shared" si="562"/>
        <v>NO</v>
      </c>
      <c r="AG1719" t="str">
        <f t="shared" si="563"/>
        <v>NO</v>
      </c>
      <c r="AH1719" t="str">
        <f t="shared" si="564"/>
        <v>NO</v>
      </c>
      <c r="AI1719" t="str">
        <f t="shared" si="565"/>
        <v/>
      </c>
      <c r="AJ1719">
        <f t="shared" si="566"/>
        <v>41</v>
      </c>
    </row>
    <row r="1720" spans="1:36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46"/>
        <v>2.142857142857143E-3</v>
      </c>
      <c r="P1720" s="6">
        <f t="shared" si="547"/>
        <v>37.5</v>
      </c>
      <c r="Q1720" t="str">
        <f t="shared" si="548"/>
        <v>music</v>
      </c>
      <c r="R1720" t="str">
        <f t="shared" si="549"/>
        <v>faith</v>
      </c>
      <c r="S1720" s="8">
        <f t="shared" si="550"/>
        <v>42461</v>
      </c>
      <c r="T1720" s="8">
        <f t="shared" si="551"/>
        <v>42504.207638888889</v>
      </c>
      <c r="U1720">
        <f t="shared" si="552"/>
        <v>2016</v>
      </c>
      <c r="V1720" t="str">
        <f>VLOOKUP(MONTH(S1720),REF!$C$4:$D$15,2,FALSE)</f>
        <v>APR</v>
      </c>
      <c r="W1720" t="str">
        <f t="shared" si="553"/>
        <v>NO</v>
      </c>
      <c r="X1720" t="str">
        <f t="shared" si="554"/>
        <v>NO</v>
      </c>
      <c r="Y1720" t="str">
        <f t="shared" si="555"/>
        <v>NO</v>
      </c>
      <c r="Z1720" t="str">
        <f t="shared" si="556"/>
        <v>NO</v>
      </c>
      <c r="AA1720" t="str">
        <f t="shared" si="557"/>
        <v>NO</v>
      </c>
      <c r="AB1720" t="str">
        <f t="shared" si="558"/>
        <v>NO</v>
      </c>
      <c r="AC1720" t="str">
        <f t="shared" si="559"/>
        <v>NO</v>
      </c>
      <c r="AD1720" t="str">
        <f t="shared" si="560"/>
        <v>NO</v>
      </c>
      <c r="AE1720" t="str">
        <f t="shared" si="561"/>
        <v>YES</v>
      </c>
      <c r="AF1720" t="str">
        <f t="shared" si="562"/>
        <v>NO</v>
      </c>
      <c r="AG1720" t="str">
        <f t="shared" si="563"/>
        <v>NO</v>
      </c>
      <c r="AH1720" t="str">
        <f t="shared" si="564"/>
        <v>NO</v>
      </c>
      <c r="AI1720" t="str">
        <f t="shared" si="565"/>
        <v/>
      </c>
      <c r="AJ1720">
        <f t="shared" si="566"/>
        <v>2</v>
      </c>
    </row>
    <row r="1721" spans="1:36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46"/>
        <v>8.7500000000000008E-3</v>
      </c>
      <c r="P1721" s="6">
        <f t="shared" si="547"/>
        <v>11.666666666666666</v>
      </c>
      <c r="Q1721" t="str">
        <f t="shared" si="548"/>
        <v>music</v>
      </c>
      <c r="R1721" t="str">
        <f t="shared" si="549"/>
        <v>faith</v>
      </c>
      <c r="S1721" s="8">
        <f t="shared" si="550"/>
        <v>41870</v>
      </c>
      <c r="T1721" s="8">
        <f t="shared" si="551"/>
        <v>41899.534618055557</v>
      </c>
      <c r="U1721">
        <f t="shared" si="552"/>
        <v>2014</v>
      </c>
      <c r="V1721" t="str">
        <f>VLOOKUP(MONTH(S1721),REF!$C$4:$D$15,2,FALSE)</f>
        <v>AUG</v>
      </c>
      <c r="W1721" t="str">
        <f t="shared" si="553"/>
        <v>NO</v>
      </c>
      <c r="X1721" t="str">
        <f t="shared" si="554"/>
        <v>YES</v>
      </c>
      <c r="Y1721" t="str">
        <f t="shared" si="555"/>
        <v>NO</v>
      </c>
      <c r="Z1721" t="str">
        <f t="shared" si="556"/>
        <v>NO</v>
      </c>
      <c r="AA1721" t="str">
        <f t="shared" si="557"/>
        <v>NO</v>
      </c>
      <c r="AB1721" t="str">
        <f t="shared" si="558"/>
        <v>NO</v>
      </c>
      <c r="AC1721" t="str">
        <f t="shared" si="559"/>
        <v>NO</v>
      </c>
      <c r="AD1721" t="str">
        <f t="shared" si="560"/>
        <v>NO</v>
      </c>
      <c r="AE1721" t="str">
        <f t="shared" si="561"/>
        <v>NO</v>
      </c>
      <c r="AF1721" t="str">
        <f t="shared" si="562"/>
        <v>NO</v>
      </c>
      <c r="AG1721" t="str">
        <f t="shared" si="563"/>
        <v>NO</v>
      </c>
      <c r="AH1721" t="str">
        <f t="shared" si="564"/>
        <v>NO</v>
      </c>
      <c r="AI1721" t="str">
        <f t="shared" si="565"/>
        <v/>
      </c>
      <c r="AJ1721">
        <f t="shared" si="566"/>
        <v>3</v>
      </c>
    </row>
    <row r="1722" spans="1:36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46"/>
        <v>5.6250000000000001E-2</v>
      </c>
      <c r="P1722" s="6">
        <f t="shared" si="547"/>
        <v>28.125</v>
      </c>
      <c r="Q1722" t="str">
        <f t="shared" si="548"/>
        <v>music</v>
      </c>
      <c r="R1722" t="str">
        <f t="shared" si="549"/>
        <v>faith</v>
      </c>
      <c r="S1722" s="8">
        <f t="shared" si="550"/>
        <v>41923</v>
      </c>
      <c r="T1722" s="8">
        <f t="shared" si="551"/>
        <v>41952.824895833335</v>
      </c>
      <c r="U1722">
        <f t="shared" si="552"/>
        <v>2014</v>
      </c>
      <c r="V1722" t="str">
        <f>VLOOKUP(MONTH(S1722),REF!$C$4:$D$15,2,FALSE)</f>
        <v>OCT</v>
      </c>
      <c r="W1722" t="str">
        <f t="shared" si="553"/>
        <v>NO</v>
      </c>
      <c r="X1722" t="str">
        <f t="shared" si="554"/>
        <v>YES</v>
      </c>
      <c r="Y1722" t="str">
        <f t="shared" si="555"/>
        <v>NO</v>
      </c>
      <c r="Z1722" t="str">
        <f t="shared" si="556"/>
        <v>NO</v>
      </c>
      <c r="AA1722" t="str">
        <f t="shared" si="557"/>
        <v>NO</v>
      </c>
      <c r="AB1722" t="str">
        <f t="shared" si="558"/>
        <v>NO</v>
      </c>
      <c r="AC1722" t="str">
        <f t="shared" si="559"/>
        <v>NO</v>
      </c>
      <c r="AD1722" t="str">
        <f t="shared" si="560"/>
        <v>NO</v>
      </c>
      <c r="AE1722" t="str">
        <f t="shared" si="561"/>
        <v>NO</v>
      </c>
      <c r="AF1722" t="str">
        <f t="shared" si="562"/>
        <v>NO</v>
      </c>
      <c r="AG1722" t="str">
        <f t="shared" si="563"/>
        <v>NO</v>
      </c>
      <c r="AH1722" t="str">
        <f t="shared" si="564"/>
        <v>NO</v>
      </c>
      <c r="AI1722" t="str">
        <f t="shared" si="565"/>
        <v/>
      </c>
      <c r="AJ1722">
        <f t="shared" si="566"/>
        <v>8</v>
      </c>
    </row>
    <row r="1723" spans="1:36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46"/>
        <v>0</v>
      </c>
      <c r="P1723" s="6" t="e">
        <f t="shared" si="547"/>
        <v>#DIV/0!</v>
      </c>
      <c r="Q1723" t="str">
        <f t="shared" si="548"/>
        <v>music</v>
      </c>
      <c r="R1723" t="str">
        <f t="shared" si="549"/>
        <v>faith</v>
      </c>
      <c r="S1723" s="8">
        <f t="shared" si="550"/>
        <v>42319</v>
      </c>
      <c r="T1723" s="8">
        <f t="shared" si="551"/>
        <v>42349.461377314816</v>
      </c>
      <c r="U1723">
        <f t="shared" si="552"/>
        <v>2015</v>
      </c>
      <c r="V1723" t="str">
        <f>VLOOKUP(MONTH(S1723),REF!$C$4:$D$15,2,FALSE)</f>
        <v>NOV</v>
      </c>
      <c r="W1723" t="str">
        <f t="shared" si="553"/>
        <v>NO</v>
      </c>
      <c r="X1723" t="str">
        <f t="shared" si="554"/>
        <v>NO</v>
      </c>
      <c r="Y1723" t="str">
        <f t="shared" si="555"/>
        <v>YES</v>
      </c>
      <c r="Z1723" t="str">
        <f t="shared" si="556"/>
        <v>NO</v>
      </c>
      <c r="AA1723" t="str">
        <f t="shared" si="557"/>
        <v>NO</v>
      </c>
      <c r="AB1723" t="str">
        <f t="shared" si="558"/>
        <v>NO</v>
      </c>
      <c r="AC1723" t="str">
        <f t="shared" si="559"/>
        <v>NO</v>
      </c>
      <c r="AD1723" t="str">
        <f t="shared" si="560"/>
        <v>NO</v>
      </c>
      <c r="AE1723" t="str">
        <f t="shared" si="561"/>
        <v>NO</v>
      </c>
      <c r="AF1723" t="str">
        <f t="shared" si="562"/>
        <v>NO</v>
      </c>
      <c r="AG1723" t="str">
        <f t="shared" si="563"/>
        <v>NO</v>
      </c>
      <c r="AH1723" t="str">
        <f t="shared" si="564"/>
        <v>NO</v>
      </c>
      <c r="AI1723" t="str">
        <f t="shared" si="565"/>
        <v/>
      </c>
      <c r="AJ1723">
        <f t="shared" si="566"/>
        <v>0</v>
      </c>
    </row>
    <row r="1724" spans="1:36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46"/>
        <v>3.4722222222222224E-4</v>
      </c>
      <c r="P1724" s="6">
        <f t="shared" si="547"/>
        <v>1</v>
      </c>
      <c r="Q1724" t="str">
        <f t="shared" si="548"/>
        <v>music</v>
      </c>
      <c r="R1724" t="str">
        <f t="shared" si="549"/>
        <v>faith</v>
      </c>
      <c r="S1724" s="8">
        <f t="shared" si="550"/>
        <v>42426</v>
      </c>
      <c r="T1724" s="8">
        <f t="shared" si="551"/>
        <v>42463.006944444445</v>
      </c>
      <c r="U1724">
        <f t="shared" si="552"/>
        <v>2016</v>
      </c>
      <c r="V1724" t="str">
        <f>VLOOKUP(MONTH(S1724),REF!$C$4:$D$15,2,FALSE)</f>
        <v>FEB</v>
      </c>
      <c r="W1724" t="str">
        <f t="shared" si="553"/>
        <v>NO</v>
      </c>
      <c r="X1724" t="str">
        <f t="shared" si="554"/>
        <v>YES</v>
      </c>
      <c r="Y1724" t="str">
        <f t="shared" si="555"/>
        <v>NO</v>
      </c>
      <c r="Z1724" t="str">
        <f t="shared" si="556"/>
        <v>NO</v>
      </c>
      <c r="AA1724" t="str">
        <f t="shared" si="557"/>
        <v>NO</v>
      </c>
      <c r="AB1724" t="str">
        <f t="shared" si="558"/>
        <v>NO</v>
      </c>
      <c r="AC1724" t="str">
        <f t="shared" si="559"/>
        <v>NO</v>
      </c>
      <c r="AD1724" t="str">
        <f t="shared" si="560"/>
        <v>NO</v>
      </c>
      <c r="AE1724" t="str">
        <f t="shared" si="561"/>
        <v>NO</v>
      </c>
      <c r="AF1724" t="str">
        <f t="shared" si="562"/>
        <v>NO</v>
      </c>
      <c r="AG1724" t="str">
        <f t="shared" si="563"/>
        <v>NO</v>
      </c>
      <c r="AH1724" t="str">
        <f t="shared" si="564"/>
        <v>NO</v>
      </c>
      <c r="AI1724" t="str">
        <f t="shared" si="565"/>
        <v/>
      </c>
      <c r="AJ1724">
        <f t="shared" si="566"/>
        <v>1</v>
      </c>
    </row>
    <row r="1725" spans="1:36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46"/>
        <v>6.5000000000000002E-2</v>
      </c>
      <c r="P1725" s="6">
        <f t="shared" si="547"/>
        <v>216.66666666666666</v>
      </c>
      <c r="Q1725" t="str">
        <f t="shared" si="548"/>
        <v>music</v>
      </c>
      <c r="R1725" t="str">
        <f t="shared" si="549"/>
        <v>faith</v>
      </c>
      <c r="S1725" s="8">
        <f t="shared" si="550"/>
        <v>42130</v>
      </c>
      <c r="T1725" s="8">
        <f t="shared" si="551"/>
        <v>42186.25</v>
      </c>
      <c r="U1725">
        <f t="shared" si="552"/>
        <v>2015</v>
      </c>
      <c r="V1725" t="str">
        <f>VLOOKUP(MONTH(S1725),REF!$C$4:$D$15,2,FALSE)</f>
        <v>MAY</v>
      </c>
      <c r="W1725" t="str">
        <f t="shared" si="553"/>
        <v>NO</v>
      </c>
      <c r="X1725" t="str">
        <f t="shared" si="554"/>
        <v>NO</v>
      </c>
      <c r="Y1725" t="str">
        <f t="shared" si="555"/>
        <v>NO</v>
      </c>
      <c r="Z1725" t="str">
        <f t="shared" si="556"/>
        <v>YES</v>
      </c>
      <c r="AA1725" t="str">
        <f t="shared" si="557"/>
        <v>NO</v>
      </c>
      <c r="AB1725" t="str">
        <f t="shared" si="558"/>
        <v>NO</v>
      </c>
      <c r="AC1725" t="str">
        <f t="shared" si="559"/>
        <v>NO</v>
      </c>
      <c r="AD1725" t="str">
        <f t="shared" si="560"/>
        <v>NO</v>
      </c>
      <c r="AE1725" t="str">
        <f t="shared" si="561"/>
        <v>NO</v>
      </c>
      <c r="AF1725" t="str">
        <f t="shared" si="562"/>
        <v>NO</v>
      </c>
      <c r="AG1725" t="str">
        <f t="shared" si="563"/>
        <v>NO</v>
      </c>
      <c r="AH1725" t="str">
        <f t="shared" si="564"/>
        <v>NO</v>
      </c>
      <c r="AI1725" t="str">
        <f t="shared" si="565"/>
        <v/>
      </c>
      <c r="AJ1725">
        <f t="shared" si="566"/>
        <v>3</v>
      </c>
    </row>
    <row r="1726" spans="1:36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46"/>
        <v>5.8333333333333336E-3</v>
      </c>
      <c r="P1726" s="6">
        <f t="shared" si="547"/>
        <v>8.75</v>
      </c>
      <c r="Q1726" t="str">
        <f t="shared" si="548"/>
        <v>music</v>
      </c>
      <c r="R1726" t="str">
        <f t="shared" si="549"/>
        <v>faith</v>
      </c>
      <c r="S1726" s="8">
        <f t="shared" si="550"/>
        <v>41913</v>
      </c>
      <c r="T1726" s="8">
        <f t="shared" si="551"/>
        <v>41942.932430555556</v>
      </c>
      <c r="U1726">
        <f t="shared" si="552"/>
        <v>2014</v>
      </c>
      <c r="V1726" t="str">
        <f>VLOOKUP(MONTH(S1726),REF!$C$4:$D$15,2,FALSE)</f>
        <v>OCT</v>
      </c>
      <c r="W1726" t="str">
        <f t="shared" si="553"/>
        <v>NO</v>
      </c>
      <c r="X1726" t="str">
        <f t="shared" si="554"/>
        <v>NO</v>
      </c>
      <c r="Y1726" t="str">
        <f t="shared" si="555"/>
        <v>YES</v>
      </c>
      <c r="Z1726" t="str">
        <f t="shared" si="556"/>
        <v>NO</v>
      </c>
      <c r="AA1726" t="str">
        <f t="shared" si="557"/>
        <v>NO</v>
      </c>
      <c r="AB1726" t="str">
        <f t="shared" si="558"/>
        <v>NO</v>
      </c>
      <c r="AC1726" t="str">
        <f t="shared" si="559"/>
        <v>NO</v>
      </c>
      <c r="AD1726" t="str">
        <f t="shared" si="560"/>
        <v>NO</v>
      </c>
      <c r="AE1726" t="str">
        <f t="shared" si="561"/>
        <v>NO</v>
      </c>
      <c r="AF1726" t="str">
        <f t="shared" si="562"/>
        <v>NO</v>
      </c>
      <c r="AG1726" t="str">
        <f t="shared" si="563"/>
        <v>NO</v>
      </c>
      <c r="AH1726" t="str">
        <f t="shared" si="564"/>
        <v>NO</v>
      </c>
      <c r="AI1726" t="str">
        <f t="shared" si="565"/>
        <v/>
      </c>
      <c r="AJ1726">
        <f t="shared" si="566"/>
        <v>4</v>
      </c>
    </row>
    <row r="1727" spans="1:36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46"/>
        <v>0.10181818181818182</v>
      </c>
      <c r="P1727" s="6">
        <f t="shared" si="547"/>
        <v>62.222222222222221</v>
      </c>
      <c r="Q1727" t="str">
        <f t="shared" si="548"/>
        <v>music</v>
      </c>
      <c r="R1727" t="str">
        <f t="shared" si="549"/>
        <v>faith</v>
      </c>
      <c r="S1727" s="8">
        <f t="shared" si="550"/>
        <v>41846</v>
      </c>
      <c r="T1727" s="8">
        <f t="shared" si="551"/>
        <v>41875.968159722222</v>
      </c>
      <c r="U1727">
        <f t="shared" si="552"/>
        <v>2014</v>
      </c>
      <c r="V1727" t="str">
        <f>VLOOKUP(MONTH(S1727),REF!$C$4:$D$15,2,FALSE)</f>
        <v>JUL</v>
      </c>
      <c r="W1727" t="str">
        <f t="shared" si="553"/>
        <v>NO</v>
      </c>
      <c r="X1727" t="str">
        <f t="shared" si="554"/>
        <v>NO</v>
      </c>
      <c r="Y1727" t="str">
        <f t="shared" si="555"/>
        <v>YES</v>
      </c>
      <c r="Z1727" t="str">
        <f t="shared" si="556"/>
        <v>NO</v>
      </c>
      <c r="AA1727" t="str">
        <f t="shared" si="557"/>
        <v>NO</v>
      </c>
      <c r="AB1727" t="str">
        <f t="shared" si="558"/>
        <v>NO</v>
      </c>
      <c r="AC1727" t="str">
        <f t="shared" si="559"/>
        <v>NO</v>
      </c>
      <c r="AD1727" t="str">
        <f t="shared" si="560"/>
        <v>NO</v>
      </c>
      <c r="AE1727" t="str">
        <f t="shared" si="561"/>
        <v>NO</v>
      </c>
      <c r="AF1727" t="str">
        <f t="shared" si="562"/>
        <v>NO</v>
      </c>
      <c r="AG1727" t="str">
        <f t="shared" si="563"/>
        <v>NO</v>
      </c>
      <c r="AH1727" t="str">
        <f t="shared" si="564"/>
        <v>NO</v>
      </c>
      <c r="AI1727" t="str">
        <f t="shared" si="565"/>
        <v/>
      </c>
      <c r="AJ1727">
        <f t="shared" si="566"/>
        <v>9</v>
      </c>
    </row>
    <row r="1728" spans="1:36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46"/>
        <v>0.33784615384615385</v>
      </c>
      <c r="P1728" s="6">
        <f t="shared" si="547"/>
        <v>137.25</v>
      </c>
      <c r="Q1728" t="str">
        <f t="shared" si="548"/>
        <v>music</v>
      </c>
      <c r="R1728" t="str">
        <f t="shared" si="549"/>
        <v>faith</v>
      </c>
      <c r="S1728" s="8">
        <f t="shared" si="550"/>
        <v>41789</v>
      </c>
      <c r="T1728" s="8">
        <f t="shared" si="551"/>
        <v>41817.919722222221</v>
      </c>
      <c r="U1728">
        <f t="shared" si="552"/>
        <v>2014</v>
      </c>
      <c r="V1728" t="str">
        <f>VLOOKUP(MONTH(S1728),REF!$C$4:$D$15,2,FALSE)</f>
        <v>MAY</v>
      </c>
      <c r="W1728" t="str">
        <f t="shared" si="553"/>
        <v>NO</v>
      </c>
      <c r="X1728" t="str">
        <f t="shared" si="554"/>
        <v>NO</v>
      </c>
      <c r="Y1728" t="str">
        <f t="shared" si="555"/>
        <v>YES</v>
      </c>
      <c r="Z1728" t="str">
        <f t="shared" si="556"/>
        <v>NO</v>
      </c>
      <c r="AA1728" t="str">
        <f t="shared" si="557"/>
        <v>NO</v>
      </c>
      <c r="AB1728" t="str">
        <f t="shared" si="558"/>
        <v>NO</v>
      </c>
      <c r="AC1728" t="str">
        <f t="shared" si="559"/>
        <v>NO</v>
      </c>
      <c r="AD1728" t="str">
        <f t="shared" si="560"/>
        <v>NO</v>
      </c>
      <c r="AE1728" t="str">
        <f t="shared" si="561"/>
        <v>NO</v>
      </c>
      <c r="AF1728" t="str">
        <f t="shared" si="562"/>
        <v>NO</v>
      </c>
      <c r="AG1728" t="str">
        <f t="shared" si="563"/>
        <v>NO</v>
      </c>
      <c r="AH1728" t="str">
        <f t="shared" si="564"/>
        <v>NO</v>
      </c>
      <c r="AI1728" t="str">
        <f t="shared" si="565"/>
        <v/>
      </c>
      <c r="AJ1728">
        <f t="shared" si="566"/>
        <v>16</v>
      </c>
    </row>
    <row r="1729" spans="1:36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46"/>
        <v>3.3333333333333332E-4</v>
      </c>
      <c r="P1729" s="6">
        <f t="shared" si="547"/>
        <v>1</v>
      </c>
      <c r="Q1729" t="str">
        <f t="shared" si="548"/>
        <v>music</v>
      </c>
      <c r="R1729" t="str">
        <f t="shared" si="549"/>
        <v>faith</v>
      </c>
      <c r="S1729" s="8">
        <f t="shared" si="550"/>
        <v>42045</v>
      </c>
      <c r="T1729" s="8">
        <f t="shared" si="551"/>
        <v>42099.458333333328</v>
      </c>
      <c r="U1729">
        <f t="shared" si="552"/>
        <v>2015</v>
      </c>
      <c r="V1729" t="str">
        <f>VLOOKUP(MONTH(S1729),REF!$C$4:$D$15,2,FALSE)</f>
        <v>FEB</v>
      </c>
      <c r="W1729" t="str">
        <f t="shared" si="553"/>
        <v>NO</v>
      </c>
      <c r="X1729" t="str">
        <f t="shared" si="554"/>
        <v>YES</v>
      </c>
      <c r="Y1729" t="str">
        <f t="shared" si="555"/>
        <v>NO</v>
      </c>
      <c r="Z1729" t="str">
        <f t="shared" si="556"/>
        <v>NO</v>
      </c>
      <c r="AA1729" t="str">
        <f t="shared" si="557"/>
        <v>NO</v>
      </c>
      <c r="AB1729" t="str">
        <f t="shared" si="558"/>
        <v>NO</v>
      </c>
      <c r="AC1729" t="str">
        <f t="shared" si="559"/>
        <v>NO</v>
      </c>
      <c r="AD1729" t="str">
        <f t="shared" si="560"/>
        <v>NO</v>
      </c>
      <c r="AE1729" t="str">
        <f t="shared" si="561"/>
        <v>NO</v>
      </c>
      <c r="AF1729" t="str">
        <f t="shared" si="562"/>
        <v>NO</v>
      </c>
      <c r="AG1729" t="str">
        <f t="shared" si="563"/>
        <v>NO</v>
      </c>
      <c r="AH1729" t="str">
        <f t="shared" si="564"/>
        <v>NO</v>
      </c>
      <c r="AI1729" t="str">
        <f t="shared" si="565"/>
        <v/>
      </c>
      <c r="AJ1729">
        <f t="shared" si="566"/>
        <v>1</v>
      </c>
    </row>
    <row r="1730" spans="1:36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46"/>
        <v>0.68400000000000005</v>
      </c>
      <c r="P1730" s="6">
        <f t="shared" si="547"/>
        <v>122.14285714285714</v>
      </c>
      <c r="Q1730" t="str">
        <f t="shared" si="548"/>
        <v>music</v>
      </c>
      <c r="R1730" t="str">
        <f t="shared" si="549"/>
        <v>faith</v>
      </c>
      <c r="S1730" s="8">
        <f t="shared" si="550"/>
        <v>42269</v>
      </c>
      <c r="T1730" s="8">
        <f t="shared" si="551"/>
        <v>42298.625856481478</v>
      </c>
      <c r="U1730">
        <f t="shared" si="552"/>
        <v>2015</v>
      </c>
      <c r="V1730" t="str">
        <f>VLOOKUP(MONTH(S1730),REF!$C$4:$D$15,2,FALSE)</f>
        <v>SEP</v>
      </c>
      <c r="W1730" t="str">
        <f t="shared" si="553"/>
        <v>NO</v>
      </c>
      <c r="X1730" t="str">
        <f t="shared" si="554"/>
        <v>YES</v>
      </c>
      <c r="Y1730" t="str">
        <f t="shared" si="555"/>
        <v>NO</v>
      </c>
      <c r="Z1730" t="str">
        <f t="shared" si="556"/>
        <v>NO</v>
      </c>
      <c r="AA1730" t="str">
        <f t="shared" si="557"/>
        <v>NO</v>
      </c>
      <c r="AB1730" t="str">
        <f t="shared" si="558"/>
        <v>NO</v>
      </c>
      <c r="AC1730" t="str">
        <f t="shared" si="559"/>
        <v>NO</v>
      </c>
      <c r="AD1730" t="str">
        <f t="shared" si="560"/>
        <v>NO</v>
      </c>
      <c r="AE1730" t="str">
        <f t="shared" si="561"/>
        <v>NO</v>
      </c>
      <c r="AF1730" t="str">
        <f t="shared" si="562"/>
        <v>NO</v>
      </c>
      <c r="AG1730" t="str">
        <f t="shared" si="563"/>
        <v>NO</v>
      </c>
      <c r="AH1730" t="str">
        <f t="shared" si="564"/>
        <v>NO</v>
      </c>
      <c r="AI1730" t="str">
        <f t="shared" si="565"/>
        <v/>
      </c>
      <c r="AJ1730">
        <f t="shared" si="566"/>
        <v>7</v>
      </c>
    </row>
    <row r="1731" spans="1:36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67">E1731/D1731</f>
        <v>0</v>
      </c>
      <c r="P1731" s="6" t="e">
        <f t="shared" ref="P1731:P1794" si="568">E1731/L1731</f>
        <v>#DIV/0!</v>
      </c>
      <c r="Q1731" t="str">
        <f t="shared" ref="Q1731:Q1794" si="569">LEFT(N1731,FIND("/",N1731)-1)</f>
        <v>music</v>
      </c>
      <c r="R1731" t="str">
        <f t="shared" ref="R1731:R1794" si="570">RIGHT(N1731,LEN(N1731)-FIND("/",N1731))</f>
        <v>faith</v>
      </c>
      <c r="S1731" s="8">
        <f t="shared" ref="S1731:S1794" si="571">ROUND((J1731/86400)+DATE(1970,1,1),0)</f>
        <v>42471</v>
      </c>
      <c r="T1731" s="8">
        <f t="shared" ref="T1731:T1794" si="572">(I1731/86400)+DATE(1970,1,1)</f>
        <v>42531.052152777775</v>
      </c>
      <c r="U1731">
        <f t="shared" ref="U1731:U1794" si="573">YEAR(S1731)</f>
        <v>2016</v>
      </c>
      <c r="V1731" t="str">
        <f>VLOOKUP(MONTH(S1731),REF!$C$4:$D$15,2,FALSE)</f>
        <v>APR</v>
      </c>
      <c r="W1731" t="str">
        <f t="shared" ref="W1731:W1794" si="574">IF(D1731&lt;1000,"YES","NO")</f>
        <v>NO</v>
      </c>
      <c r="X1731" t="str">
        <f t="shared" ref="X1731:X1794" si="575">IF(AND($D1731&gt;=1000,$D1731&lt;=4999),"YES","NO")</f>
        <v>NO</v>
      </c>
      <c r="Y1731" t="str">
        <f t="shared" ref="Y1731:Y1794" si="576">IF(AND($D1731&gt;=5000,$D1731&lt;=9999),"YES","NO")</f>
        <v>NO</v>
      </c>
      <c r="Z1731" t="str">
        <f t="shared" ref="Z1731:Z1794" si="577">IF(AND($D1731&gt;=10000,$D1731&lt;=14999),"YES","NO")</f>
        <v>YES</v>
      </c>
      <c r="AA1731" t="str">
        <f t="shared" ref="AA1731:AA1794" si="578">IF(AND($D1731&gt;=15000,$D1731&lt;=19999),"YES","NO")</f>
        <v>NO</v>
      </c>
      <c r="AB1731" t="str">
        <f t="shared" ref="AB1731:AB1794" si="579">IF(AND($D1731&gt;=20000,$D1731&lt;=24999),"YES","NO")</f>
        <v>NO</v>
      </c>
      <c r="AC1731" t="str">
        <f t="shared" ref="AC1731:AC1794" si="580">IF(AND($D1731&gt;=25000,$D1731&lt;=29999),"YES","NO")</f>
        <v>NO</v>
      </c>
      <c r="AD1731" t="str">
        <f t="shared" ref="AD1731:AD1794" si="581">IF(AND($D1731&gt;=30000,$D1731&lt;=34999),"YES","NO")</f>
        <v>NO</v>
      </c>
      <c r="AE1731" t="str">
        <f t="shared" ref="AE1731:AE1794" si="582">IF(AND($D1731&gt;=35000,$D1731&lt;=39999),"YES","NO")</f>
        <v>NO</v>
      </c>
      <c r="AF1731" t="str">
        <f t="shared" ref="AF1731:AF1794" si="583">IF(AND($D1731&gt;=40000,$D1731&lt;=44999),"YES","NO")</f>
        <v>NO</v>
      </c>
      <c r="AG1731" t="str">
        <f t="shared" ref="AG1731:AG1794" si="584">IF(AND($D1731&gt;=45000,$D1731&lt;=49999),"YES","NO")</f>
        <v>NO</v>
      </c>
      <c r="AH1731" t="str">
        <f t="shared" ref="AH1731:AH1794" si="585">IF($D1731&gt;=50000,"YES","NO")</f>
        <v>NO</v>
      </c>
      <c r="AI1731" t="str">
        <f t="shared" ref="AI1731:AI1794" si="586">IF(F1731="successful",L1731,"")</f>
        <v/>
      </c>
      <c r="AJ1731">
        <f t="shared" ref="AJ1731:AJ1794" si="587">IF(F1731="failed",L1731,"")</f>
        <v>0</v>
      </c>
    </row>
    <row r="1732" spans="1:36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67"/>
        <v>0</v>
      </c>
      <c r="P1732" s="6" t="e">
        <f t="shared" si="568"/>
        <v>#DIV/0!</v>
      </c>
      <c r="Q1732" t="str">
        <f t="shared" si="569"/>
        <v>music</v>
      </c>
      <c r="R1732" t="str">
        <f t="shared" si="570"/>
        <v>faith</v>
      </c>
      <c r="S1732" s="8">
        <f t="shared" si="571"/>
        <v>42272</v>
      </c>
      <c r="T1732" s="8">
        <f t="shared" si="572"/>
        <v>42302.087766203702</v>
      </c>
      <c r="U1732">
        <f t="shared" si="573"/>
        <v>2015</v>
      </c>
      <c r="V1732" t="str">
        <f>VLOOKUP(MONTH(S1732),REF!$C$4:$D$15,2,FALSE)</f>
        <v>SEP</v>
      </c>
      <c r="W1732" t="str">
        <f t="shared" si="574"/>
        <v>NO</v>
      </c>
      <c r="X1732" t="str">
        <f t="shared" si="575"/>
        <v>YES</v>
      </c>
      <c r="Y1732" t="str">
        <f t="shared" si="576"/>
        <v>NO</v>
      </c>
      <c r="Z1732" t="str">
        <f t="shared" si="577"/>
        <v>NO</v>
      </c>
      <c r="AA1732" t="str">
        <f t="shared" si="578"/>
        <v>NO</v>
      </c>
      <c r="AB1732" t="str">
        <f t="shared" si="579"/>
        <v>NO</v>
      </c>
      <c r="AC1732" t="str">
        <f t="shared" si="580"/>
        <v>NO</v>
      </c>
      <c r="AD1732" t="str">
        <f t="shared" si="581"/>
        <v>NO</v>
      </c>
      <c r="AE1732" t="str">
        <f t="shared" si="582"/>
        <v>NO</v>
      </c>
      <c r="AF1732" t="str">
        <f t="shared" si="583"/>
        <v>NO</v>
      </c>
      <c r="AG1732" t="str">
        <f t="shared" si="584"/>
        <v>NO</v>
      </c>
      <c r="AH1732" t="str">
        <f t="shared" si="585"/>
        <v>NO</v>
      </c>
      <c r="AI1732" t="str">
        <f t="shared" si="586"/>
        <v/>
      </c>
      <c r="AJ1732">
        <f t="shared" si="587"/>
        <v>0</v>
      </c>
    </row>
    <row r="1733" spans="1:36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67"/>
        <v>0</v>
      </c>
      <c r="P1733" s="6" t="e">
        <f t="shared" si="568"/>
        <v>#DIV/0!</v>
      </c>
      <c r="Q1733" t="str">
        <f t="shared" si="569"/>
        <v>music</v>
      </c>
      <c r="R1733" t="str">
        <f t="shared" si="570"/>
        <v>faith</v>
      </c>
      <c r="S1733" s="8">
        <f t="shared" si="571"/>
        <v>42153</v>
      </c>
      <c r="T1733" s="8">
        <f t="shared" si="572"/>
        <v>42166.625</v>
      </c>
      <c r="U1733">
        <f t="shared" si="573"/>
        <v>2015</v>
      </c>
      <c r="V1733" t="str">
        <f>VLOOKUP(MONTH(S1733),REF!$C$4:$D$15,2,FALSE)</f>
        <v>MAY</v>
      </c>
      <c r="W1733" t="str">
        <f t="shared" si="574"/>
        <v>NO</v>
      </c>
      <c r="X1733" t="str">
        <f t="shared" si="575"/>
        <v>YES</v>
      </c>
      <c r="Y1733" t="str">
        <f t="shared" si="576"/>
        <v>NO</v>
      </c>
      <c r="Z1733" t="str">
        <f t="shared" si="577"/>
        <v>NO</v>
      </c>
      <c r="AA1733" t="str">
        <f t="shared" si="578"/>
        <v>NO</v>
      </c>
      <c r="AB1733" t="str">
        <f t="shared" si="579"/>
        <v>NO</v>
      </c>
      <c r="AC1733" t="str">
        <f t="shared" si="580"/>
        <v>NO</v>
      </c>
      <c r="AD1733" t="str">
        <f t="shared" si="581"/>
        <v>NO</v>
      </c>
      <c r="AE1733" t="str">
        <f t="shared" si="582"/>
        <v>NO</v>
      </c>
      <c r="AF1733" t="str">
        <f t="shared" si="583"/>
        <v>NO</v>
      </c>
      <c r="AG1733" t="str">
        <f t="shared" si="584"/>
        <v>NO</v>
      </c>
      <c r="AH1733" t="str">
        <f t="shared" si="585"/>
        <v>NO</v>
      </c>
      <c r="AI1733" t="str">
        <f t="shared" si="586"/>
        <v/>
      </c>
      <c r="AJ1733">
        <f t="shared" si="587"/>
        <v>0</v>
      </c>
    </row>
    <row r="1734" spans="1:36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67"/>
        <v>0</v>
      </c>
      <c r="P1734" s="6" t="e">
        <f t="shared" si="568"/>
        <v>#DIV/0!</v>
      </c>
      <c r="Q1734" t="str">
        <f t="shared" si="569"/>
        <v>music</v>
      </c>
      <c r="R1734" t="str">
        <f t="shared" si="570"/>
        <v>faith</v>
      </c>
      <c r="S1734" s="8">
        <f t="shared" si="571"/>
        <v>42326</v>
      </c>
      <c r="T1734" s="8">
        <f t="shared" si="572"/>
        <v>42385.208333333328</v>
      </c>
      <c r="U1734">
        <f t="shared" si="573"/>
        <v>2015</v>
      </c>
      <c r="V1734" t="str">
        <f>VLOOKUP(MONTH(S1734),REF!$C$4:$D$15,2,FALSE)</f>
        <v>NOV</v>
      </c>
      <c r="W1734" t="str">
        <f t="shared" si="574"/>
        <v>NO</v>
      </c>
      <c r="X1734" t="str">
        <f t="shared" si="575"/>
        <v>YES</v>
      </c>
      <c r="Y1734" t="str">
        <f t="shared" si="576"/>
        <v>NO</v>
      </c>
      <c r="Z1734" t="str">
        <f t="shared" si="577"/>
        <v>NO</v>
      </c>
      <c r="AA1734" t="str">
        <f t="shared" si="578"/>
        <v>NO</v>
      </c>
      <c r="AB1734" t="str">
        <f t="shared" si="579"/>
        <v>NO</v>
      </c>
      <c r="AC1734" t="str">
        <f t="shared" si="580"/>
        <v>NO</v>
      </c>
      <c r="AD1734" t="str">
        <f t="shared" si="581"/>
        <v>NO</v>
      </c>
      <c r="AE1734" t="str">
        <f t="shared" si="582"/>
        <v>NO</v>
      </c>
      <c r="AF1734" t="str">
        <f t="shared" si="583"/>
        <v>NO</v>
      </c>
      <c r="AG1734" t="str">
        <f t="shared" si="584"/>
        <v>NO</v>
      </c>
      <c r="AH1734" t="str">
        <f t="shared" si="585"/>
        <v>NO</v>
      </c>
      <c r="AI1734" t="str">
        <f t="shared" si="586"/>
        <v/>
      </c>
      <c r="AJ1734">
        <f t="shared" si="587"/>
        <v>0</v>
      </c>
    </row>
    <row r="1735" spans="1:36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67"/>
        <v>0</v>
      </c>
      <c r="P1735" s="6" t="e">
        <f t="shared" si="568"/>
        <v>#DIV/0!</v>
      </c>
      <c r="Q1735" t="str">
        <f t="shared" si="569"/>
        <v>music</v>
      </c>
      <c r="R1735" t="str">
        <f t="shared" si="570"/>
        <v>faith</v>
      </c>
      <c r="S1735" s="8">
        <f t="shared" si="571"/>
        <v>42615</v>
      </c>
      <c r="T1735" s="8">
        <f t="shared" si="572"/>
        <v>42626.895833333328</v>
      </c>
      <c r="U1735">
        <f t="shared" si="573"/>
        <v>2016</v>
      </c>
      <c r="V1735" t="str">
        <f>VLOOKUP(MONTH(S1735),REF!$C$4:$D$15,2,FALSE)</f>
        <v>SEP</v>
      </c>
      <c r="W1735" t="str">
        <f t="shared" si="574"/>
        <v>NO</v>
      </c>
      <c r="X1735" t="str">
        <f t="shared" si="575"/>
        <v>NO</v>
      </c>
      <c r="Y1735" t="str">
        <f t="shared" si="576"/>
        <v>NO</v>
      </c>
      <c r="Z1735" t="str">
        <f t="shared" si="577"/>
        <v>YES</v>
      </c>
      <c r="AA1735" t="str">
        <f t="shared" si="578"/>
        <v>NO</v>
      </c>
      <c r="AB1735" t="str">
        <f t="shared" si="579"/>
        <v>NO</v>
      </c>
      <c r="AC1735" t="str">
        <f t="shared" si="580"/>
        <v>NO</v>
      </c>
      <c r="AD1735" t="str">
        <f t="shared" si="581"/>
        <v>NO</v>
      </c>
      <c r="AE1735" t="str">
        <f t="shared" si="582"/>
        <v>NO</v>
      </c>
      <c r="AF1735" t="str">
        <f t="shared" si="583"/>
        <v>NO</v>
      </c>
      <c r="AG1735" t="str">
        <f t="shared" si="584"/>
        <v>NO</v>
      </c>
      <c r="AH1735" t="str">
        <f t="shared" si="585"/>
        <v>NO</v>
      </c>
      <c r="AI1735" t="str">
        <f t="shared" si="586"/>
        <v/>
      </c>
      <c r="AJ1735">
        <f t="shared" si="587"/>
        <v>0</v>
      </c>
    </row>
    <row r="1736" spans="1:36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67"/>
        <v>2.2222222222222223E-4</v>
      </c>
      <c r="P1736" s="6">
        <f t="shared" si="568"/>
        <v>1</v>
      </c>
      <c r="Q1736" t="str">
        <f t="shared" si="569"/>
        <v>music</v>
      </c>
      <c r="R1736" t="str">
        <f t="shared" si="570"/>
        <v>faith</v>
      </c>
      <c r="S1736" s="8">
        <f t="shared" si="571"/>
        <v>42102</v>
      </c>
      <c r="T1736" s="8">
        <f t="shared" si="572"/>
        <v>42132.036527777775</v>
      </c>
      <c r="U1736">
        <f t="shared" si="573"/>
        <v>2015</v>
      </c>
      <c r="V1736" t="str">
        <f>VLOOKUP(MONTH(S1736),REF!$C$4:$D$15,2,FALSE)</f>
        <v>APR</v>
      </c>
      <c r="W1736" t="str">
        <f t="shared" si="574"/>
        <v>NO</v>
      </c>
      <c r="X1736" t="str">
        <f t="shared" si="575"/>
        <v>YES</v>
      </c>
      <c r="Y1736" t="str">
        <f t="shared" si="576"/>
        <v>NO</v>
      </c>
      <c r="Z1736" t="str">
        <f t="shared" si="577"/>
        <v>NO</v>
      </c>
      <c r="AA1736" t="str">
        <f t="shared" si="578"/>
        <v>NO</v>
      </c>
      <c r="AB1736" t="str">
        <f t="shared" si="579"/>
        <v>NO</v>
      </c>
      <c r="AC1736" t="str">
        <f t="shared" si="580"/>
        <v>NO</v>
      </c>
      <c r="AD1736" t="str">
        <f t="shared" si="581"/>
        <v>NO</v>
      </c>
      <c r="AE1736" t="str">
        <f t="shared" si="582"/>
        <v>NO</v>
      </c>
      <c r="AF1736" t="str">
        <f t="shared" si="583"/>
        <v>NO</v>
      </c>
      <c r="AG1736" t="str">
        <f t="shared" si="584"/>
        <v>NO</v>
      </c>
      <c r="AH1736" t="str">
        <f t="shared" si="585"/>
        <v>NO</v>
      </c>
      <c r="AI1736" t="str">
        <f t="shared" si="586"/>
        <v/>
      </c>
      <c r="AJ1736">
        <f t="shared" si="587"/>
        <v>1</v>
      </c>
    </row>
    <row r="1737" spans="1:36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67"/>
        <v>0.11</v>
      </c>
      <c r="P1737" s="6">
        <f t="shared" si="568"/>
        <v>55</v>
      </c>
      <c r="Q1737" t="str">
        <f t="shared" si="569"/>
        <v>music</v>
      </c>
      <c r="R1737" t="str">
        <f t="shared" si="570"/>
        <v>faith</v>
      </c>
      <c r="S1737" s="8">
        <f t="shared" si="571"/>
        <v>42560</v>
      </c>
      <c r="T1737" s="8">
        <f t="shared" si="572"/>
        <v>42589.81417824074</v>
      </c>
      <c r="U1737">
        <f t="shared" si="573"/>
        <v>2016</v>
      </c>
      <c r="V1737" t="str">
        <f>VLOOKUP(MONTH(S1737),REF!$C$4:$D$15,2,FALSE)</f>
        <v>JUL</v>
      </c>
      <c r="W1737" t="str">
        <f t="shared" si="574"/>
        <v>NO</v>
      </c>
      <c r="X1737" t="str">
        <f t="shared" si="575"/>
        <v>YES</v>
      </c>
      <c r="Y1737" t="str">
        <f t="shared" si="576"/>
        <v>NO</v>
      </c>
      <c r="Z1737" t="str">
        <f t="shared" si="577"/>
        <v>NO</v>
      </c>
      <c r="AA1737" t="str">
        <f t="shared" si="578"/>
        <v>NO</v>
      </c>
      <c r="AB1737" t="str">
        <f t="shared" si="579"/>
        <v>NO</v>
      </c>
      <c r="AC1737" t="str">
        <f t="shared" si="580"/>
        <v>NO</v>
      </c>
      <c r="AD1737" t="str">
        <f t="shared" si="581"/>
        <v>NO</v>
      </c>
      <c r="AE1737" t="str">
        <f t="shared" si="582"/>
        <v>NO</v>
      </c>
      <c r="AF1737" t="str">
        <f t="shared" si="583"/>
        <v>NO</v>
      </c>
      <c r="AG1737" t="str">
        <f t="shared" si="584"/>
        <v>NO</v>
      </c>
      <c r="AH1737" t="str">
        <f t="shared" si="585"/>
        <v>NO</v>
      </c>
      <c r="AI1737" t="str">
        <f t="shared" si="586"/>
        <v/>
      </c>
      <c r="AJ1737">
        <f t="shared" si="587"/>
        <v>2</v>
      </c>
    </row>
    <row r="1738" spans="1:36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67"/>
        <v>7.3333333333333332E-3</v>
      </c>
      <c r="P1738" s="6">
        <f t="shared" si="568"/>
        <v>22</v>
      </c>
      <c r="Q1738" t="str">
        <f t="shared" si="569"/>
        <v>music</v>
      </c>
      <c r="R1738" t="str">
        <f t="shared" si="570"/>
        <v>faith</v>
      </c>
      <c r="S1738" s="8">
        <f t="shared" si="571"/>
        <v>42287</v>
      </c>
      <c r="T1738" s="8">
        <f t="shared" si="572"/>
        <v>42316.90315972222</v>
      </c>
      <c r="U1738">
        <f t="shared" si="573"/>
        <v>2015</v>
      </c>
      <c r="V1738" t="str">
        <f>VLOOKUP(MONTH(S1738),REF!$C$4:$D$15,2,FALSE)</f>
        <v>OCT</v>
      </c>
      <c r="W1738" t="str">
        <f t="shared" si="574"/>
        <v>NO</v>
      </c>
      <c r="X1738" t="str">
        <f t="shared" si="575"/>
        <v>YES</v>
      </c>
      <c r="Y1738" t="str">
        <f t="shared" si="576"/>
        <v>NO</v>
      </c>
      <c r="Z1738" t="str">
        <f t="shared" si="577"/>
        <v>NO</v>
      </c>
      <c r="AA1738" t="str">
        <f t="shared" si="578"/>
        <v>NO</v>
      </c>
      <c r="AB1738" t="str">
        <f t="shared" si="579"/>
        <v>NO</v>
      </c>
      <c r="AC1738" t="str">
        <f t="shared" si="580"/>
        <v>NO</v>
      </c>
      <c r="AD1738" t="str">
        <f t="shared" si="581"/>
        <v>NO</v>
      </c>
      <c r="AE1738" t="str">
        <f t="shared" si="582"/>
        <v>NO</v>
      </c>
      <c r="AF1738" t="str">
        <f t="shared" si="583"/>
        <v>NO</v>
      </c>
      <c r="AG1738" t="str">
        <f t="shared" si="584"/>
        <v>NO</v>
      </c>
      <c r="AH1738" t="str">
        <f t="shared" si="585"/>
        <v>NO</v>
      </c>
      <c r="AI1738" t="str">
        <f t="shared" si="586"/>
        <v/>
      </c>
      <c r="AJ1738">
        <f t="shared" si="587"/>
        <v>1</v>
      </c>
    </row>
    <row r="1739" spans="1:36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67"/>
        <v>0.21249999999999999</v>
      </c>
      <c r="P1739" s="6">
        <f t="shared" si="568"/>
        <v>56.666666666666664</v>
      </c>
      <c r="Q1739" t="str">
        <f t="shared" si="569"/>
        <v>music</v>
      </c>
      <c r="R1739" t="str">
        <f t="shared" si="570"/>
        <v>faith</v>
      </c>
      <c r="S1739" s="8">
        <f t="shared" si="571"/>
        <v>42176</v>
      </c>
      <c r="T1739" s="8">
        <f t="shared" si="572"/>
        <v>42205.948981481481</v>
      </c>
      <c r="U1739">
        <f t="shared" si="573"/>
        <v>2015</v>
      </c>
      <c r="V1739" t="str">
        <f>VLOOKUP(MONTH(S1739),REF!$C$4:$D$15,2,FALSE)</f>
        <v>JUN</v>
      </c>
      <c r="W1739" t="str">
        <f t="shared" si="574"/>
        <v>NO</v>
      </c>
      <c r="X1739" t="str">
        <f t="shared" si="575"/>
        <v>YES</v>
      </c>
      <c r="Y1739" t="str">
        <f t="shared" si="576"/>
        <v>NO</v>
      </c>
      <c r="Z1739" t="str">
        <f t="shared" si="577"/>
        <v>NO</v>
      </c>
      <c r="AA1739" t="str">
        <f t="shared" si="578"/>
        <v>NO</v>
      </c>
      <c r="AB1739" t="str">
        <f t="shared" si="579"/>
        <v>NO</v>
      </c>
      <c r="AC1739" t="str">
        <f t="shared" si="580"/>
        <v>NO</v>
      </c>
      <c r="AD1739" t="str">
        <f t="shared" si="581"/>
        <v>NO</v>
      </c>
      <c r="AE1739" t="str">
        <f t="shared" si="582"/>
        <v>NO</v>
      </c>
      <c r="AF1739" t="str">
        <f t="shared" si="583"/>
        <v>NO</v>
      </c>
      <c r="AG1739" t="str">
        <f t="shared" si="584"/>
        <v>NO</v>
      </c>
      <c r="AH1739" t="str">
        <f t="shared" si="585"/>
        <v>NO</v>
      </c>
      <c r="AI1739" t="str">
        <f t="shared" si="586"/>
        <v/>
      </c>
      <c r="AJ1739">
        <f t="shared" si="587"/>
        <v>15</v>
      </c>
    </row>
    <row r="1740" spans="1:36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67"/>
        <v>4.0000000000000001E-3</v>
      </c>
      <c r="P1740" s="6">
        <f t="shared" si="568"/>
        <v>20</v>
      </c>
      <c r="Q1740" t="str">
        <f t="shared" si="569"/>
        <v>music</v>
      </c>
      <c r="R1740" t="str">
        <f t="shared" si="570"/>
        <v>faith</v>
      </c>
      <c r="S1740" s="8">
        <f t="shared" si="571"/>
        <v>41885</v>
      </c>
      <c r="T1740" s="8">
        <f t="shared" si="572"/>
        <v>41914.874328703707</v>
      </c>
      <c r="U1740">
        <f t="shared" si="573"/>
        <v>2014</v>
      </c>
      <c r="V1740" t="str">
        <f>VLOOKUP(MONTH(S1740),REF!$C$4:$D$15,2,FALSE)</f>
        <v>SEP</v>
      </c>
      <c r="W1740" t="str">
        <f t="shared" si="574"/>
        <v>NO</v>
      </c>
      <c r="X1740" t="str">
        <f t="shared" si="575"/>
        <v>NO</v>
      </c>
      <c r="Y1740" t="str">
        <f t="shared" si="576"/>
        <v>YES</v>
      </c>
      <c r="Z1740" t="str">
        <f t="shared" si="577"/>
        <v>NO</v>
      </c>
      <c r="AA1740" t="str">
        <f t="shared" si="578"/>
        <v>NO</v>
      </c>
      <c r="AB1740" t="str">
        <f t="shared" si="579"/>
        <v>NO</v>
      </c>
      <c r="AC1740" t="str">
        <f t="shared" si="580"/>
        <v>NO</v>
      </c>
      <c r="AD1740" t="str">
        <f t="shared" si="581"/>
        <v>NO</v>
      </c>
      <c r="AE1740" t="str">
        <f t="shared" si="582"/>
        <v>NO</v>
      </c>
      <c r="AF1740" t="str">
        <f t="shared" si="583"/>
        <v>NO</v>
      </c>
      <c r="AG1740" t="str">
        <f t="shared" si="584"/>
        <v>NO</v>
      </c>
      <c r="AH1740" t="str">
        <f t="shared" si="585"/>
        <v>NO</v>
      </c>
      <c r="AI1740" t="str">
        <f t="shared" si="586"/>
        <v/>
      </c>
      <c r="AJ1740">
        <f t="shared" si="587"/>
        <v>1</v>
      </c>
    </row>
    <row r="1741" spans="1:36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67"/>
        <v>1E-3</v>
      </c>
      <c r="P1741" s="6">
        <f t="shared" si="568"/>
        <v>1</v>
      </c>
      <c r="Q1741" t="str">
        <f t="shared" si="569"/>
        <v>music</v>
      </c>
      <c r="R1741" t="str">
        <f t="shared" si="570"/>
        <v>faith</v>
      </c>
      <c r="S1741" s="8">
        <f t="shared" si="571"/>
        <v>42436</v>
      </c>
      <c r="T1741" s="8">
        <f t="shared" si="572"/>
        <v>42494.832546296297</v>
      </c>
      <c r="U1741">
        <f t="shared" si="573"/>
        <v>2016</v>
      </c>
      <c r="V1741" t="str">
        <f>VLOOKUP(MONTH(S1741),REF!$C$4:$D$15,2,FALSE)</f>
        <v>MAR</v>
      </c>
      <c r="W1741" t="str">
        <f t="shared" si="574"/>
        <v>NO</v>
      </c>
      <c r="X1741" t="str">
        <f t="shared" si="575"/>
        <v>YES</v>
      </c>
      <c r="Y1741" t="str">
        <f t="shared" si="576"/>
        <v>NO</v>
      </c>
      <c r="Z1741" t="str">
        <f t="shared" si="577"/>
        <v>NO</v>
      </c>
      <c r="AA1741" t="str">
        <f t="shared" si="578"/>
        <v>NO</v>
      </c>
      <c r="AB1741" t="str">
        <f t="shared" si="579"/>
        <v>NO</v>
      </c>
      <c r="AC1741" t="str">
        <f t="shared" si="580"/>
        <v>NO</v>
      </c>
      <c r="AD1741" t="str">
        <f t="shared" si="581"/>
        <v>NO</v>
      </c>
      <c r="AE1741" t="str">
        <f t="shared" si="582"/>
        <v>NO</v>
      </c>
      <c r="AF1741" t="str">
        <f t="shared" si="583"/>
        <v>NO</v>
      </c>
      <c r="AG1741" t="str">
        <f t="shared" si="584"/>
        <v>NO</v>
      </c>
      <c r="AH1741" t="str">
        <f t="shared" si="585"/>
        <v>NO</v>
      </c>
      <c r="AI1741" t="str">
        <f t="shared" si="586"/>
        <v/>
      </c>
      <c r="AJ1741">
        <f t="shared" si="587"/>
        <v>1</v>
      </c>
    </row>
    <row r="1742" spans="1:36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67"/>
        <v>0</v>
      </c>
      <c r="P1742" s="6" t="e">
        <f t="shared" si="568"/>
        <v>#DIV/0!</v>
      </c>
      <c r="Q1742" t="str">
        <f t="shared" si="569"/>
        <v>music</v>
      </c>
      <c r="R1742" t="str">
        <f t="shared" si="570"/>
        <v>faith</v>
      </c>
      <c r="S1742" s="8">
        <f t="shared" si="571"/>
        <v>42172</v>
      </c>
      <c r="T1742" s="8">
        <f t="shared" si="572"/>
        <v>42201.817384259259</v>
      </c>
      <c r="U1742">
        <f t="shared" si="573"/>
        <v>2015</v>
      </c>
      <c r="V1742" t="str">
        <f>VLOOKUP(MONTH(S1742),REF!$C$4:$D$15,2,FALSE)</f>
        <v>JUN</v>
      </c>
      <c r="W1742" t="str">
        <f t="shared" si="574"/>
        <v>NO</v>
      </c>
      <c r="X1742" t="str">
        <f t="shared" si="575"/>
        <v>YES</v>
      </c>
      <c r="Y1742" t="str">
        <f t="shared" si="576"/>
        <v>NO</v>
      </c>
      <c r="Z1742" t="str">
        <f t="shared" si="577"/>
        <v>NO</v>
      </c>
      <c r="AA1742" t="str">
        <f t="shared" si="578"/>
        <v>NO</v>
      </c>
      <c r="AB1742" t="str">
        <f t="shared" si="579"/>
        <v>NO</v>
      </c>
      <c r="AC1742" t="str">
        <f t="shared" si="580"/>
        <v>NO</v>
      </c>
      <c r="AD1742" t="str">
        <f t="shared" si="581"/>
        <v>NO</v>
      </c>
      <c r="AE1742" t="str">
        <f t="shared" si="582"/>
        <v>NO</v>
      </c>
      <c r="AF1742" t="str">
        <f t="shared" si="583"/>
        <v>NO</v>
      </c>
      <c r="AG1742" t="str">
        <f t="shared" si="584"/>
        <v>NO</v>
      </c>
      <c r="AH1742" t="str">
        <f t="shared" si="585"/>
        <v>NO</v>
      </c>
      <c r="AI1742" t="str">
        <f t="shared" si="586"/>
        <v/>
      </c>
      <c r="AJ1742">
        <f t="shared" si="587"/>
        <v>0</v>
      </c>
    </row>
    <row r="1743" spans="1:36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67"/>
        <v>1.1083333333333334</v>
      </c>
      <c r="P1743" s="6">
        <f t="shared" si="568"/>
        <v>25.576923076923077</v>
      </c>
      <c r="Q1743" t="str">
        <f t="shared" si="569"/>
        <v>photography</v>
      </c>
      <c r="R1743" t="str">
        <f t="shared" si="570"/>
        <v>photobooks</v>
      </c>
      <c r="S1743" s="8">
        <f t="shared" si="571"/>
        <v>42121</v>
      </c>
      <c r="T1743" s="8">
        <f t="shared" si="572"/>
        <v>42165.628136574072</v>
      </c>
      <c r="U1743">
        <f t="shared" si="573"/>
        <v>2015</v>
      </c>
      <c r="V1743" t="str">
        <f>VLOOKUP(MONTH(S1743),REF!$C$4:$D$15,2,FALSE)</f>
        <v>APR</v>
      </c>
      <c r="W1743" t="str">
        <f t="shared" si="574"/>
        <v>NO</v>
      </c>
      <c r="X1743" t="str">
        <f t="shared" si="575"/>
        <v>YES</v>
      </c>
      <c r="Y1743" t="str">
        <f t="shared" si="576"/>
        <v>NO</v>
      </c>
      <c r="Z1743" t="str">
        <f t="shared" si="577"/>
        <v>NO</v>
      </c>
      <c r="AA1743" t="str">
        <f t="shared" si="578"/>
        <v>NO</v>
      </c>
      <c r="AB1743" t="str">
        <f t="shared" si="579"/>
        <v>NO</v>
      </c>
      <c r="AC1743" t="str">
        <f t="shared" si="580"/>
        <v>NO</v>
      </c>
      <c r="AD1743" t="str">
        <f t="shared" si="581"/>
        <v>NO</v>
      </c>
      <c r="AE1743" t="str">
        <f t="shared" si="582"/>
        <v>NO</v>
      </c>
      <c r="AF1743" t="str">
        <f t="shared" si="583"/>
        <v>NO</v>
      </c>
      <c r="AG1743" t="str">
        <f t="shared" si="584"/>
        <v>NO</v>
      </c>
      <c r="AH1743" t="str">
        <f t="shared" si="585"/>
        <v>NO</v>
      </c>
      <c r="AI1743">
        <f t="shared" si="586"/>
        <v>52</v>
      </c>
      <c r="AJ1743" t="str">
        <f t="shared" si="587"/>
        <v/>
      </c>
    </row>
    <row r="1744" spans="1:36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67"/>
        <v>1.0874999999999999</v>
      </c>
      <c r="P1744" s="6">
        <f t="shared" si="568"/>
        <v>63.970588235294116</v>
      </c>
      <c r="Q1744" t="str">
        <f t="shared" si="569"/>
        <v>photography</v>
      </c>
      <c r="R1744" t="str">
        <f t="shared" si="570"/>
        <v>photobooks</v>
      </c>
      <c r="S1744" s="8">
        <f t="shared" si="571"/>
        <v>42711</v>
      </c>
      <c r="T1744" s="8">
        <f t="shared" si="572"/>
        <v>42742.875</v>
      </c>
      <c r="U1744">
        <f t="shared" si="573"/>
        <v>2016</v>
      </c>
      <c r="V1744" t="str">
        <f>VLOOKUP(MONTH(S1744),REF!$C$4:$D$15,2,FALSE)</f>
        <v>DEC</v>
      </c>
      <c r="W1744" t="str">
        <f t="shared" si="574"/>
        <v>NO</v>
      </c>
      <c r="X1744" t="str">
        <f t="shared" si="575"/>
        <v>YES</v>
      </c>
      <c r="Y1744" t="str">
        <f t="shared" si="576"/>
        <v>NO</v>
      </c>
      <c r="Z1744" t="str">
        <f t="shared" si="577"/>
        <v>NO</v>
      </c>
      <c r="AA1744" t="str">
        <f t="shared" si="578"/>
        <v>NO</v>
      </c>
      <c r="AB1744" t="str">
        <f t="shared" si="579"/>
        <v>NO</v>
      </c>
      <c r="AC1744" t="str">
        <f t="shared" si="580"/>
        <v>NO</v>
      </c>
      <c r="AD1744" t="str">
        <f t="shared" si="581"/>
        <v>NO</v>
      </c>
      <c r="AE1744" t="str">
        <f t="shared" si="582"/>
        <v>NO</v>
      </c>
      <c r="AF1744" t="str">
        <f t="shared" si="583"/>
        <v>NO</v>
      </c>
      <c r="AG1744" t="str">
        <f t="shared" si="584"/>
        <v>NO</v>
      </c>
      <c r="AH1744" t="str">
        <f t="shared" si="585"/>
        <v>NO</v>
      </c>
      <c r="AI1744">
        <f t="shared" si="586"/>
        <v>34</v>
      </c>
      <c r="AJ1744" t="str">
        <f t="shared" si="587"/>
        <v/>
      </c>
    </row>
    <row r="1745" spans="1:36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67"/>
        <v>1.0041666666666667</v>
      </c>
      <c r="P1745" s="6">
        <f t="shared" si="568"/>
        <v>89.925373134328353</v>
      </c>
      <c r="Q1745" t="str">
        <f t="shared" si="569"/>
        <v>photography</v>
      </c>
      <c r="R1745" t="str">
        <f t="shared" si="570"/>
        <v>photobooks</v>
      </c>
      <c r="S1745" s="8">
        <f t="shared" si="571"/>
        <v>42587</v>
      </c>
      <c r="T1745" s="8">
        <f t="shared" si="572"/>
        <v>42609.165972222225</v>
      </c>
      <c r="U1745">
        <f t="shared" si="573"/>
        <v>2016</v>
      </c>
      <c r="V1745" t="str">
        <f>VLOOKUP(MONTH(S1745),REF!$C$4:$D$15,2,FALSE)</f>
        <v>AUG</v>
      </c>
      <c r="W1745" t="str">
        <f t="shared" si="574"/>
        <v>NO</v>
      </c>
      <c r="X1745" t="str">
        <f t="shared" si="575"/>
        <v>NO</v>
      </c>
      <c r="Y1745" t="str">
        <f t="shared" si="576"/>
        <v>YES</v>
      </c>
      <c r="Z1745" t="str">
        <f t="shared" si="577"/>
        <v>NO</v>
      </c>
      <c r="AA1745" t="str">
        <f t="shared" si="578"/>
        <v>NO</v>
      </c>
      <c r="AB1745" t="str">
        <f t="shared" si="579"/>
        <v>NO</v>
      </c>
      <c r="AC1745" t="str">
        <f t="shared" si="580"/>
        <v>NO</v>
      </c>
      <c r="AD1745" t="str">
        <f t="shared" si="581"/>
        <v>NO</v>
      </c>
      <c r="AE1745" t="str">
        <f t="shared" si="582"/>
        <v>NO</v>
      </c>
      <c r="AF1745" t="str">
        <f t="shared" si="583"/>
        <v>NO</v>
      </c>
      <c r="AG1745" t="str">
        <f t="shared" si="584"/>
        <v>NO</v>
      </c>
      <c r="AH1745" t="str">
        <f t="shared" si="585"/>
        <v>NO</v>
      </c>
      <c r="AI1745">
        <f t="shared" si="586"/>
        <v>67</v>
      </c>
      <c r="AJ1745" t="str">
        <f t="shared" si="587"/>
        <v/>
      </c>
    </row>
    <row r="1746" spans="1:36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67"/>
        <v>1.1845454545454546</v>
      </c>
      <c r="P1746" s="6">
        <f t="shared" si="568"/>
        <v>93.071428571428569</v>
      </c>
      <c r="Q1746" t="str">
        <f t="shared" si="569"/>
        <v>photography</v>
      </c>
      <c r="R1746" t="str">
        <f t="shared" si="570"/>
        <v>photobooks</v>
      </c>
      <c r="S1746" s="8">
        <f t="shared" si="571"/>
        <v>42027</v>
      </c>
      <c r="T1746" s="8">
        <f t="shared" si="572"/>
        <v>42071.563391203701</v>
      </c>
      <c r="U1746">
        <f t="shared" si="573"/>
        <v>2015</v>
      </c>
      <c r="V1746" t="str">
        <f>VLOOKUP(MONTH(S1746),REF!$C$4:$D$15,2,FALSE)</f>
        <v>JAN</v>
      </c>
      <c r="W1746" t="str">
        <f t="shared" si="574"/>
        <v>NO</v>
      </c>
      <c r="X1746" t="str">
        <f t="shared" si="575"/>
        <v>NO</v>
      </c>
      <c r="Y1746" t="str">
        <f t="shared" si="576"/>
        <v>YES</v>
      </c>
      <c r="Z1746" t="str">
        <f t="shared" si="577"/>
        <v>NO</v>
      </c>
      <c r="AA1746" t="str">
        <f t="shared" si="578"/>
        <v>NO</v>
      </c>
      <c r="AB1746" t="str">
        <f t="shared" si="579"/>
        <v>NO</v>
      </c>
      <c r="AC1746" t="str">
        <f t="shared" si="580"/>
        <v>NO</v>
      </c>
      <c r="AD1746" t="str">
        <f t="shared" si="581"/>
        <v>NO</v>
      </c>
      <c r="AE1746" t="str">
        <f t="shared" si="582"/>
        <v>NO</v>
      </c>
      <c r="AF1746" t="str">
        <f t="shared" si="583"/>
        <v>NO</v>
      </c>
      <c r="AG1746" t="str">
        <f t="shared" si="584"/>
        <v>NO</v>
      </c>
      <c r="AH1746" t="str">
        <f t="shared" si="585"/>
        <v>NO</v>
      </c>
      <c r="AI1746">
        <f t="shared" si="586"/>
        <v>70</v>
      </c>
      <c r="AJ1746" t="str">
        <f t="shared" si="587"/>
        <v/>
      </c>
    </row>
    <row r="1747" spans="1:36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67"/>
        <v>1.1401428571428571</v>
      </c>
      <c r="P1747" s="6">
        <f t="shared" si="568"/>
        <v>89.674157303370791</v>
      </c>
      <c r="Q1747" t="str">
        <f t="shared" si="569"/>
        <v>photography</v>
      </c>
      <c r="R1747" t="str">
        <f t="shared" si="570"/>
        <v>photobooks</v>
      </c>
      <c r="S1747" s="8">
        <f t="shared" si="571"/>
        <v>42690</v>
      </c>
      <c r="T1747" s="8">
        <f t="shared" si="572"/>
        <v>42726.083333333328</v>
      </c>
      <c r="U1747">
        <f t="shared" si="573"/>
        <v>2016</v>
      </c>
      <c r="V1747" t="str">
        <f>VLOOKUP(MONTH(S1747),REF!$C$4:$D$15,2,FALSE)</f>
        <v>NOV</v>
      </c>
      <c r="W1747" t="str">
        <f t="shared" si="574"/>
        <v>NO</v>
      </c>
      <c r="X1747" t="str">
        <f t="shared" si="575"/>
        <v>NO</v>
      </c>
      <c r="Y1747" t="str">
        <f t="shared" si="576"/>
        <v>YES</v>
      </c>
      <c r="Z1747" t="str">
        <f t="shared" si="577"/>
        <v>NO</v>
      </c>
      <c r="AA1747" t="str">
        <f t="shared" si="578"/>
        <v>NO</v>
      </c>
      <c r="AB1747" t="str">
        <f t="shared" si="579"/>
        <v>NO</v>
      </c>
      <c r="AC1747" t="str">
        <f t="shared" si="580"/>
        <v>NO</v>
      </c>
      <c r="AD1747" t="str">
        <f t="shared" si="581"/>
        <v>NO</v>
      </c>
      <c r="AE1747" t="str">
        <f t="shared" si="582"/>
        <v>NO</v>
      </c>
      <c r="AF1747" t="str">
        <f t="shared" si="583"/>
        <v>NO</v>
      </c>
      <c r="AG1747" t="str">
        <f t="shared" si="584"/>
        <v>NO</v>
      </c>
      <c r="AH1747" t="str">
        <f t="shared" si="585"/>
        <v>NO</v>
      </c>
      <c r="AI1747">
        <f t="shared" si="586"/>
        <v>89</v>
      </c>
      <c r="AJ1747" t="str">
        <f t="shared" si="587"/>
        <v/>
      </c>
    </row>
    <row r="1748" spans="1:36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67"/>
        <v>1.4810000000000001</v>
      </c>
      <c r="P1748" s="6">
        <f t="shared" si="568"/>
        <v>207.61682242990653</v>
      </c>
      <c r="Q1748" t="str">
        <f t="shared" si="569"/>
        <v>photography</v>
      </c>
      <c r="R1748" t="str">
        <f t="shared" si="570"/>
        <v>photobooks</v>
      </c>
      <c r="S1748" s="8">
        <f t="shared" si="571"/>
        <v>42668</v>
      </c>
      <c r="T1748" s="8">
        <f t="shared" si="572"/>
        <v>42698.083333333328</v>
      </c>
      <c r="U1748">
        <f t="shared" si="573"/>
        <v>2016</v>
      </c>
      <c r="V1748" t="str">
        <f>VLOOKUP(MONTH(S1748),REF!$C$4:$D$15,2,FALSE)</f>
        <v>OCT</v>
      </c>
      <c r="W1748" t="str">
        <f t="shared" si="574"/>
        <v>NO</v>
      </c>
      <c r="X1748" t="str">
        <f t="shared" si="575"/>
        <v>NO</v>
      </c>
      <c r="Y1748" t="str">
        <f t="shared" si="576"/>
        <v>NO</v>
      </c>
      <c r="Z1748" t="str">
        <f t="shared" si="577"/>
        <v>NO</v>
      </c>
      <c r="AA1748" t="str">
        <f t="shared" si="578"/>
        <v>YES</v>
      </c>
      <c r="AB1748" t="str">
        <f t="shared" si="579"/>
        <v>NO</v>
      </c>
      <c r="AC1748" t="str">
        <f t="shared" si="580"/>
        <v>NO</v>
      </c>
      <c r="AD1748" t="str">
        <f t="shared" si="581"/>
        <v>NO</v>
      </c>
      <c r="AE1748" t="str">
        <f t="shared" si="582"/>
        <v>NO</v>
      </c>
      <c r="AF1748" t="str">
        <f t="shared" si="583"/>
        <v>NO</v>
      </c>
      <c r="AG1748" t="str">
        <f t="shared" si="584"/>
        <v>NO</v>
      </c>
      <c r="AH1748" t="str">
        <f t="shared" si="585"/>
        <v>NO</v>
      </c>
      <c r="AI1748">
        <f t="shared" si="586"/>
        <v>107</v>
      </c>
      <c r="AJ1748" t="str">
        <f t="shared" si="587"/>
        <v/>
      </c>
    </row>
    <row r="1749" spans="1:36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67"/>
        <v>1.0495555555555556</v>
      </c>
      <c r="P1749" s="6">
        <f t="shared" si="568"/>
        <v>59.408805031446541</v>
      </c>
      <c r="Q1749" t="str">
        <f t="shared" si="569"/>
        <v>photography</v>
      </c>
      <c r="R1749" t="str">
        <f t="shared" si="570"/>
        <v>photobooks</v>
      </c>
      <c r="S1749" s="8">
        <f t="shared" si="571"/>
        <v>42292</v>
      </c>
      <c r="T1749" s="8">
        <f t="shared" si="572"/>
        <v>42321.625</v>
      </c>
      <c r="U1749">
        <f t="shared" si="573"/>
        <v>2015</v>
      </c>
      <c r="V1749" t="str">
        <f>VLOOKUP(MONTH(S1749),REF!$C$4:$D$15,2,FALSE)</f>
        <v>OCT</v>
      </c>
      <c r="W1749" t="str">
        <f t="shared" si="574"/>
        <v>NO</v>
      </c>
      <c r="X1749" t="str">
        <f t="shared" si="575"/>
        <v>NO</v>
      </c>
      <c r="Y1749" t="str">
        <f t="shared" si="576"/>
        <v>YES</v>
      </c>
      <c r="Z1749" t="str">
        <f t="shared" si="577"/>
        <v>NO</v>
      </c>
      <c r="AA1749" t="str">
        <f t="shared" si="578"/>
        <v>NO</v>
      </c>
      <c r="AB1749" t="str">
        <f t="shared" si="579"/>
        <v>NO</v>
      </c>
      <c r="AC1749" t="str">
        <f t="shared" si="580"/>
        <v>NO</v>
      </c>
      <c r="AD1749" t="str">
        <f t="shared" si="581"/>
        <v>NO</v>
      </c>
      <c r="AE1749" t="str">
        <f t="shared" si="582"/>
        <v>NO</v>
      </c>
      <c r="AF1749" t="str">
        <f t="shared" si="583"/>
        <v>NO</v>
      </c>
      <c r="AG1749" t="str">
        <f t="shared" si="584"/>
        <v>NO</v>
      </c>
      <c r="AH1749" t="str">
        <f t="shared" si="585"/>
        <v>NO</v>
      </c>
      <c r="AI1749">
        <f t="shared" si="586"/>
        <v>159</v>
      </c>
      <c r="AJ1749" t="str">
        <f t="shared" si="587"/>
        <v/>
      </c>
    </row>
    <row r="1750" spans="1:36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67"/>
        <v>1.29948</v>
      </c>
      <c r="P1750" s="6">
        <f t="shared" si="568"/>
        <v>358.97237569060775</v>
      </c>
      <c r="Q1750" t="str">
        <f t="shared" si="569"/>
        <v>photography</v>
      </c>
      <c r="R1750" t="str">
        <f t="shared" si="570"/>
        <v>photobooks</v>
      </c>
      <c r="S1750" s="8">
        <f t="shared" si="571"/>
        <v>42220</v>
      </c>
      <c r="T1750" s="8">
        <f t="shared" si="572"/>
        <v>42249.950729166667</v>
      </c>
      <c r="U1750">
        <f t="shared" si="573"/>
        <v>2015</v>
      </c>
      <c r="V1750" t="str">
        <f>VLOOKUP(MONTH(S1750),REF!$C$4:$D$15,2,FALSE)</f>
        <v>AUG</v>
      </c>
      <c r="W1750" t="str">
        <f t="shared" si="574"/>
        <v>NO</v>
      </c>
      <c r="X1750" t="str">
        <f t="shared" si="575"/>
        <v>NO</v>
      </c>
      <c r="Y1750" t="str">
        <f t="shared" si="576"/>
        <v>NO</v>
      </c>
      <c r="Z1750" t="str">
        <f t="shared" si="577"/>
        <v>NO</v>
      </c>
      <c r="AA1750" t="str">
        <f t="shared" si="578"/>
        <v>NO</v>
      </c>
      <c r="AB1750" t="str">
        <f t="shared" si="579"/>
        <v>NO</v>
      </c>
      <c r="AC1750" t="str">
        <f t="shared" si="580"/>
        <v>NO</v>
      </c>
      <c r="AD1750" t="str">
        <f t="shared" si="581"/>
        <v>NO</v>
      </c>
      <c r="AE1750" t="str">
        <f t="shared" si="582"/>
        <v>NO</v>
      </c>
      <c r="AF1750" t="str">
        <f t="shared" si="583"/>
        <v>NO</v>
      </c>
      <c r="AG1750" t="str">
        <f t="shared" si="584"/>
        <v>NO</v>
      </c>
      <c r="AH1750" t="str">
        <f t="shared" si="585"/>
        <v>YES</v>
      </c>
      <c r="AI1750">
        <f t="shared" si="586"/>
        <v>181</v>
      </c>
      <c r="AJ1750" t="str">
        <f t="shared" si="587"/>
        <v/>
      </c>
    </row>
    <row r="1751" spans="1:36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67"/>
        <v>1.2348756218905472</v>
      </c>
      <c r="P1751" s="6">
        <f t="shared" si="568"/>
        <v>94.736641221374043</v>
      </c>
      <c r="Q1751" t="str">
        <f t="shared" si="569"/>
        <v>photography</v>
      </c>
      <c r="R1751" t="str">
        <f t="shared" si="570"/>
        <v>photobooks</v>
      </c>
      <c r="S1751" s="8">
        <f t="shared" si="571"/>
        <v>42759</v>
      </c>
      <c r="T1751" s="8">
        <f t="shared" si="572"/>
        <v>42795.791666666672</v>
      </c>
      <c r="U1751">
        <f t="shared" si="573"/>
        <v>2017</v>
      </c>
      <c r="V1751" t="str">
        <f>VLOOKUP(MONTH(S1751),REF!$C$4:$D$15,2,FALSE)</f>
        <v>JAN</v>
      </c>
      <c r="W1751" t="str">
        <f t="shared" si="574"/>
        <v>NO</v>
      </c>
      <c r="X1751" t="str">
        <f t="shared" si="575"/>
        <v>NO</v>
      </c>
      <c r="Y1751" t="str">
        <f t="shared" si="576"/>
        <v>NO</v>
      </c>
      <c r="Z1751" t="str">
        <f t="shared" si="577"/>
        <v>YES</v>
      </c>
      <c r="AA1751" t="str">
        <f t="shared" si="578"/>
        <v>NO</v>
      </c>
      <c r="AB1751" t="str">
        <f t="shared" si="579"/>
        <v>NO</v>
      </c>
      <c r="AC1751" t="str">
        <f t="shared" si="580"/>
        <v>NO</v>
      </c>
      <c r="AD1751" t="str">
        <f t="shared" si="581"/>
        <v>NO</v>
      </c>
      <c r="AE1751" t="str">
        <f t="shared" si="582"/>
        <v>NO</v>
      </c>
      <c r="AF1751" t="str">
        <f t="shared" si="583"/>
        <v>NO</v>
      </c>
      <c r="AG1751" t="str">
        <f t="shared" si="584"/>
        <v>NO</v>
      </c>
      <c r="AH1751" t="str">
        <f t="shared" si="585"/>
        <v>NO</v>
      </c>
      <c r="AI1751">
        <f t="shared" si="586"/>
        <v>131</v>
      </c>
      <c r="AJ1751" t="str">
        <f t="shared" si="587"/>
        <v/>
      </c>
    </row>
    <row r="1752" spans="1:36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67"/>
        <v>2.0162</v>
      </c>
      <c r="P1752" s="6">
        <f t="shared" si="568"/>
        <v>80.647999999999996</v>
      </c>
      <c r="Q1752" t="str">
        <f t="shared" si="569"/>
        <v>photography</v>
      </c>
      <c r="R1752" t="str">
        <f t="shared" si="570"/>
        <v>photobooks</v>
      </c>
      <c r="S1752" s="8">
        <f t="shared" si="571"/>
        <v>42455</v>
      </c>
      <c r="T1752" s="8">
        <f t="shared" si="572"/>
        <v>42479.836851851855</v>
      </c>
      <c r="U1752">
        <f t="shared" si="573"/>
        <v>2016</v>
      </c>
      <c r="V1752" t="str">
        <f>VLOOKUP(MONTH(S1752),REF!$C$4:$D$15,2,FALSE)</f>
        <v>MAR</v>
      </c>
      <c r="W1752" t="str">
        <f t="shared" si="574"/>
        <v>NO</v>
      </c>
      <c r="X1752" t="str">
        <f t="shared" si="575"/>
        <v>NO</v>
      </c>
      <c r="Y1752" t="str">
        <f t="shared" si="576"/>
        <v>YES</v>
      </c>
      <c r="Z1752" t="str">
        <f t="shared" si="577"/>
        <v>NO</v>
      </c>
      <c r="AA1752" t="str">
        <f t="shared" si="578"/>
        <v>NO</v>
      </c>
      <c r="AB1752" t="str">
        <f t="shared" si="579"/>
        <v>NO</v>
      </c>
      <c r="AC1752" t="str">
        <f t="shared" si="580"/>
        <v>NO</v>
      </c>
      <c r="AD1752" t="str">
        <f t="shared" si="581"/>
        <v>NO</v>
      </c>
      <c r="AE1752" t="str">
        <f t="shared" si="582"/>
        <v>NO</v>
      </c>
      <c r="AF1752" t="str">
        <f t="shared" si="583"/>
        <v>NO</v>
      </c>
      <c r="AG1752" t="str">
        <f t="shared" si="584"/>
        <v>NO</v>
      </c>
      <c r="AH1752" t="str">
        <f t="shared" si="585"/>
        <v>NO</v>
      </c>
      <c r="AI1752">
        <f t="shared" si="586"/>
        <v>125</v>
      </c>
      <c r="AJ1752" t="str">
        <f t="shared" si="587"/>
        <v/>
      </c>
    </row>
    <row r="1753" spans="1:36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67"/>
        <v>1.0289999999999999</v>
      </c>
      <c r="P1753" s="6">
        <f t="shared" si="568"/>
        <v>168.68852459016392</v>
      </c>
      <c r="Q1753" t="str">
        <f t="shared" si="569"/>
        <v>photography</v>
      </c>
      <c r="R1753" t="str">
        <f t="shared" si="570"/>
        <v>photobooks</v>
      </c>
      <c r="S1753" s="8">
        <f t="shared" si="571"/>
        <v>42053</v>
      </c>
      <c r="T1753" s="8">
        <f t="shared" si="572"/>
        <v>42082.739849537036</v>
      </c>
      <c r="U1753">
        <f t="shared" si="573"/>
        <v>2015</v>
      </c>
      <c r="V1753" t="str">
        <f>VLOOKUP(MONTH(S1753),REF!$C$4:$D$15,2,FALSE)</f>
        <v>FEB</v>
      </c>
      <c r="W1753" t="str">
        <f t="shared" si="574"/>
        <v>NO</v>
      </c>
      <c r="X1753" t="str">
        <f t="shared" si="575"/>
        <v>NO</v>
      </c>
      <c r="Y1753" t="str">
        <f t="shared" si="576"/>
        <v>NO</v>
      </c>
      <c r="Z1753" t="str">
        <f t="shared" si="577"/>
        <v>YES</v>
      </c>
      <c r="AA1753" t="str">
        <f t="shared" si="578"/>
        <v>NO</v>
      </c>
      <c r="AB1753" t="str">
        <f t="shared" si="579"/>
        <v>NO</v>
      </c>
      <c r="AC1753" t="str">
        <f t="shared" si="580"/>
        <v>NO</v>
      </c>
      <c r="AD1753" t="str">
        <f t="shared" si="581"/>
        <v>NO</v>
      </c>
      <c r="AE1753" t="str">
        <f t="shared" si="582"/>
        <v>NO</v>
      </c>
      <c r="AF1753" t="str">
        <f t="shared" si="583"/>
        <v>NO</v>
      </c>
      <c r="AG1753" t="str">
        <f t="shared" si="584"/>
        <v>NO</v>
      </c>
      <c r="AH1753" t="str">
        <f t="shared" si="585"/>
        <v>NO</v>
      </c>
      <c r="AI1753">
        <f t="shared" si="586"/>
        <v>61</v>
      </c>
      <c r="AJ1753" t="str">
        <f t="shared" si="587"/>
        <v/>
      </c>
    </row>
    <row r="1754" spans="1:36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67"/>
        <v>2.6016666666666666</v>
      </c>
      <c r="P1754" s="6">
        <f t="shared" si="568"/>
        <v>34.68888888888889</v>
      </c>
      <c r="Q1754" t="str">
        <f t="shared" si="569"/>
        <v>photography</v>
      </c>
      <c r="R1754" t="str">
        <f t="shared" si="570"/>
        <v>photobooks</v>
      </c>
      <c r="S1754" s="8">
        <f t="shared" si="571"/>
        <v>42627</v>
      </c>
      <c r="T1754" s="8">
        <f t="shared" si="572"/>
        <v>42657.253263888888</v>
      </c>
      <c r="U1754">
        <f t="shared" si="573"/>
        <v>2016</v>
      </c>
      <c r="V1754" t="str">
        <f>VLOOKUP(MONTH(S1754),REF!$C$4:$D$15,2,FALSE)</f>
        <v>SEP</v>
      </c>
      <c r="W1754" t="str">
        <f t="shared" si="574"/>
        <v>NO</v>
      </c>
      <c r="X1754" t="str">
        <f t="shared" si="575"/>
        <v>YES</v>
      </c>
      <c r="Y1754" t="str">
        <f t="shared" si="576"/>
        <v>NO</v>
      </c>
      <c r="Z1754" t="str">
        <f t="shared" si="577"/>
        <v>NO</v>
      </c>
      <c r="AA1754" t="str">
        <f t="shared" si="578"/>
        <v>NO</v>
      </c>
      <c r="AB1754" t="str">
        <f t="shared" si="579"/>
        <v>NO</v>
      </c>
      <c r="AC1754" t="str">
        <f t="shared" si="580"/>
        <v>NO</v>
      </c>
      <c r="AD1754" t="str">
        <f t="shared" si="581"/>
        <v>NO</v>
      </c>
      <c r="AE1754" t="str">
        <f t="shared" si="582"/>
        <v>NO</v>
      </c>
      <c r="AF1754" t="str">
        <f t="shared" si="583"/>
        <v>NO</v>
      </c>
      <c r="AG1754" t="str">
        <f t="shared" si="584"/>
        <v>NO</v>
      </c>
      <c r="AH1754" t="str">
        <f t="shared" si="585"/>
        <v>NO</v>
      </c>
      <c r="AI1754">
        <f t="shared" si="586"/>
        <v>90</v>
      </c>
      <c r="AJ1754" t="str">
        <f t="shared" si="587"/>
        <v/>
      </c>
    </row>
    <row r="1755" spans="1:36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67"/>
        <v>1.08</v>
      </c>
      <c r="P1755" s="6">
        <f t="shared" si="568"/>
        <v>462.85714285714283</v>
      </c>
      <c r="Q1755" t="str">
        <f t="shared" si="569"/>
        <v>photography</v>
      </c>
      <c r="R1755" t="str">
        <f t="shared" si="570"/>
        <v>photobooks</v>
      </c>
      <c r="S1755" s="8">
        <f t="shared" si="571"/>
        <v>42421</v>
      </c>
      <c r="T1755" s="8">
        <f t="shared" si="572"/>
        <v>42450.707962962959</v>
      </c>
      <c r="U1755">
        <f t="shared" si="573"/>
        <v>2016</v>
      </c>
      <c r="V1755" t="str">
        <f>VLOOKUP(MONTH(S1755),REF!$C$4:$D$15,2,FALSE)</f>
        <v>FEB</v>
      </c>
      <c r="W1755" t="str">
        <f t="shared" si="574"/>
        <v>NO</v>
      </c>
      <c r="X1755" t="str">
        <f t="shared" si="575"/>
        <v>NO</v>
      </c>
      <c r="Y1755" t="str">
        <f t="shared" si="576"/>
        <v>NO</v>
      </c>
      <c r="Z1755" t="str">
        <f t="shared" si="577"/>
        <v>NO</v>
      </c>
      <c r="AA1755" t="str">
        <f t="shared" si="578"/>
        <v>YES</v>
      </c>
      <c r="AB1755" t="str">
        <f t="shared" si="579"/>
        <v>NO</v>
      </c>
      <c r="AC1755" t="str">
        <f t="shared" si="580"/>
        <v>NO</v>
      </c>
      <c r="AD1755" t="str">
        <f t="shared" si="581"/>
        <v>NO</v>
      </c>
      <c r="AE1755" t="str">
        <f t="shared" si="582"/>
        <v>NO</v>
      </c>
      <c r="AF1755" t="str">
        <f t="shared" si="583"/>
        <v>NO</v>
      </c>
      <c r="AG1755" t="str">
        <f t="shared" si="584"/>
        <v>NO</v>
      </c>
      <c r="AH1755" t="str">
        <f t="shared" si="585"/>
        <v>NO</v>
      </c>
      <c r="AI1755">
        <f t="shared" si="586"/>
        <v>35</v>
      </c>
      <c r="AJ1755" t="str">
        <f t="shared" si="587"/>
        <v/>
      </c>
    </row>
    <row r="1756" spans="1:36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67"/>
        <v>1.1052941176470588</v>
      </c>
      <c r="P1756" s="6">
        <f t="shared" si="568"/>
        <v>104.38888888888889</v>
      </c>
      <c r="Q1756" t="str">
        <f t="shared" si="569"/>
        <v>photography</v>
      </c>
      <c r="R1756" t="str">
        <f t="shared" si="570"/>
        <v>photobooks</v>
      </c>
      <c r="S1756" s="8">
        <f t="shared" si="571"/>
        <v>42068</v>
      </c>
      <c r="T1756" s="8">
        <f t="shared" si="572"/>
        <v>42097.835104166668</v>
      </c>
      <c r="U1756">
        <f t="shared" si="573"/>
        <v>2015</v>
      </c>
      <c r="V1756" t="str">
        <f>VLOOKUP(MONTH(S1756),REF!$C$4:$D$15,2,FALSE)</f>
        <v>MAR</v>
      </c>
      <c r="W1756" t="str">
        <f t="shared" si="574"/>
        <v>NO</v>
      </c>
      <c r="X1756" t="str">
        <f t="shared" si="575"/>
        <v>NO</v>
      </c>
      <c r="Y1756" t="str">
        <f t="shared" si="576"/>
        <v>YES</v>
      </c>
      <c r="Z1756" t="str">
        <f t="shared" si="577"/>
        <v>NO</v>
      </c>
      <c r="AA1756" t="str">
        <f t="shared" si="578"/>
        <v>NO</v>
      </c>
      <c r="AB1756" t="str">
        <f t="shared" si="579"/>
        <v>NO</v>
      </c>
      <c r="AC1756" t="str">
        <f t="shared" si="580"/>
        <v>NO</v>
      </c>
      <c r="AD1756" t="str">
        <f t="shared" si="581"/>
        <v>NO</v>
      </c>
      <c r="AE1756" t="str">
        <f t="shared" si="582"/>
        <v>NO</v>
      </c>
      <c r="AF1756" t="str">
        <f t="shared" si="583"/>
        <v>NO</v>
      </c>
      <c r="AG1756" t="str">
        <f t="shared" si="584"/>
        <v>NO</v>
      </c>
      <c r="AH1756" t="str">
        <f t="shared" si="585"/>
        <v>NO</v>
      </c>
      <c r="AI1756">
        <f t="shared" si="586"/>
        <v>90</v>
      </c>
      <c r="AJ1756" t="str">
        <f t="shared" si="587"/>
        <v/>
      </c>
    </row>
    <row r="1757" spans="1:36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67"/>
        <v>1.2</v>
      </c>
      <c r="P1757" s="6">
        <f t="shared" si="568"/>
        <v>7.5</v>
      </c>
      <c r="Q1757" t="str">
        <f t="shared" si="569"/>
        <v>photography</v>
      </c>
      <c r="R1757" t="str">
        <f t="shared" si="570"/>
        <v>photobooks</v>
      </c>
      <c r="S1757" s="8">
        <f t="shared" si="571"/>
        <v>42253</v>
      </c>
      <c r="T1757" s="8">
        <f t="shared" si="572"/>
        <v>42282.788900462961</v>
      </c>
      <c r="U1757">
        <f t="shared" si="573"/>
        <v>2015</v>
      </c>
      <c r="V1757" t="str">
        <f>VLOOKUP(MONTH(S1757),REF!$C$4:$D$15,2,FALSE)</f>
        <v>SEP</v>
      </c>
      <c r="W1757" t="str">
        <f t="shared" si="574"/>
        <v>YES</v>
      </c>
      <c r="X1757" t="str">
        <f t="shared" si="575"/>
        <v>NO</v>
      </c>
      <c r="Y1757" t="str">
        <f t="shared" si="576"/>
        <v>NO</v>
      </c>
      <c r="Z1757" t="str">
        <f t="shared" si="577"/>
        <v>NO</v>
      </c>
      <c r="AA1757" t="str">
        <f t="shared" si="578"/>
        <v>NO</v>
      </c>
      <c r="AB1757" t="str">
        <f t="shared" si="579"/>
        <v>NO</v>
      </c>
      <c r="AC1757" t="str">
        <f t="shared" si="580"/>
        <v>NO</v>
      </c>
      <c r="AD1757" t="str">
        <f t="shared" si="581"/>
        <v>NO</v>
      </c>
      <c r="AE1757" t="str">
        <f t="shared" si="582"/>
        <v>NO</v>
      </c>
      <c r="AF1757" t="str">
        <f t="shared" si="583"/>
        <v>NO</v>
      </c>
      <c r="AG1757" t="str">
        <f t="shared" si="584"/>
        <v>NO</v>
      </c>
      <c r="AH1757" t="str">
        <f t="shared" si="585"/>
        <v>NO</v>
      </c>
      <c r="AI1757">
        <f t="shared" si="586"/>
        <v>4</v>
      </c>
      <c r="AJ1757" t="str">
        <f t="shared" si="587"/>
        <v/>
      </c>
    </row>
    <row r="1758" spans="1:36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67"/>
        <v>1.0282909090909091</v>
      </c>
      <c r="P1758" s="6">
        <f t="shared" si="568"/>
        <v>47.13</v>
      </c>
      <c r="Q1758" t="str">
        <f t="shared" si="569"/>
        <v>photography</v>
      </c>
      <c r="R1758" t="str">
        <f t="shared" si="570"/>
        <v>photobooks</v>
      </c>
      <c r="S1758" s="8">
        <f t="shared" si="571"/>
        <v>42571</v>
      </c>
      <c r="T1758" s="8">
        <f t="shared" si="572"/>
        <v>42611.167465277773</v>
      </c>
      <c r="U1758">
        <f t="shared" si="573"/>
        <v>2016</v>
      </c>
      <c r="V1758" t="str">
        <f>VLOOKUP(MONTH(S1758),REF!$C$4:$D$15,2,FALSE)</f>
        <v>JUL</v>
      </c>
      <c r="W1758" t="str">
        <f t="shared" si="574"/>
        <v>NO</v>
      </c>
      <c r="X1758" t="str">
        <f t="shared" si="575"/>
        <v>NO</v>
      </c>
      <c r="Y1758" t="str">
        <f t="shared" si="576"/>
        <v>YES</v>
      </c>
      <c r="Z1758" t="str">
        <f t="shared" si="577"/>
        <v>NO</v>
      </c>
      <c r="AA1758" t="str">
        <f t="shared" si="578"/>
        <v>NO</v>
      </c>
      <c r="AB1758" t="str">
        <f t="shared" si="579"/>
        <v>NO</v>
      </c>
      <c r="AC1758" t="str">
        <f t="shared" si="580"/>
        <v>NO</v>
      </c>
      <c r="AD1758" t="str">
        <f t="shared" si="581"/>
        <v>NO</v>
      </c>
      <c r="AE1758" t="str">
        <f t="shared" si="582"/>
        <v>NO</v>
      </c>
      <c r="AF1758" t="str">
        <f t="shared" si="583"/>
        <v>NO</v>
      </c>
      <c r="AG1758" t="str">
        <f t="shared" si="584"/>
        <v>NO</v>
      </c>
      <c r="AH1758" t="str">
        <f t="shared" si="585"/>
        <v>NO</v>
      </c>
      <c r="AI1758">
        <f t="shared" si="586"/>
        <v>120</v>
      </c>
      <c r="AJ1758" t="str">
        <f t="shared" si="587"/>
        <v/>
      </c>
    </row>
    <row r="1759" spans="1:36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67"/>
        <v>1.1599999999999999</v>
      </c>
      <c r="P1759" s="6">
        <f t="shared" si="568"/>
        <v>414.28571428571428</v>
      </c>
      <c r="Q1759" t="str">
        <f t="shared" si="569"/>
        <v>photography</v>
      </c>
      <c r="R1759" t="str">
        <f t="shared" si="570"/>
        <v>photobooks</v>
      </c>
      <c r="S1759" s="8">
        <f t="shared" si="571"/>
        <v>42734</v>
      </c>
      <c r="T1759" s="8">
        <f t="shared" si="572"/>
        <v>42763.811805555553</v>
      </c>
      <c r="U1759">
        <f t="shared" si="573"/>
        <v>2016</v>
      </c>
      <c r="V1759" t="str">
        <f>VLOOKUP(MONTH(S1759),REF!$C$4:$D$15,2,FALSE)</f>
        <v>DEC</v>
      </c>
      <c r="W1759" t="str">
        <f t="shared" si="574"/>
        <v>NO</v>
      </c>
      <c r="X1759" t="str">
        <f t="shared" si="575"/>
        <v>NO</v>
      </c>
      <c r="Y1759" t="str">
        <f t="shared" si="576"/>
        <v>YES</v>
      </c>
      <c r="Z1759" t="str">
        <f t="shared" si="577"/>
        <v>NO</v>
      </c>
      <c r="AA1759" t="str">
        <f t="shared" si="578"/>
        <v>NO</v>
      </c>
      <c r="AB1759" t="str">
        <f t="shared" si="579"/>
        <v>NO</v>
      </c>
      <c r="AC1759" t="str">
        <f t="shared" si="580"/>
        <v>NO</v>
      </c>
      <c r="AD1759" t="str">
        <f t="shared" si="581"/>
        <v>NO</v>
      </c>
      <c r="AE1759" t="str">
        <f t="shared" si="582"/>
        <v>NO</v>
      </c>
      <c r="AF1759" t="str">
        <f t="shared" si="583"/>
        <v>NO</v>
      </c>
      <c r="AG1759" t="str">
        <f t="shared" si="584"/>
        <v>NO</v>
      </c>
      <c r="AH1759" t="str">
        <f t="shared" si="585"/>
        <v>NO</v>
      </c>
      <c r="AI1759">
        <f t="shared" si="586"/>
        <v>14</v>
      </c>
      <c r="AJ1759" t="str">
        <f t="shared" si="587"/>
        <v/>
      </c>
    </row>
    <row r="1760" spans="1:36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67"/>
        <v>1.147</v>
      </c>
      <c r="P1760" s="6">
        <f t="shared" si="568"/>
        <v>42.481481481481481</v>
      </c>
      <c r="Q1760" t="str">
        <f t="shared" si="569"/>
        <v>photography</v>
      </c>
      <c r="R1760" t="str">
        <f t="shared" si="570"/>
        <v>photobooks</v>
      </c>
      <c r="S1760" s="8">
        <f t="shared" si="571"/>
        <v>42506</v>
      </c>
      <c r="T1760" s="8">
        <f t="shared" si="572"/>
        <v>42565.955925925926</v>
      </c>
      <c r="U1760">
        <f t="shared" si="573"/>
        <v>2016</v>
      </c>
      <c r="V1760" t="str">
        <f>VLOOKUP(MONTH(S1760),REF!$C$4:$D$15,2,FALSE)</f>
        <v>MAY</v>
      </c>
      <c r="W1760" t="str">
        <f t="shared" si="574"/>
        <v>NO</v>
      </c>
      <c r="X1760" t="str">
        <f t="shared" si="575"/>
        <v>YES</v>
      </c>
      <c r="Y1760" t="str">
        <f t="shared" si="576"/>
        <v>NO</v>
      </c>
      <c r="Z1760" t="str">
        <f t="shared" si="577"/>
        <v>NO</v>
      </c>
      <c r="AA1760" t="str">
        <f t="shared" si="578"/>
        <v>NO</v>
      </c>
      <c r="AB1760" t="str">
        <f t="shared" si="579"/>
        <v>NO</v>
      </c>
      <c r="AC1760" t="str">
        <f t="shared" si="580"/>
        <v>NO</v>
      </c>
      <c r="AD1760" t="str">
        <f t="shared" si="581"/>
        <v>NO</v>
      </c>
      <c r="AE1760" t="str">
        <f t="shared" si="582"/>
        <v>NO</v>
      </c>
      <c r="AF1760" t="str">
        <f t="shared" si="583"/>
        <v>NO</v>
      </c>
      <c r="AG1760" t="str">
        <f t="shared" si="584"/>
        <v>NO</v>
      </c>
      <c r="AH1760" t="str">
        <f t="shared" si="585"/>
        <v>NO</v>
      </c>
      <c r="AI1760">
        <f t="shared" si="586"/>
        <v>27</v>
      </c>
      <c r="AJ1760" t="str">
        <f t="shared" si="587"/>
        <v/>
      </c>
    </row>
    <row r="1761" spans="1:36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67"/>
        <v>1.0660000000000001</v>
      </c>
      <c r="P1761" s="6">
        <f t="shared" si="568"/>
        <v>108.77551020408163</v>
      </c>
      <c r="Q1761" t="str">
        <f t="shared" si="569"/>
        <v>photography</v>
      </c>
      <c r="R1761" t="str">
        <f t="shared" si="570"/>
        <v>photobooks</v>
      </c>
      <c r="S1761" s="8">
        <f t="shared" si="571"/>
        <v>42069</v>
      </c>
      <c r="T1761" s="8">
        <f t="shared" si="572"/>
        <v>42088.787372685183</v>
      </c>
      <c r="U1761">
        <f t="shared" si="573"/>
        <v>2015</v>
      </c>
      <c r="V1761" t="str">
        <f>VLOOKUP(MONTH(S1761),REF!$C$4:$D$15,2,FALSE)</f>
        <v>MAR</v>
      </c>
      <c r="W1761" t="str">
        <f t="shared" si="574"/>
        <v>NO</v>
      </c>
      <c r="X1761" t="str">
        <f t="shared" si="575"/>
        <v>NO</v>
      </c>
      <c r="Y1761" t="str">
        <f t="shared" si="576"/>
        <v>YES</v>
      </c>
      <c r="Z1761" t="str">
        <f t="shared" si="577"/>
        <v>NO</v>
      </c>
      <c r="AA1761" t="str">
        <f t="shared" si="578"/>
        <v>NO</v>
      </c>
      <c r="AB1761" t="str">
        <f t="shared" si="579"/>
        <v>NO</v>
      </c>
      <c r="AC1761" t="str">
        <f t="shared" si="580"/>
        <v>NO</v>
      </c>
      <c r="AD1761" t="str">
        <f t="shared" si="581"/>
        <v>NO</v>
      </c>
      <c r="AE1761" t="str">
        <f t="shared" si="582"/>
        <v>NO</v>
      </c>
      <c r="AF1761" t="str">
        <f t="shared" si="583"/>
        <v>NO</v>
      </c>
      <c r="AG1761" t="str">
        <f t="shared" si="584"/>
        <v>NO</v>
      </c>
      <c r="AH1761" t="str">
        <f t="shared" si="585"/>
        <v>NO</v>
      </c>
      <c r="AI1761">
        <f t="shared" si="586"/>
        <v>49</v>
      </c>
      <c r="AJ1761" t="str">
        <f t="shared" si="587"/>
        <v/>
      </c>
    </row>
    <row r="1762" spans="1:36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67"/>
        <v>1.6544000000000001</v>
      </c>
      <c r="P1762" s="6">
        <f t="shared" si="568"/>
        <v>81.098039215686271</v>
      </c>
      <c r="Q1762" t="str">
        <f t="shared" si="569"/>
        <v>photography</v>
      </c>
      <c r="R1762" t="str">
        <f t="shared" si="570"/>
        <v>photobooks</v>
      </c>
      <c r="S1762" s="8">
        <f t="shared" si="571"/>
        <v>42406</v>
      </c>
      <c r="T1762" s="8">
        <f t="shared" si="572"/>
        <v>42425.67260416667</v>
      </c>
      <c r="U1762">
        <f t="shared" si="573"/>
        <v>2016</v>
      </c>
      <c r="V1762" t="str">
        <f>VLOOKUP(MONTH(S1762),REF!$C$4:$D$15,2,FALSE)</f>
        <v>FEB</v>
      </c>
      <c r="W1762" t="str">
        <f t="shared" si="574"/>
        <v>NO</v>
      </c>
      <c r="X1762" t="str">
        <f t="shared" si="575"/>
        <v>NO</v>
      </c>
      <c r="Y1762" t="str">
        <f t="shared" si="576"/>
        <v>YES</v>
      </c>
      <c r="Z1762" t="str">
        <f t="shared" si="577"/>
        <v>NO</v>
      </c>
      <c r="AA1762" t="str">
        <f t="shared" si="578"/>
        <v>NO</v>
      </c>
      <c r="AB1762" t="str">
        <f t="shared" si="579"/>
        <v>NO</v>
      </c>
      <c r="AC1762" t="str">
        <f t="shared" si="580"/>
        <v>NO</v>
      </c>
      <c r="AD1762" t="str">
        <f t="shared" si="581"/>
        <v>NO</v>
      </c>
      <c r="AE1762" t="str">
        <f t="shared" si="582"/>
        <v>NO</v>
      </c>
      <c r="AF1762" t="str">
        <f t="shared" si="583"/>
        <v>NO</v>
      </c>
      <c r="AG1762" t="str">
        <f t="shared" si="584"/>
        <v>NO</v>
      </c>
      <c r="AH1762" t="str">
        <f t="shared" si="585"/>
        <v>NO</v>
      </c>
      <c r="AI1762">
        <f t="shared" si="586"/>
        <v>102</v>
      </c>
      <c r="AJ1762" t="str">
        <f t="shared" si="587"/>
        <v/>
      </c>
    </row>
    <row r="1763" spans="1:36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67"/>
        <v>1.55</v>
      </c>
      <c r="P1763" s="6">
        <f t="shared" si="568"/>
        <v>51.666666666666664</v>
      </c>
      <c r="Q1763" t="str">
        <f t="shared" si="569"/>
        <v>photography</v>
      </c>
      <c r="R1763" t="str">
        <f t="shared" si="570"/>
        <v>photobooks</v>
      </c>
      <c r="S1763" s="8">
        <f t="shared" si="571"/>
        <v>42210</v>
      </c>
      <c r="T1763" s="8">
        <f t="shared" si="572"/>
        <v>42259.567824074074</v>
      </c>
      <c r="U1763">
        <f t="shared" si="573"/>
        <v>2015</v>
      </c>
      <c r="V1763" t="str">
        <f>VLOOKUP(MONTH(S1763),REF!$C$4:$D$15,2,FALSE)</f>
        <v>JUL</v>
      </c>
      <c r="W1763" t="str">
        <f t="shared" si="574"/>
        <v>YES</v>
      </c>
      <c r="X1763" t="str">
        <f t="shared" si="575"/>
        <v>NO</v>
      </c>
      <c r="Y1763" t="str">
        <f t="shared" si="576"/>
        <v>NO</v>
      </c>
      <c r="Z1763" t="str">
        <f t="shared" si="577"/>
        <v>NO</v>
      </c>
      <c r="AA1763" t="str">
        <f t="shared" si="578"/>
        <v>NO</v>
      </c>
      <c r="AB1763" t="str">
        <f t="shared" si="579"/>
        <v>NO</v>
      </c>
      <c r="AC1763" t="str">
        <f t="shared" si="580"/>
        <v>NO</v>
      </c>
      <c r="AD1763" t="str">
        <f t="shared" si="581"/>
        <v>NO</v>
      </c>
      <c r="AE1763" t="str">
        <f t="shared" si="582"/>
        <v>NO</v>
      </c>
      <c r="AF1763" t="str">
        <f t="shared" si="583"/>
        <v>NO</v>
      </c>
      <c r="AG1763" t="str">
        <f t="shared" si="584"/>
        <v>NO</v>
      </c>
      <c r="AH1763" t="str">
        <f t="shared" si="585"/>
        <v>NO</v>
      </c>
      <c r="AI1763">
        <f t="shared" si="586"/>
        <v>3</v>
      </c>
      <c r="AJ1763" t="str">
        <f t="shared" si="587"/>
        <v/>
      </c>
    </row>
    <row r="1764" spans="1:36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67"/>
        <v>8.85</v>
      </c>
      <c r="P1764" s="6">
        <f t="shared" si="568"/>
        <v>35.4</v>
      </c>
      <c r="Q1764" t="str">
        <f t="shared" si="569"/>
        <v>photography</v>
      </c>
      <c r="R1764" t="str">
        <f t="shared" si="570"/>
        <v>photobooks</v>
      </c>
      <c r="S1764" s="8">
        <f t="shared" si="571"/>
        <v>42411</v>
      </c>
      <c r="T1764" s="8">
        <f t="shared" si="572"/>
        <v>42440.982002314813</v>
      </c>
      <c r="U1764">
        <f t="shared" si="573"/>
        <v>2016</v>
      </c>
      <c r="V1764" t="str">
        <f>VLOOKUP(MONTH(S1764),REF!$C$4:$D$15,2,FALSE)</f>
        <v>FEB</v>
      </c>
      <c r="W1764" t="str">
        <f t="shared" si="574"/>
        <v>YES</v>
      </c>
      <c r="X1764" t="str">
        <f t="shared" si="575"/>
        <v>NO</v>
      </c>
      <c r="Y1764" t="str">
        <f t="shared" si="576"/>
        <v>NO</v>
      </c>
      <c r="Z1764" t="str">
        <f t="shared" si="577"/>
        <v>NO</v>
      </c>
      <c r="AA1764" t="str">
        <f t="shared" si="578"/>
        <v>NO</v>
      </c>
      <c r="AB1764" t="str">
        <f t="shared" si="579"/>
        <v>NO</v>
      </c>
      <c r="AC1764" t="str">
        <f t="shared" si="580"/>
        <v>NO</v>
      </c>
      <c r="AD1764" t="str">
        <f t="shared" si="581"/>
        <v>NO</v>
      </c>
      <c r="AE1764" t="str">
        <f t="shared" si="582"/>
        <v>NO</v>
      </c>
      <c r="AF1764" t="str">
        <f t="shared" si="583"/>
        <v>NO</v>
      </c>
      <c r="AG1764" t="str">
        <f t="shared" si="584"/>
        <v>NO</v>
      </c>
      <c r="AH1764" t="str">
        <f t="shared" si="585"/>
        <v>NO</v>
      </c>
      <c r="AI1764">
        <f t="shared" si="586"/>
        <v>25</v>
      </c>
      <c r="AJ1764" t="str">
        <f t="shared" si="587"/>
        <v/>
      </c>
    </row>
    <row r="1765" spans="1:36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67"/>
        <v>1.0190833333333333</v>
      </c>
      <c r="P1765" s="6">
        <f t="shared" si="568"/>
        <v>103.63559322033899</v>
      </c>
      <c r="Q1765" t="str">
        <f t="shared" si="569"/>
        <v>photography</v>
      </c>
      <c r="R1765" t="str">
        <f t="shared" si="570"/>
        <v>photobooks</v>
      </c>
      <c r="S1765" s="8">
        <f t="shared" si="571"/>
        <v>42637</v>
      </c>
      <c r="T1765" s="8">
        <f t="shared" si="572"/>
        <v>42666.868518518517</v>
      </c>
      <c r="U1765">
        <f t="shared" si="573"/>
        <v>2016</v>
      </c>
      <c r="V1765" t="str">
        <f>VLOOKUP(MONTH(S1765),REF!$C$4:$D$15,2,FALSE)</f>
        <v>SEP</v>
      </c>
      <c r="W1765" t="str">
        <f t="shared" si="574"/>
        <v>NO</v>
      </c>
      <c r="X1765" t="str">
        <f t="shared" si="575"/>
        <v>NO</v>
      </c>
      <c r="Y1765" t="str">
        <f t="shared" si="576"/>
        <v>NO</v>
      </c>
      <c r="Z1765" t="str">
        <f t="shared" si="577"/>
        <v>YES</v>
      </c>
      <c r="AA1765" t="str">
        <f t="shared" si="578"/>
        <v>NO</v>
      </c>
      <c r="AB1765" t="str">
        <f t="shared" si="579"/>
        <v>NO</v>
      </c>
      <c r="AC1765" t="str">
        <f t="shared" si="580"/>
        <v>NO</v>
      </c>
      <c r="AD1765" t="str">
        <f t="shared" si="581"/>
        <v>NO</v>
      </c>
      <c r="AE1765" t="str">
        <f t="shared" si="582"/>
        <v>NO</v>
      </c>
      <c r="AF1765" t="str">
        <f t="shared" si="583"/>
        <v>NO</v>
      </c>
      <c r="AG1765" t="str">
        <f t="shared" si="584"/>
        <v>NO</v>
      </c>
      <c r="AH1765" t="str">
        <f t="shared" si="585"/>
        <v>NO</v>
      </c>
      <c r="AI1765">
        <f t="shared" si="586"/>
        <v>118</v>
      </c>
      <c r="AJ1765" t="str">
        <f t="shared" si="587"/>
        <v/>
      </c>
    </row>
    <row r="1766" spans="1:36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67"/>
        <v>0.19600000000000001</v>
      </c>
      <c r="P1766" s="6">
        <f t="shared" si="568"/>
        <v>55.282051282051285</v>
      </c>
      <c r="Q1766" t="str">
        <f t="shared" si="569"/>
        <v>photography</v>
      </c>
      <c r="R1766" t="str">
        <f t="shared" si="570"/>
        <v>photobooks</v>
      </c>
      <c r="S1766" s="8">
        <f t="shared" si="571"/>
        <v>41825</v>
      </c>
      <c r="T1766" s="8">
        <f t="shared" si="572"/>
        <v>41854.485868055555</v>
      </c>
      <c r="U1766">
        <f t="shared" si="573"/>
        <v>2014</v>
      </c>
      <c r="V1766" t="str">
        <f>VLOOKUP(MONTH(S1766),REF!$C$4:$D$15,2,FALSE)</f>
        <v>JUL</v>
      </c>
      <c r="W1766" t="str">
        <f t="shared" si="574"/>
        <v>NO</v>
      </c>
      <c r="X1766" t="str">
        <f t="shared" si="575"/>
        <v>NO</v>
      </c>
      <c r="Y1766" t="str">
        <f t="shared" si="576"/>
        <v>NO</v>
      </c>
      <c r="Z1766" t="str">
        <f t="shared" si="577"/>
        <v>YES</v>
      </c>
      <c r="AA1766" t="str">
        <f t="shared" si="578"/>
        <v>NO</v>
      </c>
      <c r="AB1766" t="str">
        <f t="shared" si="579"/>
        <v>NO</v>
      </c>
      <c r="AC1766" t="str">
        <f t="shared" si="580"/>
        <v>NO</v>
      </c>
      <c r="AD1766" t="str">
        <f t="shared" si="581"/>
        <v>NO</v>
      </c>
      <c r="AE1766" t="str">
        <f t="shared" si="582"/>
        <v>NO</v>
      </c>
      <c r="AF1766" t="str">
        <f t="shared" si="583"/>
        <v>NO</v>
      </c>
      <c r="AG1766" t="str">
        <f t="shared" si="584"/>
        <v>NO</v>
      </c>
      <c r="AH1766" t="str">
        <f t="shared" si="585"/>
        <v>NO</v>
      </c>
      <c r="AI1766" t="str">
        <f t="shared" si="586"/>
        <v/>
      </c>
      <c r="AJ1766">
        <f t="shared" si="587"/>
        <v>39</v>
      </c>
    </row>
    <row r="1767" spans="1:36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67"/>
        <v>0.59467839999999994</v>
      </c>
      <c r="P1767" s="6">
        <f t="shared" si="568"/>
        <v>72.16970873786407</v>
      </c>
      <c r="Q1767" t="str">
        <f t="shared" si="569"/>
        <v>photography</v>
      </c>
      <c r="R1767" t="str">
        <f t="shared" si="570"/>
        <v>photobooks</v>
      </c>
      <c r="S1767" s="8">
        <f t="shared" si="571"/>
        <v>41835</v>
      </c>
      <c r="T1767" s="8">
        <f t="shared" si="572"/>
        <v>41864.980462962965</v>
      </c>
      <c r="U1767">
        <f t="shared" si="573"/>
        <v>2014</v>
      </c>
      <c r="V1767" t="str">
        <f>VLOOKUP(MONTH(S1767),REF!$C$4:$D$15,2,FALSE)</f>
        <v>JUL</v>
      </c>
      <c r="W1767" t="str">
        <f t="shared" si="574"/>
        <v>NO</v>
      </c>
      <c r="X1767" t="str">
        <f t="shared" si="575"/>
        <v>NO</v>
      </c>
      <c r="Y1767" t="str">
        <f t="shared" si="576"/>
        <v>NO</v>
      </c>
      <c r="Z1767" t="str">
        <f t="shared" si="577"/>
        <v>YES</v>
      </c>
      <c r="AA1767" t="str">
        <f t="shared" si="578"/>
        <v>NO</v>
      </c>
      <c r="AB1767" t="str">
        <f t="shared" si="579"/>
        <v>NO</v>
      </c>
      <c r="AC1767" t="str">
        <f t="shared" si="580"/>
        <v>NO</v>
      </c>
      <c r="AD1767" t="str">
        <f t="shared" si="581"/>
        <v>NO</v>
      </c>
      <c r="AE1767" t="str">
        <f t="shared" si="582"/>
        <v>NO</v>
      </c>
      <c r="AF1767" t="str">
        <f t="shared" si="583"/>
        <v>NO</v>
      </c>
      <c r="AG1767" t="str">
        <f t="shared" si="584"/>
        <v>NO</v>
      </c>
      <c r="AH1767" t="str">
        <f t="shared" si="585"/>
        <v>NO</v>
      </c>
      <c r="AI1767" t="str">
        <f t="shared" si="586"/>
        <v/>
      </c>
      <c r="AJ1767">
        <f t="shared" si="587"/>
        <v>103</v>
      </c>
    </row>
    <row r="1768" spans="1:36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67"/>
        <v>0</v>
      </c>
      <c r="P1768" s="6" t="e">
        <f t="shared" si="568"/>
        <v>#DIV/0!</v>
      </c>
      <c r="Q1768" t="str">
        <f t="shared" si="569"/>
        <v>photography</v>
      </c>
      <c r="R1768" t="str">
        <f t="shared" si="570"/>
        <v>photobooks</v>
      </c>
      <c r="S1768" s="8">
        <f t="shared" si="571"/>
        <v>41856</v>
      </c>
      <c r="T1768" s="8">
        <f t="shared" si="572"/>
        <v>41876.859814814816</v>
      </c>
      <c r="U1768">
        <f t="shared" si="573"/>
        <v>2014</v>
      </c>
      <c r="V1768" t="str">
        <f>VLOOKUP(MONTH(S1768),REF!$C$4:$D$15,2,FALSE)</f>
        <v>AUG</v>
      </c>
      <c r="W1768" t="str">
        <f t="shared" si="574"/>
        <v>NO</v>
      </c>
      <c r="X1768" t="str">
        <f t="shared" si="575"/>
        <v>YES</v>
      </c>
      <c r="Y1768" t="str">
        <f t="shared" si="576"/>
        <v>NO</v>
      </c>
      <c r="Z1768" t="str">
        <f t="shared" si="577"/>
        <v>NO</v>
      </c>
      <c r="AA1768" t="str">
        <f t="shared" si="578"/>
        <v>NO</v>
      </c>
      <c r="AB1768" t="str">
        <f t="shared" si="579"/>
        <v>NO</v>
      </c>
      <c r="AC1768" t="str">
        <f t="shared" si="580"/>
        <v>NO</v>
      </c>
      <c r="AD1768" t="str">
        <f t="shared" si="581"/>
        <v>NO</v>
      </c>
      <c r="AE1768" t="str">
        <f t="shared" si="582"/>
        <v>NO</v>
      </c>
      <c r="AF1768" t="str">
        <f t="shared" si="583"/>
        <v>NO</v>
      </c>
      <c r="AG1768" t="str">
        <f t="shared" si="584"/>
        <v>NO</v>
      </c>
      <c r="AH1768" t="str">
        <f t="shared" si="585"/>
        <v>NO</v>
      </c>
      <c r="AI1768" t="str">
        <f t="shared" si="586"/>
        <v/>
      </c>
      <c r="AJ1768">
        <f t="shared" si="587"/>
        <v>0</v>
      </c>
    </row>
    <row r="1769" spans="1:36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67"/>
        <v>0.4572</v>
      </c>
      <c r="P1769" s="6">
        <f t="shared" si="568"/>
        <v>58.615384615384613</v>
      </c>
      <c r="Q1769" t="str">
        <f t="shared" si="569"/>
        <v>photography</v>
      </c>
      <c r="R1769" t="str">
        <f t="shared" si="570"/>
        <v>photobooks</v>
      </c>
      <c r="S1769" s="8">
        <f t="shared" si="571"/>
        <v>41825</v>
      </c>
      <c r="T1769" s="8">
        <f t="shared" si="572"/>
        <v>41854.658379629633</v>
      </c>
      <c r="U1769">
        <f t="shared" si="573"/>
        <v>2014</v>
      </c>
      <c r="V1769" t="str">
        <f>VLOOKUP(MONTH(S1769),REF!$C$4:$D$15,2,FALSE)</f>
        <v>JUL</v>
      </c>
      <c r="W1769" t="str">
        <f t="shared" si="574"/>
        <v>NO</v>
      </c>
      <c r="X1769" t="str">
        <f t="shared" si="575"/>
        <v>NO</v>
      </c>
      <c r="Y1769" t="str">
        <f t="shared" si="576"/>
        <v>YES</v>
      </c>
      <c r="Z1769" t="str">
        <f t="shared" si="577"/>
        <v>NO</v>
      </c>
      <c r="AA1769" t="str">
        <f t="shared" si="578"/>
        <v>NO</v>
      </c>
      <c r="AB1769" t="str">
        <f t="shared" si="579"/>
        <v>NO</v>
      </c>
      <c r="AC1769" t="str">
        <f t="shared" si="580"/>
        <v>NO</v>
      </c>
      <c r="AD1769" t="str">
        <f t="shared" si="581"/>
        <v>NO</v>
      </c>
      <c r="AE1769" t="str">
        <f t="shared" si="582"/>
        <v>NO</v>
      </c>
      <c r="AF1769" t="str">
        <f t="shared" si="583"/>
        <v>NO</v>
      </c>
      <c r="AG1769" t="str">
        <f t="shared" si="584"/>
        <v>NO</v>
      </c>
      <c r="AH1769" t="str">
        <f t="shared" si="585"/>
        <v>NO</v>
      </c>
      <c r="AI1769" t="str">
        <f t="shared" si="586"/>
        <v/>
      </c>
      <c r="AJ1769">
        <f t="shared" si="587"/>
        <v>39</v>
      </c>
    </row>
    <row r="1770" spans="1:36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67"/>
        <v>3.7400000000000003E-2</v>
      </c>
      <c r="P1770" s="6">
        <f t="shared" si="568"/>
        <v>12.466666666666667</v>
      </c>
      <c r="Q1770" t="str">
        <f t="shared" si="569"/>
        <v>photography</v>
      </c>
      <c r="R1770" t="str">
        <f t="shared" si="570"/>
        <v>photobooks</v>
      </c>
      <c r="S1770" s="8">
        <f t="shared" si="571"/>
        <v>41850</v>
      </c>
      <c r="T1770" s="8">
        <f t="shared" si="572"/>
        <v>41909.560694444444</v>
      </c>
      <c r="U1770">
        <f t="shared" si="573"/>
        <v>2014</v>
      </c>
      <c r="V1770" t="str">
        <f>VLOOKUP(MONTH(S1770),REF!$C$4:$D$15,2,FALSE)</f>
        <v>JUL</v>
      </c>
      <c r="W1770" t="str">
        <f t="shared" si="574"/>
        <v>NO</v>
      </c>
      <c r="X1770" t="str">
        <f t="shared" si="575"/>
        <v>NO</v>
      </c>
      <c r="Y1770" t="str">
        <f t="shared" si="576"/>
        <v>YES</v>
      </c>
      <c r="Z1770" t="str">
        <f t="shared" si="577"/>
        <v>NO</v>
      </c>
      <c r="AA1770" t="str">
        <f t="shared" si="578"/>
        <v>NO</v>
      </c>
      <c r="AB1770" t="str">
        <f t="shared" si="579"/>
        <v>NO</v>
      </c>
      <c r="AC1770" t="str">
        <f t="shared" si="580"/>
        <v>NO</v>
      </c>
      <c r="AD1770" t="str">
        <f t="shared" si="581"/>
        <v>NO</v>
      </c>
      <c r="AE1770" t="str">
        <f t="shared" si="582"/>
        <v>NO</v>
      </c>
      <c r="AF1770" t="str">
        <f t="shared" si="583"/>
        <v>NO</v>
      </c>
      <c r="AG1770" t="str">
        <f t="shared" si="584"/>
        <v>NO</v>
      </c>
      <c r="AH1770" t="str">
        <f t="shared" si="585"/>
        <v>NO</v>
      </c>
      <c r="AI1770" t="str">
        <f t="shared" si="586"/>
        <v/>
      </c>
      <c r="AJ1770">
        <f t="shared" si="587"/>
        <v>15</v>
      </c>
    </row>
    <row r="1771" spans="1:36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67"/>
        <v>2.7025E-2</v>
      </c>
      <c r="P1771" s="6">
        <f t="shared" si="568"/>
        <v>49.136363636363633</v>
      </c>
      <c r="Q1771" t="str">
        <f t="shared" si="569"/>
        <v>photography</v>
      </c>
      <c r="R1771" t="str">
        <f t="shared" si="570"/>
        <v>photobooks</v>
      </c>
      <c r="S1771" s="8">
        <f t="shared" si="571"/>
        <v>41988</v>
      </c>
      <c r="T1771" s="8">
        <f t="shared" si="572"/>
        <v>42017.818969907406</v>
      </c>
      <c r="U1771">
        <f t="shared" si="573"/>
        <v>2014</v>
      </c>
      <c r="V1771" t="str">
        <f>VLOOKUP(MONTH(S1771),REF!$C$4:$D$15,2,FALSE)</f>
        <v>DEC</v>
      </c>
      <c r="W1771" t="str">
        <f t="shared" si="574"/>
        <v>NO</v>
      </c>
      <c r="X1771" t="str">
        <f t="shared" si="575"/>
        <v>NO</v>
      </c>
      <c r="Y1771" t="str">
        <f t="shared" si="576"/>
        <v>NO</v>
      </c>
      <c r="Z1771" t="str">
        <f t="shared" si="577"/>
        <v>NO</v>
      </c>
      <c r="AA1771" t="str">
        <f t="shared" si="578"/>
        <v>NO</v>
      </c>
      <c r="AB1771" t="str">
        <f t="shared" si="579"/>
        <v>NO</v>
      </c>
      <c r="AC1771" t="str">
        <f t="shared" si="580"/>
        <v>NO</v>
      </c>
      <c r="AD1771" t="str">
        <f t="shared" si="581"/>
        <v>NO</v>
      </c>
      <c r="AE1771" t="str">
        <f t="shared" si="582"/>
        <v>NO</v>
      </c>
      <c r="AF1771" t="str">
        <f t="shared" si="583"/>
        <v>YES</v>
      </c>
      <c r="AG1771" t="str">
        <f t="shared" si="584"/>
        <v>NO</v>
      </c>
      <c r="AH1771" t="str">
        <f t="shared" si="585"/>
        <v>NO</v>
      </c>
      <c r="AI1771" t="str">
        <f t="shared" si="586"/>
        <v/>
      </c>
      <c r="AJ1771">
        <f t="shared" si="587"/>
        <v>22</v>
      </c>
    </row>
    <row r="1772" spans="1:36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67"/>
        <v>0.56514285714285717</v>
      </c>
      <c r="P1772" s="6">
        <f t="shared" si="568"/>
        <v>150.5</v>
      </c>
      <c r="Q1772" t="str">
        <f t="shared" si="569"/>
        <v>photography</v>
      </c>
      <c r="R1772" t="str">
        <f t="shared" si="570"/>
        <v>photobooks</v>
      </c>
      <c r="S1772" s="8">
        <f t="shared" si="571"/>
        <v>41892</v>
      </c>
      <c r="T1772" s="8">
        <f t="shared" si="572"/>
        <v>41926.780023148152</v>
      </c>
      <c r="U1772">
        <f t="shared" si="573"/>
        <v>2014</v>
      </c>
      <c r="V1772" t="str">
        <f>VLOOKUP(MONTH(S1772),REF!$C$4:$D$15,2,FALSE)</f>
        <v>SEP</v>
      </c>
      <c r="W1772" t="str">
        <f t="shared" si="574"/>
        <v>NO</v>
      </c>
      <c r="X1772" t="str">
        <f t="shared" si="575"/>
        <v>NO</v>
      </c>
      <c r="Y1772" t="str">
        <f t="shared" si="576"/>
        <v>NO</v>
      </c>
      <c r="Z1772" t="str">
        <f t="shared" si="577"/>
        <v>NO</v>
      </c>
      <c r="AA1772" t="str">
        <f t="shared" si="578"/>
        <v>NO</v>
      </c>
      <c r="AB1772" t="str">
        <f t="shared" si="579"/>
        <v>YES</v>
      </c>
      <c r="AC1772" t="str">
        <f t="shared" si="580"/>
        <v>NO</v>
      </c>
      <c r="AD1772" t="str">
        <f t="shared" si="581"/>
        <v>NO</v>
      </c>
      <c r="AE1772" t="str">
        <f t="shared" si="582"/>
        <v>NO</v>
      </c>
      <c r="AF1772" t="str">
        <f t="shared" si="583"/>
        <v>NO</v>
      </c>
      <c r="AG1772" t="str">
        <f t="shared" si="584"/>
        <v>NO</v>
      </c>
      <c r="AH1772" t="str">
        <f t="shared" si="585"/>
        <v>NO</v>
      </c>
      <c r="AI1772" t="str">
        <f t="shared" si="586"/>
        <v/>
      </c>
      <c r="AJ1772">
        <f t="shared" si="587"/>
        <v>92</v>
      </c>
    </row>
    <row r="1773" spans="1:36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67"/>
        <v>0.21309523809523809</v>
      </c>
      <c r="P1773" s="6">
        <f t="shared" si="568"/>
        <v>35.799999999999997</v>
      </c>
      <c r="Q1773" t="str">
        <f t="shared" si="569"/>
        <v>photography</v>
      </c>
      <c r="R1773" t="str">
        <f t="shared" si="570"/>
        <v>photobooks</v>
      </c>
      <c r="S1773" s="8">
        <f t="shared" si="571"/>
        <v>41906</v>
      </c>
      <c r="T1773" s="8">
        <f t="shared" si="572"/>
        <v>41935.979629629626</v>
      </c>
      <c r="U1773">
        <f t="shared" si="573"/>
        <v>2014</v>
      </c>
      <c r="V1773" t="str">
        <f>VLOOKUP(MONTH(S1773),REF!$C$4:$D$15,2,FALSE)</f>
        <v>SEP</v>
      </c>
      <c r="W1773" t="str">
        <f t="shared" si="574"/>
        <v>NO</v>
      </c>
      <c r="X1773" t="str">
        <f t="shared" si="575"/>
        <v>YES</v>
      </c>
      <c r="Y1773" t="str">
        <f t="shared" si="576"/>
        <v>NO</v>
      </c>
      <c r="Z1773" t="str">
        <f t="shared" si="577"/>
        <v>NO</v>
      </c>
      <c r="AA1773" t="str">
        <f t="shared" si="578"/>
        <v>NO</v>
      </c>
      <c r="AB1773" t="str">
        <f t="shared" si="579"/>
        <v>NO</v>
      </c>
      <c r="AC1773" t="str">
        <f t="shared" si="580"/>
        <v>NO</v>
      </c>
      <c r="AD1773" t="str">
        <f t="shared" si="581"/>
        <v>NO</v>
      </c>
      <c r="AE1773" t="str">
        <f t="shared" si="582"/>
        <v>NO</v>
      </c>
      <c r="AF1773" t="str">
        <f t="shared" si="583"/>
        <v>NO</v>
      </c>
      <c r="AG1773" t="str">
        <f t="shared" si="584"/>
        <v>NO</v>
      </c>
      <c r="AH1773" t="str">
        <f t="shared" si="585"/>
        <v>NO</v>
      </c>
      <c r="AI1773" t="str">
        <f t="shared" si="586"/>
        <v/>
      </c>
      <c r="AJ1773">
        <f t="shared" si="587"/>
        <v>25</v>
      </c>
    </row>
    <row r="1774" spans="1:36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67"/>
        <v>0.156</v>
      </c>
      <c r="P1774" s="6">
        <f t="shared" si="568"/>
        <v>45.157894736842103</v>
      </c>
      <c r="Q1774" t="str">
        <f t="shared" si="569"/>
        <v>photography</v>
      </c>
      <c r="R1774" t="str">
        <f t="shared" si="570"/>
        <v>photobooks</v>
      </c>
      <c r="S1774" s="8">
        <f t="shared" si="571"/>
        <v>41767</v>
      </c>
      <c r="T1774" s="8">
        <f t="shared" si="572"/>
        <v>41826.718009259261</v>
      </c>
      <c r="U1774">
        <f t="shared" si="573"/>
        <v>2014</v>
      </c>
      <c r="V1774" t="str">
        <f>VLOOKUP(MONTH(S1774),REF!$C$4:$D$15,2,FALSE)</f>
        <v>MAY</v>
      </c>
      <c r="W1774" t="str">
        <f t="shared" si="574"/>
        <v>NO</v>
      </c>
      <c r="X1774" t="str">
        <f t="shared" si="575"/>
        <v>NO</v>
      </c>
      <c r="Y1774" t="str">
        <f t="shared" si="576"/>
        <v>YES</v>
      </c>
      <c r="Z1774" t="str">
        <f t="shared" si="577"/>
        <v>NO</v>
      </c>
      <c r="AA1774" t="str">
        <f t="shared" si="578"/>
        <v>NO</v>
      </c>
      <c r="AB1774" t="str">
        <f t="shared" si="579"/>
        <v>NO</v>
      </c>
      <c r="AC1774" t="str">
        <f t="shared" si="580"/>
        <v>NO</v>
      </c>
      <c r="AD1774" t="str">
        <f t="shared" si="581"/>
        <v>NO</v>
      </c>
      <c r="AE1774" t="str">
        <f t="shared" si="582"/>
        <v>NO</v>
      </c>
      <c r="AF1774" t="str">
        <f t="shared" si="583"/>
        <v>NO</v>
      </c>
      <c r="AG1774" t="str">
        <f t="shared" si="584"/>
        <v>NO</v>
      </c>
      <c r="AH1774" t="str">
        <f t="shared" si="585"/>
        <v>NO</v>
      </c>
      <c r="AI1774" t="str">
        <f t="shared" si="586"/>
        <v/>
      </c>
      <c r="AJ1774">
        <f t="shared" si="587"/>
        <v>19</v>
      </c>
    </row>
    <row r="1775" spans="1:36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67"/>
        <v>6.2566666666666673E-2</v>
      </c>
      <c r="P1775" s="6">
        <f t="shared" si="568"/>
        <v>98.78947368421052</v>
      </c>
      <c r="Q1775" t="str">
        <f t="shared" si="569"/>
        <v>photography</v>
      </c>
      <c r="R1775" t="str">
        <f t="shared" si="570"/>
        <v>photobooks</v>
      </c>
      <c r="S1775" s="8">
        <f t="shared" si="571"/>
        <v>41979</v>
      </c>
      <c r="T1775" s="8">
        <f t="shared" si="572"/>
        <v>42023.760393518518</v>
      </c>
      <c r="U1775">
        <f t="shared" si="573"/>
        <v>2014</v>
      </c>
      <c r="V1775" t="str">
        <f>VLOOKUP(MONTH(S1775),REF!$C$4:$D$15,2,FALSE)</f>
        <v>DEC</v>
      </c>
      <c r="W1775" t="str">
        <f t="shared" si="574"/>
        <v>NO</v>
      </c>
      <c r="X1775" t="str">
        <f t="shared" si="575"/>
        <v>NO</v>
      </c>
      <c r="Y1775" t="str">
        <f t="shared" si="576"/>
        <v>NO</v>
      </c>
      <c r="Z1775" t="str">
        <f t="shared" si="577"/>
        <v>NO</v>
      </c>
      <c r="AA1775" t="str">
        <f t="shared" si="578"/>
        <v>NO</v>
      </c>
      <c r="AB1775" t="str">
        <f t="shared" si="579"/>
        <v>NO</v>
      </c>
      <c r="AC1775" t="str">
        <f t="shared" si="580"/>
        <v>NO</v>
      </c>
      <c r="AD1775" t="str">
        <f t="shared" si="581"/>
        <v>YES</v>
      </c>
      <c r="AE1775" t="str">
        <f t="shared" si="582"/>
        <v>NO</v>
      </c>
      <c r="AF1775" t="str">
        <f t="shared" si="583"/>
        <v>NO</v>
      </c>
      <c r="AG1775" t="str">
        <f t="shared" si="584"/>
        <v>NO</v>
      </c>
      <c r="AH1775" t="str">
        <f t="shared" si="585"/>
        <v>NO</v>
      </c>
      <c r="AI1775" t="str">
        <f t="shared" si="586"/>
        <v/>
      </c>
      <c r="AJ1775">
        <f t="shared" si="587"/>
        <v>19</v>
      </c>
    </row>
    <row r="1776" spans="1:36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67"/>
        <v>0.4592</v>
      </c>
      <c r="P1776" s="6">
        <f t="shared" si="568"/>
        <v>88.307692307692307</v>
      </c>
      <c r="Q1776" t="str">
        <f t="shared" si="569"/>
        <v>photography</v>
      </c>
      <c r="R1776" t="str">
        <f t="shared" si="570"/>
        <v>photobooks</v>
      </c>
      <c r="S1776" s="8">
        <f t="shared" si="571"/>
        <v>41930</v>
      </c>
      <c r="T1776" s="8">
        <f t="shared" si="572"/>
        <v>41972.624305555553</v>
      </c>
      <c r="U1776">
        <f t="shared" si="573"/>
        <v>2014</v>
      </c>
      <c r="V1776" t="str">
        <f>VLOOKUP(MONTH(S1776),REF!$C$4:$D$15,2,FALSE)</f>
        <v>OCT</v>
      </c>
      <c r="W1776" t="str">
        <f t="shared" si="574"/>
        <v>NO</v>
      </c>
      <c r="X1776" t="str">
        <f t="shared" si="575"/>
        <v>YES</v>
      </c>
      <c r="Y1776" t="str">
        <f t="shared" si="576"/>
        <v>NO</v>
      </c>
      <c r="Z1776" t="str">
        <f t="shared" si="577"/>
        <v>NO</v>
      </c>
      <c r="AA1776" t="str">
        <f t="shared" si="578"/>
        <v>NO</v>
      </c>
      <c r="AB1776" t="str">
        <f t="shared" si="579"/>
        <v>NO</v>
      </c>
      <c r="AC1776" t="str">
        <f t="shared" si="580"/>
        <v>NO</v>
      </c>
      <c r="AD1776" t="str">
        <f t="shared" si="581"/>
        <v>NO</v>
      </c>
      <c r="AE1776" t="str">
        <f t="shared" si="582"/>
        <v>NO</v>
      </c>
      <c r="AF1776" t="str">
        <f t="shared" si="583"/>
        <v>NO</v>
      </c>
      <c r="AG1776" t="str">
        <f t="shared" si="584"/>
        <v>NO</v>
      </c>
      <c r="AH1776" t="str">
        <f t="shared" si="585"/>
        <v>NO</v>
      </c>
      <c r="AI1776" t="str">
        <f t="shared" si="586"/>
        <v/>
      </c>
      <c r="AJ1776">
        <f t="shared" si="587"/>
        <v>13</v>
      </c>
    </row>
    <row r="1777" spans="1:36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67"/>
        <v>0.65101538461538466</v>
      </c>
      <c r="P1777" s="6">
        <f t="shared" si="568"/>
        <v>170.62903225806451</v>
      </c>
      <c r="Q1777" t="str">
        <f t="shared" si="569"/>
        <v>photography</v>
      </c>
      <c r="R1777" t="str">
        <f t="shared" si="570"/>
        <v>photobooks</v>
      </c>
      <c r="S1777" s="8">
        <f t="shared" si="571"/>
        <v>41892</v>
      </c>
      <c r="T1777" s="8">
        <f t="shared" si="572"/>
        <v>41936.976388888885</v>
      </c>
      <c r="U1777">
        <f t="shared" si="573"/>
        <v>2014</v>
      </c>
      <c r="V1777" t="str">
        <f>VLOOKUP(MONTH(S1777),REF!$C$4:$D$15,2,FALSE)</f>
        <v>SEP</v>
      </c>
      <c r="W1777" t="str">
        <f t="shared" si="574"/>
        <v>NO</v>
      </c>
      <c r="X1777" t="str">
        <f t="shared" si="575"/>
        <v>NO</v>
      </c>
      <c r="Y1777" t="str">
        <f t="shared" si="576"/>
        <v>NO</v>
      </c>
      <c r="Z1777" t="str">
        <f t="shared" si="577"/>
        <v>NO</v>
      </c>
      <c r="AA1777" t="str">
        <f t="shared" si="578"/>
        <v>NO</v>
      </c>
      <c r="AB1777" t="str">
        <f t="shared" si="579"/>
        <v>NO</v>
      </c>
      <c r="AC1777" t="str">
        <f t="shared" si="580"/>
        <v>NO</v>
      </c>
      <c r="AD1777" t="str">
        <f t="shared" si="581"/>
        <v>YES</v>
      </c>
      <c r="AE1777" t="str">
        <f t="shared" si="582"/>
        <v>NO</v>
      </c>
      <c r="AF1777" t="str">
        <f t="shared" si="583"/>
        <v>NO</v>
      </c>
      <c r="AG1777" t="str">
        <f t="shared" si="584"/>
        <v>NO</v>
      </c>
      <c r="AH1777" t="str">
        <f t="shared" si="585"/>
        <v>NO</v>
      </c>
      <c r="AI1777" t="str">
        <f t="shared" si="586"/>
        <v/>
      </c>
      <c r="AJ1777">
        <f t="shared" si="587"/>
        <v>124</v>
      </c>
    </row>
    <row r="1778" spans="1:36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67"/>
        <v>6.7000000000000004E-2</v>
      </c>
      <c r="P1778" s="6">
        <f t="shared" si="568"/>
        <v>83.75</v>
      </c>
      <c r="Q1778" t="str">
        <f t="shared" si="569"/>
        <v>photography</v>
      </c>
      <c r="R1778" t="str">
        <f t="shared" si="570"/>
        <v>photobooks</v>
      </c>
      <c r="S1778" s="8">
        <f t="shared" si="571"/>
        <v>41906</v>
      </c>
      <c r="T1778" s="8">
        <f t="shared" si="572"/>
        <v>41941.95684027778</v>
      </c>
      <c r="U1778">
        <f t="shared" si="573"/>
        <v>2014</v>
      </c>
      <c r="V1778" t="str">
        <f>VLOOKUP(MONTH(S1778),REF!$C$4:$D$15,2,FALSE)</f>
        <v>SEP</v>
      </c>
      <c r="W1778" t="str">
        <f t="shared" si="574"/>
        <v>NO</v>
      </c>
      <c r="X1778" t="str">
        <f t="shared" si="575"/>
        <v>NO</v>
      </c>
      <c r="Y1778" t="str">
        <f t="shared" si="576"/>
        <v>YES</v>
      </c>
      <c r="Z1778" t="str">
        <f t="shared" si="577"/>
        <v>NO</v>
      </c>
      <c r="AA1778" t="str">
        <f t="shared" si="578"/>
        <v>NO</v>
      </c>
      <c r="AB1778" t="str">
        <f t="shared" si="579"/>
        <v>NO</v>
      </c>
      <c r="AC1778" t="str">
        <f t="shared" si="580"/>
        <v>NO</v>
      </c>
      <c r="AD1778" t="str">
        <f t="shared" si="581"/>
        <v>NO</v>
      </c>
      <c r="AE1778" t="str">
        <f t="shared" si="582"/>
        <v>NO</v>
      </c>
      <c r="AF1778" t="str">
        <f t="shared" si="583"/>
        <v>NO</v>
      </c>
      <c r="AG1778" t="str">
        <f t="shared" si="584"/>
        <v>NO</v>
      </c>
      <c r="AH1778" t="str">
        <f t="shared" si="585"/>
        <v>NO</v>
      </c>
      <c r="AI1778" t="str">
        <f t="shared" si="586"/>
        <v/>
      </c>
      <c r="AJ1778">
        <f t="shared" si="587"/>
        <v>4</v>
      </c>
    </row>
    <row r="1779" spans="1:36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67"/>
        <v>0.135625</v>
      </c>
      <c r="P1779" s="6">
        <f t="shared" si="568"/>
        <v>65.099999999999994</v>
      </c>
      <c r="Q1779" t="str">
        <f t="shared" si="569"/>
        <v>photography</v>
      </c>
      <c r="R1779" t="str">
        <f t="shared" si="570"/>
        <v>photobooks</v>
      </c>
      <c r="S1779" s="8">
        <f t="shared" si="571"/>
        <v>42025</v>
      </c>
      <c r="T1779" s="8">
        <f t="shared" si="572"/>
        <v>42055.357094907406</v>
      </c>
      <c r="U1779">
        <f t="shared" si="573"/>
        <v>2015</v>
      </c>
      <c r="V1779" t="str">
        <f>VLOOKUP(MONTH(S1779),REF!$C$4:$D$15,2,FALSE)</f>
        <v>JAN</v>
      </c>
      <c r="W1779" t="str">
        <f t="shared" si="574"/>
        <v>NO</v>
      </c>
      <c r="X1779" t="str">
        <f t="shared" si="575"/>
        <v>YES</v>
      </c>
      <c r="Y1779" t="str">
        <f t="shared" si="576"/>
        <v>NO</v>
      </c>
      <c r="Z1779" t="str">
        <f t="shared" si="577"/>
        <v>NO</v>
      </c>
      <c r="AA1779" t="str">
        <f t="shared" si="578"/>
        <v>NO</v>
      </c>
      <c r="AB1779" t="str">
        <f t="shared" si="579"/>
        <v>NO</v>
      </c>
      <c r="AC1779" t="str">
        <f t="shared" si="580"/>
        <v>NO</v>
      </c>
      <c r="AD1779" t="str">
        <f t="shared" si="581"/>
        <v>NO</v>
      </c>
      <c r="AE1779" t="str">
        <f t="shared" si="582"/>
        <v>NO</v>
      </c>
      <c r="AF1779" t="str">
        <f t="shared" si="583"/>
        <v>NO</v>
      </c>
      <c r="AG1779" t="str">
        <f t="shared" si="584"/>
        <v>NO</v>
      </c>
      <c r="AH1779" t="str">
        <f t="shared" si="585"/>
        <v>NO</v>
      </c>
      <c r="AI1779" t="str">
        <f t="shared" si="586"/>
        <v/>
      </c>
      <c r="AJ1779">
        <f t="shared" si="587"/>
        <v>10</v>
      </c>
    </row>
    <row r="1780" spans="1:36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67"/>
        <v>1.9900000000000001E-2</v>
      </c>
      <c r="P1780" s="6">
        <f t="shared" si="568"/>
        <v>66.333333333333329</v>
      </c>
      <c r="Q1780" t="str">
        <f t="shared" si="569"/>
        <v>photography</v>
      </c>
      <c r="R1780" t="str">
        <f t="shared" si="570"/>
        <v>photobooks</v>
      </c>
      <c r="S1780" s="8">
        <f t="shared" si="571"/>
        <v>42046</v>
      </c>
      <c r="T1780" s="8">
        <f t="shared" si="572"/>
        <v>42090.821701388893</v>
      </c>
      <c r="U1780">
        <f t="shared" si="573"/>
        <v>2015</v>
      </c>
      <c r="V1780" t="str">
        <f>VLOOKUP(MONTH(S1780),REF!$C$4:$D$15,2,FALSE)</f>
        <v>FEB</v>
      </c>
      <c r="W1780" t="str">
        <f t="shared" si="574"/>
        <v>NO</v>
      </c>
      <c r="X1780" t="str">
        <f t="shared" si="575"/>
        <v>NO</v>
      </c>
      <c r="Y1780" t="str">
        <f t="shared" si="576"/>
        <v>NO</v>
      </c>
      <c r="Z1780" t="str">
        <f t="shared" si="577"/>
        <v>NO</v>
      </c>
      <c r="AA1780" t="str">
        <f t="shared" si="578"/>
        <v>NO</v>
      </c>
      <c r="AB1780" t="str">
        <f t="shared" si="579"/>
        <v>NO</v>
      </c>
      <c r="AC1780" t="str">
        <f t="shared" si="580"/>
        <v>NO</v>
      </c>
      <c r="AD1780" t="str">
        <f t="shared" si="581"/>
        <v>NO</v>
      </c>
      <c r="AE1780" t="str">
        <f t="shared" si="582"/>
        <v>NO</v>
      </c>
      <c r="AF1780" t="str">
        <f t="shared" si="583"/>
        <v>NO</v>
      </c>
      <c r="AG1780" t="str">
        <f t="shared" si="584"/>
        <v>NO</v>
      </c>
      <c r="AH1780" t="str">
        <f t="shared" si="585"/>
        <v>YES</v>
      </c>
      <c r="AI1780" t="str">
        <f t="shared" si="586"/>
        <v/>
      </c>
      <c r="AJ1780">
        <f t="shared" si="587"/>
        <v>15</v>
      </c>
    </row>
    <row r="1781" spans="1:36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67"/>
        <v>0.36236363636363639</v>
      </c>
      <c r="P1781" s="6">
        <f t="shared" si="568"/>
        <v>104.89473684210526</v>
      </c>
      <c r="Q1781" t="str">
        <f t="shared" si="569"/>
        <v>photography</v>
      </c>
      <c r="R1781" t="str">
        <f t="shared" si="570"/>
        <v>photobooks</v>
      </c>
      <c r="S1781" s="8">
        <f t="shared" si="571"/>
        <v>42586</v>
      </c>
      <c r="T1781" s="8">
        <f t="shared" si="572"/>
        <v>42615.691898148143</v>
      </c>
      <c r="U1781">
        <f t="shared" si="573"/>
        <v>2016</v>
      </c>
      <c r="V1781" t="str">
        <f>VLOOKUP(MONTH(S1781),REF!$C$4:$D$15,2,FALSE)</f>
        <v>AUG</v>
      </c>
      <c r="W1781" t="str">
        <f t="shared" si="574"/>
        <v>NO</v>
      </c>
      <c r="X1781" t="str">
        <f t="shared" si="575"/>
        <v>NO</v>
      </c>
      <c r="Y1781" t="str">
        <f t="shared" si="576"/>
        <v>NO</v>
      </c>
      <c r="Z1781" t="str">
        <f t="shared" si="577"/>
        <v>YES</v>
      </c>
      <c r="AA1781" t="str">
        <f t="shared" si="578"/>
        <v>NO</v>
      </c>
      <c r="AB1781" t="str">
        <f t="shared" si="579"/>
        <v>NO</v>
      </c>
      <c r="AC1781" t="str">
        <f t="shared" si="580"/>
        <v>NO</v>
      </c>
      <c r="AD1781" t="str">
        <f t="shared" si="581"/>
        <v>NO</v>
      </c>
      <c r="AE1781" t="str">
        <f t="shared" si="582"/>
        <v>NO</v>
      </c>
      <c r="AF1781" t="str">
        <f t="shared" si="583"/>
        <v>NO</v>
      </c>
      <c r="AG1781" t="str">
        <f t="shared" si="584"/>
        <v>NO</v>
      </c>
      <c r="AH1781" t="str">
        <f t="shared" si="585"/>
        <v>NO</v>
      </c>
      <c r="AI1781" t="str">
        <f t="shared" si="586"/>
        <v/>
      </c>
      <c r="AJ1781">
        <f t="shared" si="587"/>
        <v>38</v>
      </c>
    </row>
    <row r="1782" spans="1:36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67"/>
        <v>0.39743333333333336</v>
      </c>
      <c r="P1782" s="6">
        <f t="shared" si="568"/>
        <v>78.440789473684205</v>
      </c>
      <c r="Q1782" t="str">
        <f t="shared" si="569"/>
        <v>photography</v>
      </c>
      <c r="R1782" t="str">
        <f t="shared" si="570"/>
        <v>photobooks</v>
      </c>
      <c r="S1782" s="8">
        <f t="shared" si="571"/>
        <v>42494</v>
      </c>
      <c r="T1782" s="8">
        <f t="shared" si="572"/>
        <v>42553.600810185184</v>
      </c>
      <c r="U1782">
        <f t="shared" si="573"/>
        <v>2016</v>
      </c>
      <c r="V1782" t="str">
        <f>VLOOKUP(MONTH(S1782),REF!$C$4:$D$15,2,FALSE)</f>
        <v>MAY</v>
      </c>
      <c r="W1782" t="str">
        <f t="shared" si="574"/>
        <v>NO</v>
      </c>
      <c r="X1782" t="str">
        <f t="shared" si="575"/>
        <v>NO</v>
      </c>
      <c r="Y1782" t="str">
        <f t="shared" si="576"/>
        <v>NO</v>
      </c>
      <c r="Z1782" t="str">
        <f t="shared" si="577"/>
        <v>NO</v>
      </c>
      <c r="AA1782" t="str">
        <f t="shared" si="578"/>
        <v>NO</v>
      </c>
      <c r="AB1782" t="str">
        <f t="shared" si="579"/>
        <v>NO</v>
      </c>
      <c r="AC1782" t="str">
        <f t="shared" si="580"/>
        <v>NO</v>
      </c>
      <c r="AD1782" t="str">
        <f t="shared" si="581"/>
        <v>YES</v>
      </c>
      <c r="AE1782" t="str">
        <f t="shared" si="582"/>
        <v>NO</v>
      </c>
      <c r="AF1782" t="str">
        <f t="shared" si="583"/>
        <v>NO</v>
      </c>
      <c r="AG1782" t="str">
        <f t="shared" si="584"/>
        <v>NO</v>
      </c>
      <c r="AH1782" t="str">
        <f t="shared" si="585"/>
        <v>NO</v>
      </c>
      <c r="AI1782" t="str">
        <f t="shared" si="586"/>
        <v/>
      </c>
      <c r="AJ1782">
        <f t="shared" si="587"/>
        <v>152</v>
      </c>
    </row>
    <row r="1783" spans="1:36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67"/>
        <v>0.25763636363636366</v>
      </c>
      <c r="P1783" s="6">
        <f t="shared" si="568"/>
        <v>59.041666666666664</v>
      </c>
      <c r="Q1783" t="str">
        <f t="shared" si="569"/>
        <v>photography</v>
      </c>
      <c r="R1783" t="str">
        <f t="shared" si="570"/>
        <v>photobooks</v>
      </c>
      <c r="S1783" s="8">
        <f t="shared" si="571"/>
        <v>42598</v>
      </c>
      <c r="T1783" s="8">
        <f t="shared" si="572"/>
        <v>42628.617418981477</v>
      </c>
      <c r="U1783">
        <f t="shared" si="573"/>
        <v>2016</v>
      </c>
      <c r="V1783" t="str">
        <f>VLOOKUP(MONTH(S1783),REF!$C$4:$D$15,2,FALSE)</f>
        <v>AUG</v>
      </c>
      <c r="W1783" t="str">
        <f t="shared" si="574"/>
        <v>NO</v>
      </c>
      <c r="X1783" t="str">
        <f t="shared" si="575"/>
        <v>NO</v>
      </c>
      <c r="Y1783" t="str">
        <f t="shared" si="576"/>
        <v>YES</v>
      </c>
      <c r="Z1783" t="str">
        <f t="shared" si="577"/>
        <v>NO</v>
      </c>
      <c r="AA1783" t="str">
        <f t="shared" si="578"/>
        <v>NO</v>
      </c>
      <c r="AB1783" t="str">
        <f t="shared" si="579"/>
        <v>NO</v>
      </c>
      <c r="AC1783" t="str">
        <f t="shared" si="580"/>
        <v>NO</v>
      </c>
      <c r="AD1783" t="str">
        <f t="shared" si="581"/>
        <v>NO</v>
      </c>
      <c r="AE1783" t="str">
        <f t="shared" si="582"/>
        <v>NO</v>
      </c>
      <c r="AF1783" t="str">
        <f t="shared" si="583"/>
        <v>NO</v>
      </c>
      <c r="AG1783" t="str">
        <f t="shared" si="584"/>
        <v>NO</v>
      </c>
      <c r="AH1783" t="str">
        <f t="shared" si="585"/>
        <v>NO</v>
      </c>
      <c r="AI1783" t="str">
        <f t="shared" si="586"/>
        <v/>
      </c>
      <c r="AJ1783">
        <f t="shared" si="587"/>
        <v>24</v>
      </c>
    </row>
    <row r="1784" spans="1:36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67"/>
        <v>0.15491428571428573</v>
      </c>
      <c r="P1784" s="6">
        <f t="shared" si="568"/>
        <v>71.34210526315789</v>
      </c>
      <c r="Q1784" t="str">
        <f t="shared" si="569"/>
        <v>photography</v>
      </c>
      <c r="R1784" t="str">
        <f t="shared" si="570"/>
        <v>photobooks</v>
      </c>
      <c r="S1784" s="8">
        <f t="shared" si="571"/>
        <v>42389</v>
      </c>
      <c r="T1784" s="8">
        <f t="shared" si="572"/>
        <v>42421.575104166666</v>
      </c>
      <c r="U1784">
        <f t="shared" si="573"/>
        <v>2016</v>
      </c>
      <c r="V1784" t="str">
        <f>VLOOKUP(MONTH(S1784),REF!$C$4:$D$15,2,FALSE)</f>
        <v>JAN</v>
      </c>
      <c r="W1784" t="str">
        <f t="shared" si="574"/>
        <v>NO</v>
      </c>
      <c r="X1784" t="str">
        <f t="shared" si="575"/>
        <v>NO</v>
      </c>
      <c r="Y1784" t="str">
        <f t="shared" si="576"/>
        <v>NO</v>
      </c>
      <c r="Z1784" t="str">
        <f t="shared" si="577"/>
        <v>NO</v>
      </c>
      <c r="AA1784" t="str">
        <f t="shared" si="578"/>
        <v>NO</v>
      </c>
      <c r="AB1784" t="str">
        <f t="shared" si="579"/>
        <v>NO</v>
      </c>
      <c r="AC1784" t="str">
        <f t="shared" si="580"/>
        <v>NO</v>
      </c>
      <c r="AD1784" t="str">
        <f t="shared" si="581"/>
        <v>NO</v>
      </c>
      <c r="AE1784" t="str">
        <f t="shared" si="582"/>
        <v>YES</v>
      </c>
      <c r="AF1784" t="str">
        <f t="shared" si="583"/>
        <v>NO</v>
      </c>
      <c r="AG1784" t="str">
        <f t="shared" si="584"/>
        <v>NO</v>
      </c>
      <c r="AH1784" t="str">
        <f t="shared" si="585"/>
        <v>NO</v>
      </c>
      <c r="AI1784" t="str">
        <f t="shared" si="586"/>
        <v/>
      </c>
      <c r="AJ1784">
        <f t="shared" si="587"/>
        <v>76</v>
      </c>
    </row>
    <row r="1785" spans="1:36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67"/>
        <v>0.236925</v>
      </c>
      <c r="P1785" s="6">
        <f t="shared" si="568"/>
        <v>51.227027027027027</v>
      </c>
      <c r="Q1785" t="str">
        <f t="shared" si="569"/>
        <v>photography</v>
      </c>
      <c r="R1785" t="str">
        <f t="shared" si="570"/>
        <v>photobooks</v>
      </c>
      <c r="S1785" s="8">
        <f t="shared" si="571"/>
        <v>42116</v>
      </c>
      <c r="T1785" s="8">
        <f t="shared" si="572"/>
        <v>42145.949976851851</v>
      </c>
      <c r="U1785">
        <f t="shared" si="573"/>
        <v>2015</v>
      </c>
      <c r="V1785" t="str">
        <f>VLOOKUP(MONTH(S1785),REF!$C$4:$D$15,2,FALSE)</f>
        <v>APR</v>
      </c>
      <c r="W1785" t="str">
        <f t="shared" si="574"/>
        <v>NO</v>
      </c>
      <c r="X1785" t="str">
        <f t="shared" si="575"/>
        <v>NO</v>
      </c>
      <c r="Y1785" t="str">
        <f t="shared" si="576"/>
        <v>NO</v>
      </c>
      <c r="Z1785" t="str">
        <f t="shared" si="577"/>
        <v>NO</v>
      </c>
      <c r="AA1785" t="str">
        <f t="shared" si="578"/>
        <v>NO</v>
      </c>
      <c r="AB1785" t="str">
        <f t="shared" si="579"/>
        <v>NO</v>
      </c>
      <c r="AC1785" t="str">
        <f t="shared" si="580"/>
        <v>NO</v>
      </c>
      <c r="AD1785" t="str">
        <f t="shared" si="581"/>
        <v>NO</v>
      </c>
      <c r="AE1785" t="str">
        <f t="shared" si="582"/>
        <v>NO</v>
      </c>
      <c r="AF1785" t="str">
        <f t="shared" si="583"/>
        <v>YES</v>
      </c>
      <c r="AG1785" t="str">
        <f t="shared" si="584"/>
        <v>NO</v>
      </c>
      <c r="AH1785" t="str">
        <f t="shared" si="585"/>
        <v>NO</v>
      </c>
      <c r="AI1785" t="str">
        <f t="shared" si="586"/>
        <v/>
      </c>
      <c r="AJ1785">
        <f t="shared" si="587"/>
        <v>185</v>
      </c>
    </row>
    <row r="1786" spans="1:36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67"/>
        <v>0.39760000000000001</v>
      </c>
      <c r="P1786" s="6">
        <f t="shared" si="568"/>
        <v>60.242424242424242</v>
      </c>
      <c r="Q1786" t="str">
        <f t="shared" si="569"/>
        <v>photography</v>
      </c>
      <c r="R1786" t="str">
        <f t="shared" si="570"/>
        <v>photobooks</v>
      </c>
      <c r="S1786" s="8">
        <f t="shared" si="571"/>
        <v>42004</v>
      </c>
      <c r="T1786" s="8">
        <f t="shared" si="572"/>
        <v>42035.142361111109</v>
      </c>
      <c r="U1786">
        <f t="shared" si="573"/>
        <v>2014</v>
      </c>
      <c r="V1786" t="str">
        <f>VLOOKUP(MONTH(S1786),REF!$C$4:$D$15,2,FALSE)</f>
        <v>DEC</v>
      </c>
      <c r="W1786" t="str">
        <f t="shared" si="574"/>
        <v>NO</v>
      </c>
      <c r="X1786" t="str">
        <f t="shared" si="575"/>
        <v>NO</v>
      </c>
      <c r="Y1786" t="str">
        <f t="shared" si="576"/>
        <v>YES</v>
      </c>
      <c r="Z1786" t="str">
        <f t="shared" si="577"/>
        <v>NO</v>
      </c>
      <c r="AA1786" t="str">
        <f t="shared" si="578"/>
        <v>NO</v>
      </c>
      <c r="AB1786" t="str">
        <f t="shared" si="579"/>
        <v>NO</v>
      </c>
      <c r="AC1786" t="str">
        <f t="shared" si="580"/>
        <v>NO</v>
      </c>
      <c r="AD1786" t="str">
        <f t="shared" si="581"/>
        <v>NO</v>
      </c>
      <c r="AE1786" t="str">
        <f t="shared" si="582"/>
        <v>NO</v>
      </c>
      <c r="AF1786" t="str">
        <f t="shared" si="583"/>
        <v>NO</v>
      </c>
      <c r="AG1786" t="str">
        <f t="shared" si="584"/>
        <v>NO</v>
      </c>
      <c r="AH1786" t="str">
        <f t="shared" si="585"/>
        <v>NO</v>
      </c>
      <c r="AI1786" t="str">
        <f t="shared" si="586"/>
        <v/>
      </c>
      <c r="AJ1786">
        <f t="shared" si="587"/>
        <v>33</v>
      </c>
    </row>
    <row r="1787" spans="1:36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67"/>
        <v>0.20220833333333332</v>
      </c>
      <c r="P1787" s="6">
        <f t="shared" si="568"/>
        <v>44.935185185185183</v>
      </c>
      <c r="Q1787" t="str">
        <f t="shared" si="569"/>
        <v>photography</v>
      </c>
      <c r="R1787" t="str">
        <f t="shared" si="570"/>
        <v>photobooks</v>
      </c>
      <c r="S1787" s="8">
        <f t="shared" si="571"/>
        <v>41897</v>
      </c>
      <c r="T1787" s="8">
        <f t="shared" si="572"/>
        <v>41928</v>
      </c>
      <c r="U1787">
        <f t="shared" si="573"/>
        <v>2014</v>
      </c>
      <c r="V1787" t="str">
        <f>VLOOKUP(MONTH(S1787),REF!$C$4:$D$15,2,FALSE)</f>
        <v>SEP</v>
      </c>
      <c r="W1787" t="str">
        <f t="shared" si="574"/>
        <v>NO</v>
      </c>
      <c r="X1787" t="str">
        <f t="shared" si="575"/>
        <v>NO</v>
      </c>
      <c r="Y1787" t="str">
        <f t="shared" si="576"/>
        <v>NO</v>
      </c>
      <c r="Z1787" t="str">
        <f t="shared" si="577"/>
        <v>NO</v>
      </c>
      <c r="AA1787" t="str">
        <f t="shared" si="578"/>
        <v>NO</v>
      </c>
      <c r="AB1787" t="str">
        <f t="shared" si="579"/>
        <v>YES</v>
      </c>
      <c r="AC1787" t="str">
        <f t="shared" si="580"/>
        <v>NO</v>
      </c>
      <c r="AD1787" t="str">
        <f t="shared" si="581"/>
        <v>NO</v>
      </c>
      <c r="AE1787" t="str">
        <f t="shared" si="582"/>
        <v>NO</v>
      </c>
      <c r="AF1787" t="str">
        <f t="shared" si="583"/>
        <v>NO</v>
      </c>
      <c r="AG1787" t="str">
        <f t="shared" si="584"/>
        <v>NO</v>
      </c>
      <c r="AH1787" t="str">
        <f t="shared" si="585"/>
        <v>NO</v>
      </c>
      <c r="AI1787" t="str">
        <f t="shared" si="586"/>
        <v/>
      </c>
      <c r="AJ1787">
        <f t="shared" si="587"/>
        <v>108</v>
      </c>
    </row>
    <row r="1788" spans="1:36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67"/>
        <v>0.47631578947368419</v>
      </c>
      <c r="P1788" s="6">
        <f t="shared" si="568"/>
        <v>31.206896551724139</v>
      </c>
      <c r="Q1788" t="str">
        <f t="shared" si="569"/>
        <v>photography</v>
      </c>
      <c r="R1788" t="str">
        <f t="shared" si="570"/>
        <v>photobooks</v>
      </c>
      <c r="S1788" s="8">
        <f t="shared" si="571"/>
        <v>41959</v>
      </c>
      <c r="T1788" s="8">
        <f t="shared" si="572"/>
        <v>41988.550659722227</v>
      </c>
      <c r="U1788">
        <f t="shared" si="573"/>
        <v>2014</v>
      </c>
      <c r="V1788" t="str">
        <f>VLOOKUP(MONTH(S1788),REF!$C$4:$D$15,2,FALSE)</f>
        <v>NOV</v>
      </c>
      <c r="W1788" t="str">
        <f t="shared" si="574"/>
        <v>NO</v>
      </c>
      <c r="X1788" t="str">
        <f t="shared" si="575"/>
        <v>YES</v>
      </c>
      <c r="Y1788" t="str">
        <f t="shared" si="576"/>
        <v>NO</v>
      </c>
      <c r="Z1788" t="str">
        <f t="shared" si="577"/>
        <v>NO</v>
      </c>
      <c r="AA1788" t="str">
        <f t="shared" si="578"/>
        <v>NO</v>
      </c>
      <c r="AB1788" t="str">
        <f t="shared" si="579"/>
        <v>NO</v>
      </c>
      <c r="AC1788" t="str">
        <f t="shared" si="580"/>
        <v>NO</v>
      </c>
      <c r="AD1788" t="str">
        <f t="shared" si="581"/>
        <v>NO</v>
      </c>
      <c r="AE1788" t="str">
        <f t="shared" si="582"/>
        <v>NO</v>
      </c>
      <c r="AF1788" t="str">
        <f t="shared" si="583"/>
        <v>NO</v>
      </c>
      <c r="AG1788" t="str">
        <f t="shared" si="584"/>
        <v>NO</v>
      </c>
      <c r="AH1788" t="str">
        <f t="shared" si="585"/>
        <v>NO</v>
      </c>
      <c r="AI1788" t="str">
        <f t="shared" si="586"/>
        <v/>
      </c>
      <c r="AJ1788">
        <f t="shared" si="587"/>
        <v>29</v>
      </c>
    </row>
    <row r="1789" spans="1:36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67"/>
        <v>0.15329999999999999</v>
      </c>
      <c r="P1789" s="6">
        <f t="shared" si="568"/>
        <v>63.875</v>
      </c>
      <c r="Q1789" t="str">
        <f t="shared" si="569"/>
        <v>photography</v>
      </c>
      <c r="R1789" t="str">
        <f t="shared" si="570"/>
        <v>photobooks</v>
      </c>
      <c r="S1789" s="8">
        <f t="shared" si="571"/>
        <v>42069</v>
      </c>
      <c r="T1789" s="8">
        <f t="shared" si="572"/>
        <v>42098.613854166666</v>
      </c>
      <c r="U1789">
        <f t="shared" si="573"/>
        <v>2015</v>
      </c>
      <c r="V1789" t="str">
        <f>VLOOKUP(MONTH(S1789),REF!$C$4:$D$15,2,FALSE)</f>
        <v>MAR</v>
      </c>
      <c r="W1789" t="str">
        <f t="shared" si="574"/>
        <v>NO</v>
      </c>
      <c r="X1789" t="str">
        <f t="shared" si="575"/>
        <v>NO</v>
      </c>
      <c r="Y1789" t="str">
        <f t="shared" si="576"/>
        <v>NO</v>
      </c>
      <c r="Z1789" t="str">
        <f t="shared" si="577"/>
        <v>YES</v>
      </c>
      <c r="AA1789" t="str">
        <f t="shared" si="578"/>
        <v>NO</v>
      </c>
      <c r="AB1789" t="str">
        <f t="shared" si="579"/>
        <v>NO</v>
      </c>
      <c r="AC1789" t="str">
        <f t="shared" si="580"/>
        <v>NO</v>
      </c>
      <c r="AD1789" t="str">
        <f t="shared" si="581"/>
        <v>NO</v>
      </c>
      <c r="AE1789" t="str">
        <f t="shared" si="582"/>
        <v>NO</v>
      </c>
      <c r="AF1789" t="str">
        <f t="shared" si="583"/>
        <v>NO</v>
      </c>
      <c r="AG1789" t="str">
        <f t="shared" si="584"/>
        <v>NO</v>
      </c>
      <c r="AH1789" t="str">
        <f t="shared" si="585"/>
        <v>NO</v>
      </c>
      <c r="AI1789" t="str">
        <f t="shared" si="586"/>
        <v/>
      </c>
      <c r="AJ1789">
        <f t="shared" si="587"/>
        <v>24</v>
      </c>
    </row>
    <row r="1790" spans="1:36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67"/>
        <v>1.3818181818181818E-2</v>
      </c>
      <c r="P1790" s="6">
        <f t="shared" si="568"/>
        <v>19</v>
      </c>
      <c r="Q1790" t="str">
        <f t="shared" si="569"/>
        <v>photography</v>
      </c>
      <c r="R1790" t="str">
        <f t="shared" si="570"/>
        <v>photobooks</v>
      </c>
      <c r="S1790" s="8">
        <f t="shared" si="571"/>
        <v>41914</v>
      </c>
      <c r="T1790" s="8">
        <f t="shared" si="572"/>
        <v>41943.94840277778</v>
      </c>
      <c r="U1790">
        <f t="shared" si="573"/>
        <v>2014</v>
      </c>
      <c r="V1790" t="str">
        <f>VLOOKUP(MONTH(S1790),REF!$C$4:$D$15,2,FALSE)</f>
        <v>OCT</v>
      </c>
      <c r="W1790" t="str">
        <f t="shared" si="574"/>
        <v>NO</v>
      </c>
      <c r="X1790" t="str">
        <f t="shared" si="575"/>
        <v>NO</v>
      </c>
      <c r="Y1790" t="str">
        <f t="shared" si="576"/>
        <v>YES</v>
      </c>
      <c r="Z1790" t="str">
        <f t="shared" si="577"/>
        <v>NO</v>
      </c>
      <c r="AA1790" t="str">
        <f t="shared" si="578"/>
        <v>NO</v>
      </c>
      <c r="AB1790" t="str">
        <f t="shared" si="579"/>
        <v>NO</v>
      </c>
      <c r="AC1790" t="str">
        <f t="shared" si="580"/>
        <v>NO</v>
      </c>
      <c r="AD1790" t="str">
        <f t="shared" si="581"/>
        <v>NO</v>
      </c>
      <c r="AE1790" t="str">
        <f t="shared" si="582"/>
        <v>NO</v>
      </c>
      <c r="AF1790" t="str">
        <f t="shared" si="583"/>
        <v>NO</v>
      </c>
      <c r="AG1790" t="str">
        <f t="shared" si="584"/>
        <v>NO</v>
      </c>
      <c r="AH1790" t="str">
        <f t="shared" si="585"/>
        <v>NO</v>
      </c>
      <c r="AI1790" t="str">
        <f t="shared" si="586"/>
        <v/>
      </c>
      <c r="AJ1790">
        <f t="shared" si="587"/>
        <v>4</v>
      </c>
    </row>
    <row r="1791" spans="1:36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67"/>
        <v>5.0000000000000001E-3</v>
      </c>
      <c r="P1791" s="6">
        <f t="shared" si="568"/>
        <v>10</v>
      </c>
      <c r="Q1791" t="str">
        <f t="shared" si="569"/>
        <v>photography</v>
      </c>
      <c r="R1791" t="str">
        <f t="shared" si="570"/>
        <v>photobooks</v>
      </c>
      <c r="S1791" s="8">
        <f t="shared" si="571"/>
        <v>41956</v>
      </c>
      <c r="T1791" s="8">
        <f t="shared" si="572"/>
        <v>42016.250034722223</v>
      </c>
      <c r="U1791">
        <f t="shared" si="573"/>
        <v>2014</v>
      </c>
      <c r="V1791" t="str">
        <f>VLOOKUP(MONTH(S1791),REF!$C$4:$D$15,2,FALSE)</f>
        <v>NOV</v>
      </c>
      <c r="W1791" t="str">
        <f t="shared" si="574"/>
        <v>NO</v>
      </c>
      <c r="X1791" t="str">
        <f t="shared" si="575"/>
        <v>NO</v>
      </c>
      <c r="Y1791" t="str">
        <f t="shared" si="576"/>
        <v>YES</v>
      </c>
      <c r="Z1791" t="str">
        <f t="shared" si="577"/>
        <v>NO</v>
      </c>
      <c r="AA1791" t="str">
        <f t="shared" si="578"/>
        <v>NO</v>
      </c>
      <c r="AB1791" t="str">
        <f t="shared" si="579"/>
        <v>NO</v>
      </c>
      <c r="AC1791" t="str">
        <f t="shared" si="580"/>
        <v>NO</v>
      </c>
      <c r="AD1791" t="str">
        <f t="shared" si="581"/>
        <v>NO</v>
      </c>
      <c r="AE1791" t="str">
        <f t="shared" si="582"/>
        <v>NO</v>
      </c>
      <c r="AF1791" t="str">
        <f t="shared" si="583"/>
        <v>NO</v>
      </c>
      <c r="AG1791" t="str">
        <f t="shared" si="584"/>
        <v>NO</v>
      </c>
      <c r="AH1791" t="str">
        <f t="shared" si="585"/>
        <v>NO</v>
      </c>
      <c r="AI1791" t="str">
        <f t="shared" si="586"/>
        <v/>
      </c>
      <c r="AJ1791">
        <f t="shared" si="587"/>
        <v>4</v>
      </c>
    </row>
    <row r="1792" spans="1:36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67"/>
        <v>4.9575757575757579E-2</v>
      </c>
      <c r="P1792" s="6">
        <f t="shared" si="568"/>
        <v>109.06666666666666</v>
      </c>
      <c r="Q1792" t="str">
        <f t="shared" si="569"/>
        <v>photography</v>
      </c>
      <c r="R1792" t="str">
        <f t="shared" si="570"/>
        <v>photobooks</v>
      </c>
      <c r="S1792" s="8">
        <f t="shared" si="571"/>
        <v>42011</v>
      </c>
      <c r="T1792" s="8">
        <f t="shared" si="572"/>
        <v>42040.674513888887</v>
      </c>
      <c r="U1792">
        <f t="shared" si="573"/>
        <v>2015</v>
      </c>
      <c r="V1792" t="str">
        <f>VLOOKUP(MONTH(S1792),REF!$C$4:$D$15,2,FALSE)</f>
        <v>JAN</v>
      </c>
      <c r="W1792" t="str">
        <f t="shared" si="574"/>
        <v>NO</v>
      </c>
      <c r="X1792" t="str">
        <f t="shared" si="575"/>
        <v>NO</v>
      </c>
      <c r="Y1792" t="str">
        <f t="shared" si="576"/>
        <v>NO</v>
      </c>
      <c r="Z1792" t="str">
        <f t="shared" si="577"/>
        <v>NO</v>
      </c>
      <c r="AA1792" t="str">
        <f t="shared" si="578"/>
        <v>NO</v>
      </c>
      <c r="AB1792" t="str">
        <f t="shared" si="579"/>
        <v>NO</v>
      </c>
      <c r="AC1792" t="str">
        <f t="shared" si="580"/>
        <v>NO</v>
      </c>
      <c r="AD1792" t="str">
        <f t="shared" si="581"/>
        <v>YES</v>
      </c>
      <c r="AE1792" t="str">
        <f t="shared" si="582"/>
        <v>NO</v>
      </c>
      <c r="AF1792" t="str">
        <f t="shared" si="583"/>
        <v>NO</v>
      </c>
      <c r="AG1792" t="str">
        <f t="shared" si="584"/>
        <v>NO</v>
      </c>
      <c r="AH1792" t="str">
        <f t="shared" si="585"/>
        <v>NO</v>
      </c>
      <c r="AI1792" t="str">
        <f t="shared" si="586"/>
        <v/>
      </c>
      <c r="AJ1792">
        <f t="shared" si="587"/>
        <v>15</v>
      </c>
    </row>
    <row r="1793" spans="1:36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67"/>
        <v>3.5666666666666666E-2</v>
      </c>
      <c r="P1793" s="6">
        <f t="shared" si="568"/>
        <v>26.75</v>
      </c>
      <c r="Q1793" t="str">
        <f t="shared" si="569"/>
        <v>photography</v>
      </c>
      <c r="R1793" t="str">
        <f t="shared" si="570"/>
        <v>photobooks</v>
      </c>
      <c r="S1793" s="8">
        <f t="shared" si="571"/>
        <v>41974</v>
      </c>
      <c r="T1793" s="8">
        <f t="shared" si="572"/>
        <v>42033.740335648152</v>
      </c>
      <c r="U1793">
        <f t="shared" si="573"/>
        <v>2014</v>
      </c>
      <c r="V1793" t="str">
        <f>VLOOKUP(MONTH(S1793),REF!$C$4:$D$15,2,FALSE)</f>
        <v>DEC</v>
      </c>
      <c r="W1793" t="str">
        <f t="shared" si="574"/>
        <v>NO</v>
      </c>
      <c r="X1793" t="str">
        <f t="shared" si="575"/>
        <v>YES</v>
      </c>
      <c r="Y1793" t="str">
        <f t="shared" si="576"/>
        <v>NO</v>
      </c>
      <c r="Z1793" t="str">
        <f t="shared" si="577"/>
        <v>NO</v>
      </c>
      <c r="AA1793" t="str">
        <f t="shared" si="578"/>
        <v>NO</v>
      </c>
      <c r="AB1793" t="str">
        <f t="shared" si="579"/>
        <v>NO</v>
      </c>
      <c r="AC1793" t="str">
        <f t="shared" si="580"/>
        <v>NO</v>
      </c>
      <c r="AD1793" t="str">
        <f t="shared" si="581"/>
        <v>NO</v>
      </c>
      <c r="AE1793" t="str">
        <f t="shared" si="582"/>
        <v>NO</v>
      </c>
      <c r="AF1793" t="str">
        <f t="shared" si="583"/>
        <v>NO</v>
      </c>
      <c r="AG1793" t="str">
        <f t="shared" si="584"/>
        <v>NO</v>
      </c>
      <c r="AH1793" t="str">
        <f t="shared" si="585"/>
        <v>NO</v>
      </c>
      <c r="AI1793" t="str">
        <f t="shared" si="586"/>
        <v/>
      </c>
      <c r="AJ1793">
        <f t="shared" si="587"/>
        <v>4</v>
      </c>
    </row>
    <row r="1794" spans="1:36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67"/>
        <v>0.61124000000000001</v>
      </c>
      <c r="P1794" s="6">
        <f t="shared" si="568"/>
        <v>109.93525179856115</v>
      </c>
      <c r="Q1794" t="str">
        <f t="shared" si="569"/>
        <v>photography</v>
      </c>
      <c r="R1794" t="str">
        <f t="shared" si="570"/>
        <v>photobooks</v>
      </c>
      <c r="S1794" s="8">
        <f t="shared" si="571"/>
        <v>42189</v>
      </c>
      <c r="T1794" s="8">
        <f t="shared" si="572"/>
        <v>42226.290972222225</v>
      </c>
      <c r="U1794">
        <f t="shared" si="573"/>
        <v>2015</v>
      </c>
      <c r="V1794" t="str">
        <f>VLOOKUP(MONTH(S1794),REF!$C$4:$D$15,2,FALSE)</f>
        <v>JUL</v>
      </c>
      <c r="W1794" t="str">
        <f t="shared" si="574"/>
        <v>NO</v>
      </c>
      <c r="X1794" t="str">
        <f t="shared" si="575"/>
        <v>NO</v>
      </c>
      <c r="Y1794" t="str">
        <f t="shared" si="576"/>
        <v>NO</v>
      </c>
      <c r="Z1794" t="str">
        <f t="shared" si="577"/>
        <v>NO</v>
      </c>
      <c r="AA1794" t="str">
        <f t="shared" si="578"/>
        <v>NO</v>
      </c>
      <c r="AB1794" t="str">
        <f t="shared" si="579"/>
        <v>NO</v>
      </c>
      <c r="AC1794" t="str">
        <f t="shared" si="580"/>
        <v>YES</v>
      </c>
      <c r="AD1794" t="str">
        <f t="shared" si="581"/>
        <v>NO</v>
      </c>
      <c r="AE1794" t="str">
        <f t="shared" si="582"/>
        <v>NO</v>
      </c>
      <c r="AF1794" t="str">
        <f t="shared" si="583"/>
        <v>NO</v>
      </c>
      <c r="AG1794" t="str">
        <f t="shared" si="584"/>
        <v>NO</v>
      </c>
      <c r="AH1794" t="str">
        <f t="shared" si="585"/>
        <v>NO</v>
      </c>
      <c r="AI1794" t="str">
        <f t="shared" si="586"/>
        <v/>
      </c>
      <c r="AJ1794">
        <f t="shared" si="587"/>
        <v>139</v>
      </c>
    </row>
    <row r="1795" spans="1:36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88">E1795/D1795</f>
        <v>1.3333333333333334E-2</v>
      </c>
      <c r="P1795" s="6">
        <f t="shared" ref="P1795:P1858" si="589">E1795/L1795</f>
        <v>20</v>
      </c>
      <c r="Q1795" t="str">
        <f t="shared" ref="Q1795:Q1858" si="590">LEFT(N1795,FIND("/",N1795)-1)</f>
        <v>photography</v>
      </c>
      <c r="R1795" t="str">
        <f t="shared" ref="R1795:R1858" si="591">RIGHT(N1795,LEN(N1795)-FIND("/",N1795))</f>
        <v>photobooks</v>
      </c>
      <c r="S1795" s="8">
        <f t="shared" ref="S1795:S1858" si="592">ROUND((J1795/86400)+DATE(1970,1,1),0)</f>
        <v>41941</v>
      </c>
      <c r="T1795" s="8">
        <f t="shared" ref="T1795:T1858" si="593">(I1795/86400)+DATE(1970,1,1)</f>
        <v>41970.933333333334</v>
      </c>
      <c r="U1795">
        <f t="shared" ref="U1795:U1858" si="594">YEAR(S1795)</f>
        <v>2014</v>
      </c>
      <c r="V1795" t="str">
        <f>VLOOKUP(MONTH(S1795),REF!$C$4:$D$15,2,FALSE)</f>
        <v>OCT</v>
      </c>
      <c r="W1795" t="str">
        <f t="shared" ref="W1795:W1858" si="595">IF(D1795&lt;1000,"YES","NO")</f>
        <v>NO</v>
      </c>
      <c r="X1795" t="str">
        <f t="shared" ref="X1795:X1858" si="596">IF(AND($D1795&gt;=1000,$D1795&lt;=4999),"YES","NO")</f>
        <v>YES</v>
      </c>
      <c r="Y1795" t="str">
        <f t="shared" ref="Y1795:Y1858" si="597">IF(AND($D1795&gt;=5000,$D1795&lt;=9999),"YES","NO")</f>
        <v>NO</v>
      </c>
      <c r="Z1795" t="str">
        <f t="shared" ref="Z1795:Z1858" si="598">IF(AND($D1795&gt;=10000,$D1795&lt;=14999),"YES","NO")</f>
        <v>NO</v>
      </c>
      <c r="AA1795" t="str">
        <f t="shared" ref="AA1795:AA1858" si="599">IF(AND($D1795&gt;=15000,$D1795&lt;=19999),"YES","NO")</f>
        <v>NO</v>
      </c>
      <c r="AB1795" t="str">
        <f t="shared" ref="AB1795:AB1858" si="600">IF(AND($D1795&gt;=20000,$D1795&lt;=24999),"YES","NO")</f>
        <v>NO</v>
      </c>
      <c r="AC1795" t="str">
        <f t="shared" ref="AC1795:AC1858" si="601">IF(AND($D1795&gt;=25000,$D1795&lt;=29999),"YES","NO")</f>
        <v>NO</v>
      </c>
      <c r="AD1795" t="str">
        <f t="shared" ref="AD1795:AD1858" si="602">IF(AND($D1795&gt;=30000,$D1795&lt;=34999),"YES","NO")</f>
        <v>NO</v>
      </c>
      <c r="AE1795" t="str">
        <f t="shared" ref="AE1795:AE1858" si="603">IF(AND($D1795&gt;=35000,$D1795&lt;=39999),"YES","NO")</f>
        <v>NO</v>
      </c>
      <c r="AF1795" t="str">
        <f t="shared" ref="AF1795:AF1858" si="604">IF(AND($D1795&gt;=40000,$D1795&lt;=44999),"YES","NO")</f>
        <v>NO</v>
      </c>
      <c r="AG1795" t="str">
        <f t="shared" ref="AG1795:AG1858" si="605">IF(AND($D1795&gt;=45000,$D1795&lt;=49999),"YES","NO")</f>
        <v>NO</v>
      </c>
      <c r="AH1795" t="str">
        <f t="shared" ref="AH1795:AH1858" si="606">IF($D1795&gt;=50000,"YES","NO")</f>
        <v>NO</v>
      </c>
      <c r="AI1795" t="str">
        <f t="shared" ref="AI1795:AI1858" si="607">IF(F1795="successful",L1795,"")</f>
        <v/>
      </c>
      <c r="AJ1795">
        <f t="shared" ref="AJ1795:AJ1858" si="608">IF(F1795="failed",L1795,"")</f>
        <v>2</v>
      </c>
    </row>
    <row r="1796" spans="1:36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88"/>
        <v>0.11077777777777778</v>
      </c>
      <c r="P1796" s="6">
        <f t="shared" si="589"/>
        <v>55.388888888888886</v>
      </c>
      <c r="Q1796" t="str">
        <f t="shared" si="590"/>
        <v>photography</v>
      </c>
      <c r="R1796" t="str">
        <f t="shared" si="591"/>
        <v>photobooks</v>
      </c>
      <c r="S1796" s="8">
        <f t="shared" si="592"/>
        <v>42012</v>
      </c>
      <c r="T1796" s="8">
        <f t="shared" si="593"/>
        <v>42046.551180555558</v>
      </c>
      <c r="U1796">
        <f t="shared" si="594"/>
        <v>2015</v>
      </c>
      <c r="V1796" t="str">
        <f>VLOOKUP(MONTH(S1796),REF!$C$4:$D$15,2,FALSE)</f>
        <v>JAN</v>
      </c>
      <c r="W1796" t="str">
        <f t="shared" si="595"/>
        <v>NO</v>
      </c>
      <c r="X1796" t="str">
        <f t="shared" si="596"/>
        <v>NO</v>
      </c>
      <c r="Y1796" t="str">
        <f t="shared" si="597"/>
        <v>YES</v>
      </c>
      <c r="Z1796" t="str">
        <f t="shared" si="598"/>
        <v>NO</v>
      </c>
      <c r="AA1796" t="str">
        <f t="shared" si="599"/>
        <v>NO</v>
      </c>
      <c r="AB1796" t="str">
        <f t="shared" si="600"/>
        <v>NO</v>
      </c>
      <c r="AC1796" t="str">
        <f t="shared" si="601"/>
        <v>NO</v>
      </c>
      <c r="AD1796" t="str">
        <f t="shared" si="602"/>
        <v>NO</v>
      </c>
      <c r="AE1796" t="str">
        <f t="shared" si="603"/>
        <v>NO</v>
      </c>
      <c r="AF1796" t="str">
        <f t="shared" si="604"/>
        <v>NO</v>
      </c>
      <c r="AG1796" t="str">
        <f t="shared" si="605"/>
        <v>NO</v>
      </c>
      <c r="AH1796" t="str">
        <f t="shared" si="606"/>
        <v>NO</v>
      </c>
      <c r="AI1796" t="str">
        <f t="shared" si="607"/>
        <v/>
      </c>
      <c r="AJ1796">
        <f t="shared" si="608"/>
        <v>18</v>
      </c>
    </row>
    <row r="1797" spans="1:36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88"/>
        <v>0.38735714285714284</v>
      </c>
      <c r="P1797" s="6">
        <f t="shared" si="589"/>
        <v>133.90123456790124</v>
      </c>
      <c r="Q1797" t="str">
        <f t="shared" si="590"/>
        <v>photography</v>
      </c>
      <c r="R1797" t="str">
        <f t="shared" si="591"/>
        <v>photobooks</v>
      </c>
      <c r="S1797" s="8">
        <f t="shared" si="592"/>
        <v>42628</v>
      </c>
      <c r="T1797" s="8">
        <f t="shared" si="593"/>
        <v>42657.666666666672</v>
      </c>
      <c r="U1797">
        <f t="shared" si="594"/>
        <v>2016</v>
      </c>
      <c r="V1797" t="str">
        <f>VLOOKUP(MONTH(S1797),REF!$C$4:$D$15,2,FALSE)</f>
        <v>SEP</v>
      </c>
      <c r="W1797" t="str">
        <f t="shared" si="595"/>
        <v>NO</v>
      </c>
      <c r="X1797" t="str">
        <f t="shared" si="596"/>
        <v>NO</v>
      </c>
      <c r="Y1797" t="str">
        <f t="shared" si="597"/>
        <v>NO</v>
      </c>
      <c r="Z1797" t="str">
        <f t="shared" si="598"/>
        <v>NO</v>
      </c>
      <c r="AA1797" t="str">
        <f t="shared" si="599"/>
        <v>NO</v>
      </c>
      <c r="AB1797" t="str">
        <f t="shared" si="600"/>
        <v>NO</v>
      </c>
      <c r="AC1797" t="str">
        <f t="shared" si="601"/>
        <v>YES</v>
      </c>
      <c r="AD1797" t="str">
        <f t="shared" si="602"/>
        <v>NO</v>
      </c>
      <c r="AE1797" t="str">
        <f t="shared" si="603"/>
        <v>NO</v>
      </c>
      <c r="AF1797" t="str">
        <f t="shared" si="604"/>
        <v>NO</v>
      </c>
      <c r="AG1797" t="str">
        <f t="shared" si="605"/>
        <v>NO</v>
      </c>
      <c r="AH1797" t="str">
        <f t="shared" si="606"/>
        <v>NO</v>
      </c>
      <c r="AI1797" t="str">
        <f t="shared" si="607"/>
        <v/>
      </c>
      <c r="AJ1797">
        <f t="shared" si="608"/>
        <v>81</v>
      </c>
    </row>
    <row r="1798" spans="1:36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88"/>
        <v>0.22052631578947368</v>
      </c>
      <c r="P1798" s="6">
        <f t="shared" si="589"/>
        <v>48.720930232558139</v>
      </c>
      <c r="Q1798" t="str">
        <f t="shared" si="590"/>
        <v>photography</v>
      </c>
      <c r="R1798" t="str">
        <f t="shared" si="591"/>
        <v>photobooks</v>
      </c>
      <c r="S1798" s="8">
        <f t="shared" si="592"/>
        <v>42515</v>
      </c>
      <c r="T1798" s="8">
        <f t="shared" si="593"/>
        <v>42575.439421296294</v>
      </c>
      <c r="U1798">
        <f t="shared" si="594"/>
        <v>2016</v>
      </c>
      <c r="V1798" t="str">
        <f>VLOOKUP(MONTH(S1798),REF!$C$4:$D$15,2,FALSE)</f>
        <v>MAY</v>
      </c>
      <c r="W1798" t="str">
        <f t="shared" si="595"/>
        <v>NO</v>
      </c>
      <c r="X1798" t="str">
        <f t="shared" si="596"/>
        <v>NO</v>
      </c>
      <c r="Y1798" t="str">
        <f t="shared" si="597"/>
        <v>NO</v>
      </c>
      <c r="Z1798" t="str">
        <f t="shared" si="598"/>
        <v>NO</v>
      </c>
      <c r="AA1798" t="str">
        <f t="shared" si="599"/>
        <v>YES</v>
      </c>
      <c r="AB1798" t="str">
        <f t="shared" si="600"/>
        <v>NO</v>
      </c>
      <c r="AC1798" t="str">
        <f t="shared" si="601"/>
        <v>NO</v>
      </c>
      <c r="AD1798" t="str">
        <f t="shared" si="602"/>
        <v>NO</v>
      </c>
      <c r="AE1798" t="str">
        <f t="shared" si="603"/>
        <v>NO</v>
      </c>
      <c r="AF1798" t="str">
        <f t="shared" si="604"/>
        <v>NO</v>
      </c>
      <c r="AG1798" t="str">
        <f t="shared" si="605"/>
        <v>NO</v>
      </c>
      <c r="AH1798" t="str">
        <f t="shared" si="606"/>
        <v>NO</v>
      </c>
      <c r="AI1798" t="str">
        <f t="shared" si="607"/>
        <v/>
      </c>
      <c r="AJ1798">
        <f t="shared" si="608"/>
        <v>86</v>
      </c>
    </row>
    <row r="1799" spans="1:36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88"/>
        <v>0.67549999999999999</v>
      </c>
      <c r="P1799" s="6">
        <f t="shared" si="589"/>
        <v>48.25</v>
      </c>
      <c r="Q1799" t="str">
        <f t="shared" si="590"/>
        <v>photography</v>
      </c>
      <c r="R1799" t="str">
        <f t="shared" si="591"/>
        <v>photobooks</v>
      </c>
      <c r="S1799" s="8">
        <f t="shared" si="592"/>
        <v>42690</v>
      </c>
      <c r="T1799" s="8">
        <f t="shared" si="593"/>
        <v>42719.56931712963</v>
      </c>
      <c r="U1799">
        <f t="shared" si="594"/>
        <v>2016</v>
      </c>
      <c r="V1799" t="str">
        <f>VLOOKUP(MONTH(S1799),REF!$C$4:$D$15,2,FALSE)</f>
        <v>NOV</v>
      </c>
      <c r="W1799" t="str">
        <f t="shared" si="595"/>
        <v>NO</v>
      </c>
      <c r="X1799" t="str">
        <f t="shared" si="596"/>
        <v>NO</v>
      </c>
      <c r="Y1799" t="str">
        <f t="shared" si="597"/>
        <v>NO</v>
      </c>
      <c r="Z1799" t="str">
        <f t="shared" si="598"/>
        <v>YES</v>
      </c>
      <c r="AA1799" t="str">
        <f t="shared" si="599"/>
        <v>NO</v>
      </c>
      <c r="AB1799" t="str">
        <f t="shared" si="600"/>
        <v>NO</v>
      </c>
      <c r="AC1799" t="str">
        <f t="shared" si="601"/>
        <v>NO</v>
      </c>
      <c r="AD1799" t="str">
        <f t="shared" si="602"/>
        <v>NO</v>
      </c>
      <c r="AE1799" t="str">
        <f t="shared" si="603"/>
        <v>NO</v>
      </c>
      <c r="AF1799" t="str">
        <f t="shared" si="604"/>
        <v>NO</v>
      </c>
      <c r="AG1799" t="str">
        <f t="shared" si="605"/>
        <v>NO</v>
      </c>
      <c r="AH1799" t="str">
        <f t="shared" si="606"/>
        <v>NO</v>
      </c>
      <c r="AI1799" t="str">
        <f t="shared" si="607"/>
        <v/>
      </c>
      <c r="AJ1799">
        <f t="shared" si="608"/>
        <v>140</v>
      </c>
    </row>
    <row r="1800" spans="1:36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88"/>
        <v>0.136375</v>
      </c>
      <c r="P1800" s="6">
        <f t="shared" si="589"/>
        <v>58.972972972972975</v>
      </c>
      <c r="Q1800" t="str">
        <f t="shared" si="590"/>
        <v>photography</v>
      </c>
      <c r="R1800" t="str">
        <f t="shared" si="591"/>
        <v>photobooks</v>
      </c>
      <c r="S1800" s="8">
        <f t="shared" si="592"/>
        <v>42344</v>
      </c>
      <c r="T1800" s="8">
        <f t="shared" si="593"/>
        <v>42404.32677083333</v>
      </c>
      <c r="U1800">
        <f t="shared" si="594"/>
        <v>2015</v>
      </c>
      <c r="V1800" t="str">
        <f>VLOOKUP(MONTH(S1800),REF!$C$4:$D$15,2,FALSE)</f>
        <v>DEC</v>
      </c>
      <c r="W1800" t="str">
        <f t="shared" si="595"/>
        <v>NO</v>
      </c>
      <c r="X1800" t="str">
        <f t="shared" si="596"/>
        <v>NO</v>
      </c>
      <c r="Y1800" t="str">
        <f t="shared" si="597"/>
        <v>NO</v>
      </c>
      <c r="Z1800" t="str">
        <f t="shared" si="598"/>
        <v>NO</v>
      </c>
      <c r="AA1800" t="str">
        <f t="shared" si="599"/>
        <v>YES</v>
      </c>
      <c r="AB1800" t="str">
        <f t="shared" si="600"/>
        <v>NO</v>
      </c>
      <c r="AC1800" t="str">
        <f t="shared" si="601"/>
        <v>NO</v>
      </c>
      <c r="AD1800" t="str">
        <f t="shared" si="602"/>
        <v>NO</v>
      </c>
      <c r="AE1800" t="str">
        <f t="shared" si="603"/>
        <v>NO</v>
      </c>
      <c r="AF1800" t="str">
        <f t="shared" si="604"/>
        <v>NO</v>
      </c>
      <c r="AG1800" t="str">
        <f t="shared" si="605"/>
        <v>NO</v>
      </c>
      <c r="AH1800" t="str">
        <f t="shared" si="606"/>
        <v>NO</v>
      </c>
      <c r="AI1800" t="str">
        <f t="shared" si="607"/>
        <v/>
      </c>
      <c r="AJ1800">
        <f t="shared" si="608"/>
        <v>37</v>
      </c>
    </row>
    <row r="1801" spans="1:36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88"/>
        <v>1.7457500000000001E-2</v>
      </c>
      <c r="P1801" s="6">
        <f t="shared" si="589"/>
        <v>11.638333333333334</v>
      </c>
      <c r="Q1801" t="str">
        <f t="shared" si="590"/>
        <v>photography</v>
      </c>
      <c r="R1801" t="str">
        <f t="shared" si="591"/>
        <v>photobooks</v>
      </c>
      <c r="S1801" s="8">
        <f t="shared" si="592"/>
        <v>41935</v>
      </c>
      <c r="T1801" s="8">
        <f t="shared" si="593"/>
        <v>41954.884351851855</v>
      </c>
      <c r="U1801">
        <f t="shared" si="594"/>
        <v>2014</v>
      </c>
      <c r="V1801" t="str">
        <f>VLOOKUP(MONTH(S1801),REF!$C$4:$D$15,2,FALSE)</f>
        <v>OCT</v>
      </c>
      <c r="W1801" t="str">
        <f t="shared" si="595"/>
        <v>NO</v>
      </c>
      <c r="X1801" t="str">
        <f t="shared" si="596"/>
        <v>YES</v>
      </c>
      <c r="Y1801" t="str">
        <f t="shared" si="597"/>
        <v>NO</v>
      </c>
      <c r="Z1801" t="str">
        <f t="shared" si="598"/>
        <v>NO</v>
      </c>
      <c r="AA1801" t="str">
        <f t="shared" si="599"/>
        <v>NO</v>
      </c>
      <c r="AB1801" t="str">
        <f t="shared" si="600"/>
        <v>NO</v>
      </c>
      <c r="AC1801" t="str">
        <f t="shared" si="601"/>
        <v>NO</v>
      </c>
      <c r="AD1801" t="str">
        <f t="shared" si="602"/>
        <v>NO</v>
      </c>
      <c r="AE1801" t="str">
        <f t="shared" si="603"/>
        <v>NO</v>
      </c>
      <c r="AF1801" t="str">
        <f t="shared" si="604"/>
        <v>NO</v>
      </c>
      <c r="AG1801" t="str">
        <f t="shared" si="605"/>
        <v>NO</v>
      </c>
      <c r="AH1801" t="str">
        <f t="shared" si="606"/>
        <v>NO</v>
      </c>
      <c r="AI1801" t="str">
        <f t="shared" si="607"/>
        <v/>
      </c>
      <c r="AJ1801">
        <f t="shared" si="608"/>
        <v>6</v>
      </c>
    </row>
    <row r="1802" spans="1:36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88"/>
        <v>0.20449632511889321</v>
      </c>
      <c r="P1802" s="6">
        <f t="shared" si="589"/>
        <v>83.716814159292042</v>
      </c>
      <c r="Q1802" t="str">
        <f t="shared" si="590"/>
        <v>photography</v>
      </c>
      <c r="R1802" t="str">
        <f t="shared" si="591"/>
        <v>photobooks</v>
      </c>
      <c r="S1802" s="8">
        <f t="shared" si="592"/>
        <v>42624</v>
      </c>
      <c r="T1802" s="8">
        <f t="shared" si="593"/>
        <v>42653.606134259258</v>
      </c>
      <c r="U1802">
        <f t="shared" si="594"/>
        <v>2016</v>
      </c>
      <c r="V1802" t="str">
        <f>VLOOKUP(MONTH(S1802),REF!$C$4:$D$15,2,FALSE)</f>
        <v>SEP</v>
      </c>
      <c r="W1802" t="str">
        <f t="shared" si="595"/>
        <v>NO</v>
      </c>
      <c r="X1802" t="str">
        <f t="shared" si="596"/>
        <v>NO</v>
      </c>
      <c r="Y1802" t="str">
        <f t="shared" si="597"/>
        <v>NO</v>
      </c>
      <c r="Z1802" t="str">
        <f t="shared" si="598"/>
        <v>NO</v>
      </c>
      <c r="AA1802" t="str">
        <f t="shared" si="599"/>
        <v>NO</v>
      </c>
      <c r="AB1802" t="str">
        <f t="shared" si="600"/>
        <v>NO</v>
      </c>
      <c r="AC1802" t="str">
        <f t="shared" si="601"/>
        <v>NO</v>
      </c>
      <c r="AD1802" t="str">
        <f t="shared" si="602"/>
        <v>NO</v>
      </c>
      <c r="AE1802" t="str">
        <f t="shared" si="603"/>
        <v>NO</v>
      </c>
      <c r="AF1802" t="str">
        <f t="shared" si="604"/>
        <v>NO</v>
      </c>
      <c r="AG1802" t="str">
        <f t="shared" si="605"/>
        <v>YES</v>
      </c>
      <c r="AH1802" t="str">
        <f t="shared" si="606"/>
        <v>NO</v>
      </c>
      <c r="AI1802" t="str">
        <f t="shared" si="607"/>
        <v/>
      </c>
      <c r="AJ1802">
        <f t="shared" si="608"/>
        <v>113</v>
      </c>
    </row>
    <row r="1803" spans="1:36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88"/>
        <v>0.13852941176470587</v>
      </c>
      <c r="P1803" s="6">
        <f t="shared" si="589"/>
        <v>63.648648648648646</v>
      </c>
      <c r="Q1803" t="str">
        <f t="shared" si="590"/>
        <v>photography</v>
      </c>
      <c r="R1803" t="str">
        <f t="shared" si="591"/>
        <v>photobooks</v>
      </c>
      <c r="S1803" s="8">
        <f t="shared" si="592"/>
        <v>42322</v>
      </c>
      <c r="T1803" s="8">
        <f t="shared" si="593"/>
        <v>42353.506944444445</v>
      </c>
      <c r="U1803">
        <f t="shared" si="594"/>
        <v>2015</v>
      </c>
      <c r="V1803" t="str">
        <f>VLOOKUP(MONTH(S1803),REF!$C$4:$D$15,2,FALSE)</f>
        <v>NOV</v>
      </c>
      <c r="W1803" t="str">
        <f t="shared" si="595"/>
        <v>NO</v>
      </c>
      <c r="X1803" t="str">
        <f t="shared" si="596"/>
        <v>NO</v>
      </c>
      <c r="Y1803" t="str">
        <f t="shared" si="597"/>
        <v>NO</v>
      </c>
      <c r="Z1803" t="str">
        <f t="shared" si="598"/>
        <v>NO</v>
      </c>
      <c r="AA1803" t="str">
        <f t="shared" si="599"/>
        <v>YES</v>
      </c>
      <c r="AB1803" t="str">
        <f t="shared" si="600"/>
        <v>NO</v>
      </c>
      <c r="AC1803" t="str">
        <f t="shared" si="601"/>
        <v>NO</v>
      </c>
      <c r="AD1803" t="str">
        <f t="shared" si="602"/>
        <v>NO</v>
      </c>
      <c r="AE1803" t="str">
        <f t="shared" si="603"/>
        <v>NO</v>
      </c>
      <c r="AF1803" t="str">
        <f t="shared" si="604"/>
        <v>NO</v>
      </c>
      <c r="AG1803" t="str">
        <f t="shared" si="605"/>
        <v>NO</v>
      </c>
      <c r="AH1803" t="str">
        <f t="shared" si="606"/>
        <v>NO</v>
      </c>
      <c r="AI1803" t="str">
        <f t="shared" si="607"/>
        <v/>
      </c>
      <c r="AJ1803">
        <f t="shared" si="608"/>
        <v>37</v>
      </c>
    </row>
    <row r="1804" spans="1:36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88"/>
        <v>0.48485714285714288</v>
      </c>
      <c r="P1804" s="6">
        <f t="shared" si="589"/>
        <v>94.277777777777771</v>
      </c>
      <c r="Q1804" t="str">
        <f t="shared" si="590"/>
        <v>photography</v>
      </c>
      <c r="R1804" t="str">
        <f t="shared" si="591"/>
        <v>photobooks</v>
      </c>
      <c r="S1804" s="8">
        <f t="shared" si="592"/>
        <v>42159</v>
      </c>
      <c r="T1804" s="8">
        <f t="shared" si="593"/>
        <v>42182.915972222225</v>
      </c>
      <c r="U1804">
        <f t="shared" si="594"/>
        <v>2015</v>
      </c>
      <c r="V1804" t="str">
        <f>VLOOKUP(MONTH(S1804),REF!$C$4:$D$15,2,FALSE)</f>
        <v>JUN</v>
      </c>
      <c r="W1804" t="str">
        <f t="shared" si="595"/>
        <v>NO</v>
      </c>
      <c r="X1804" t="str">
        <f t="shared" si="596"/>
        <v>YES</v>
      </c>
      <c r="Y1804" t="str">
        <f t="shared" si="597"/>
        <v>NO</v>
      </c>
      <c r="Z1804" t="str">
        <f t="shared" si="598"/>
        <v>NO</v>
      </c>
      <c r="AA1804" t="str">
        <f t="shared" si="599"/>
        <v>NO</v>
      </c>
      <c r="AB1804" t="str">
        <f t="shared" si="600"/>
        <v>NO</v>
      </c>
      <c r="AC1804" t="str">
        <f t="shared" si="601"/>
        <v>NO</v>
      </c>
      <c r="AD1804" t="str">
        <f t="shared" si="602"/>
        <v>NO</v>
      </c>
      <c r="AE1804" t="str">
        <f t="shared" si="603"/>
        <v>NO</v>
      </c>
      <c r="AF1804" t="str">
        <f t="shared" si="604"/>
        <v>NO</v>
      </c>
      <c r="AG1804" t="str">
        <f t="shared" si="605"/>
        <v>NO</v>
      </c>
      <c r="AH1804" t="str">
        <f t="shared" si="606"/>
        <v>NO</v>
      </c>
      <c r="AI1804" t="str">
        <f t="shared" si="607"/>
        <v/>
      </c>
      <c r="AJ1804">
        <f t="shared" si="608"/>
        <v>18</v>
      </c>
    </row>
    <row r="1805" spans="1:36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88"/>
        <v>0.308</v>
      </c>
      <c r="P1805" s="6">
        <f t="shared" si="589"/>
        <v>71.86666666666666</v>
      </c>
      <c r="Q1805" t="str">
        <f t="shared" si="590"/>
        <v>photography</v>
      </c>
      <c r="R1805" t="str">
        <f t="shared" si="591"/>
        <v>photobooks</v>
      </c>
      <c r="S1805" s="8">
        <f t="shared" si="592"/>
        <v>42018</v>
      </c>
      <c r="T1805" s="8">
        <f t="shared" si="593"/>
        <v>42049.071550925924</v>
      </c>
      <c r="U1805">
        <f t="shared" si="594"/>
        <v>2015</v>
      </c>
      <c r="V1805" t="str">
        <f>VLOOKUP(MONTH(S1805),REF!$C$4:$D$15,2,FALSE)</f>
        <v>JAN</v>
      </c>
      <c r="W1805" t="str">
        <f t="shared" si="595"/>
        <v>NO</v>
      </c>
      <c r="X1805" t="str">
        <f t="shared" si="596"/>
        <v>NO</v>
      </c>
      <c r="Y1805" t="str">
        <f t="shared" si="597"/>
        <v>NO</v>
      </c>
      <c r="Z1805" t="str">
        <f t="shared" si="598"/>
        <v>NO</v>
      </c>
      <c r="AA1805" t="str">
        <f t="shared" si="599"/>
        <v>YES</v>
      </c>
      <c r="AB1805" t="str">
        <f t="shared" si="600"/>
        <v>NO</v>
      </c>
      <c r="AC1805" t="str">
        <f t="shared" si="601"/>
        <v>NO</v>
      </c>
      <c r="AD1805" t="str">
        <f t="shared" si="602"/>
        <v>NO</v>
      </c>
      <c r="AE1805" t="str">
        <f t="shared" si="603"/>
        <v>NO</v>
      </c>
      <c r="AF1805" t="str">
        <f t="shared" si="604"/>
        <v>NO</v>
      </c>
      <c r="AG1805" t="str">
        <f t="shared" si="605"/>
        <v>NO</v>
      </c>
      <c r="AH1805" t="str">
        <f t="shared" si="606"/>
        <v>NO</v>
      </c>
      <c r="AI1805" t="str">
        <f t="shared" si="607"/>
        <v/>
      </c>
      <c r="AJ1805">
        <f t="shared" si="608"/>
        <v>75</v>
      </c>
    </row>
    <row r="1806" spans="1:36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88"/>
        <v>0.35174193548387095</v>
      </c>
      <c r="P1806" s="6">
        <f t="shared" si="589"/>
        <v>104.84615384615384</v>
      </c>
      <c r="Q1806" t="str">
        <f t="shared" si="590"/>
        <v>photography</v>
      </c>
      <c r="R1806" t="str">
        <f t="shared" si="591"/>
        <v>photobooks</v>
      </c>
      <c r="S1806" s="8">
        <f t="shared" si="592"/>
        <v>42283</v>
      </c>
      <c r="T1806" s="8">
        <f t="shared" si="593"/>
        <v>42322.719953703709</v>
      </c>
      <c r="U1806">
        <f t="shared" si="594"/>
        <v>2015</v>
      </c>
      <c r="V1806" t="str">
        <f>VLOOKUP(MONTH(S1806),REF!$C$4:$D$15,2,FALSE)</f>
        <v>OCT</v>
      </c>
      <c r="W1806" t="str">
        <f t="shared" si="595"/>
        <v>NO</v>
      </c>
      <c r="X1806" t="str">
        <f t="shared" si="596"/>
        <v>NO</v>
      </c>
      <c r="Y1806" t="str">
        <f t="shared" si="597"/>
        <v>NO</v>
      </c>
      <c r="Z1806" t="str">
        <f t="shared" si="598"/>
        <v>NO</v>
      </c>
      <c r="AA1806" t="str">
        <f t="shared" si="599"/>
        <v>YES</v>
      </c>
      <c r="AB1806" t="str">
        <f t="shared" si="600"/>
        <v>NO</v>
      </c>
      <c r="AC1806" t="str">
        <f t="shared" si="601"/>
        <v>NO</v>
      </c>
      <c r="AD1806" t="str">
        <f t="shared" si="602"/>
        <v>NO</v>
      </c>
      <c r="AE1806" t="str">
        <f t="shared" si="603"/>
        <v>NO</v>
      </c>
      <c r="AF1806" t="str">
        <f t="shared" si="604"/>
        <v>NO</v>
      </c>
      <c r="AG1806" t="str">
        <f t="shared" si="605"/>
        <v>NO</v>
      </c>
      <c r="AH1806" t="str">
        <f t="shared" si="606"/>
        <v>NO</v>
      </c>
      <c r="AI1806" t="str">
        <f t="shared" si="607"/>
        <v/>
      </c>
      <c r="AJ1806">
        <f t="shared" si="608"/>
        <v>52</v>
      </c>
    </row>
    <row r="1807" spans="1:36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88"/>
        <v>0.36404444444444445</v>
      </c>
      <c r="P1807" s="6">
        <f t="shared" si="589"/>
        <v>67.139344262295083</v>
      </c>
      <c r="Q1807" t="str">
        <f t="shared" si="590"/>
        <v>photography</v>
      </c>
      <c r="R1807" t="str">
        <f t="shared" si="591"/>
        <v>photobooks</v>
      </c>
      <c r="S1807" s="8">
        <f t="shared" si="592"/>
        <v>42248</v>
      </c>
      <c r="T1807" s="8">
        <f t="shared" si="593"/>
        <v>42279.75</v>
      </c>
      <c r="U1807">
        <f t="shared" si="594"/>
        <v>2015</v>
      </c>
      <c r="V1807" t="str">
        <f>VLOOKUP(MONTH(S1807),REF!$C$4:$D$15,2,FALSE)</f>
        <v>SEP</v>
      </c>
      <c r="W1807" t="str">
        <f t="shared" si="595"/>
        <v>NO</v>
      </c>
      <c r="X1807" t="str">
        <f t="shared" si="596"/>
        <v>NO</v>
      </c>
      <c r="Y1807" t="str">
        <f t="shared" si="597"/>
        <v>NO</v>
      </c>
      <c r="Z1807" t="str">
        <f t="shared" si="598"/>
        <v>NO</v>
      </c>
      <c r="AA1807" t="str">
        <f t="shared" si="599"/>
        <v>NO</v>
      </c>
      <c r="AB1807" t="str">
        <f t="shared" si="600"/>
        <v>YES</v>
      </c>
      <c r="AC1807" t="str">
        <f t="shared" si="601"/>
        <v>NO</v>
      </c>
      <c r="AD1807" t="str">
        <f t="shared" si="602"/>
        <v>NO</v>
      </c>
      <c r="AE1807" t="str">
        <f t="shared" si="603"/>
        <v>NO</v>
      </c>
      <c r="AF1807" t="str">
        <f t="shared" si="604"/>
        <v>NO</v>
      </c>
      <c r="AG1807" t="str">
        <f t="shared" si="605"/>
        <v>NO</v>
      </c>
      <c r="AH1807" t="str">
        <f t="shared" si="606"/>
        <v>NO</v>
      </c>
      <c r="AI1807" t="str">
        <f t="shared" si="607"/>
        <v/>
      </c>
      <c r="AJ1807">
        <f t="shared" si="608"/>
        <v>122</v>
      </c>
    </row>
    <row r="1808" spans="1:36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88"/>
        <v>2.955E-2</v>
      </c>
      <c r="P1808" s="6">
        <f t="shared" si="589"/>
        <v>73.875</v>
      </c>
      <c r="Q1808" t="str">
        <f t="shared" si="590"/>
        <v>photography</v>
      </c>
      <c r="R1808" t="str">
        <f t="shared" si="591"/>
        <v>photobooks</v>
      </c>
      <c r="S1808" s="8">
        <f t="shared" si="592"/>
        <v>41878</v>
      </c>
      <c r="T1808" s="8">
        <f t="shared" si="593"/>
        <v>41912.638298611113</v>
      </c>
      <c r="U1808">
        <f t="shared" si="594"/>
        <v>2014</v>
      </c>
      <c r="V1808" t="str">
        <f>VLOOKUP(MONTH(S1808),REF!$C$4:$D$15,2,FALSE)</f>
        <v>AUG</v>
      </c>
      <c r="W1808" t="str">
        <f t="shared" si="595"/>
        <v>NO</v>
      </c>
      <c r="X1808" t="str">
        <f t="shared" si="596"/>
        <v>NO</v>
      </c>
      <c r="Y1808" t="str">
        <f t="shared" si="597"/>
        <v>NO</v>
      </c>
      <c r="Z1808" t="str">
        <f t="shared" si="598"/>
        <v>NO</v>
      </c>
      <c r="AA1808" t="str">
        <f t="shared" si="599"/>
        <v>NO</v>
      </c>
      <c r="AB1808" t="str">
        <f t="shared" si="600"/>
        <v>YES</v>
      </c>
      <c r="AC1808" t="str">
        <f t="shared" si="601"/>
        <v>NO</v>
      </c>
      <c r="AD1808" t="str">
        <f t="shared" si="602"/>
        <v>NO</v>
      </c>
      <c r="AE1808" t="str">
        <f t="shared" si="603"/>
        <v>NO</v>
      </c>
      <c r="AF1808" t="str">
        <f t="shared" si="604"/>
        <v>NO</v>
      </c>
      <c r="AG1808" t="str">
        <f t="shared" si="605"/>
        <v>NO</v>
      </c>
      <c r="AH1808" t="str">
        <f t="shared" si="606"/>
        <v>NO</v>
      </c>
      <c r="AI1808" t="str">
        <f t="shared" si="607"/>
        <v/>
      </c>
      <c r="AJ1808">
        <f t="shared" si="608"/>
        <v>8</v>
      </c>
    </row>
    <row r="1809" spans="1:36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88"/>
        <v>0.1106</v>
      </c>
      <c r="P1809" s="6">
        <f t="shared" si="589"/>
        <v>69.125</v>
      </c>
      <c r="Q1809" t="str">
        <f t="shared" si="590"/>
        <v>photography</v>
      </c>
      <c r="R1809" t="str">
        <f t="shared" si="591"/>
        <v>photobooks</v>
      </c>
      <c r="S1809" s="8">
        <f t="shared" si="592"/>
        <v>41880</v>
      </c>
      <c r="T1809" s="8">
        <f t="shared" si="593"/>
        <v>41910.068437499998</v>
      </c>
      <c r="U1809">
        <f t="shared" si="594"/>
        <v>2014</v>
      </c>
      <c r="V1809" t="str">
        <f>VLOOKUP(MONTH(S1809),REF!$C$4:$D$15,2,FALSE)</f>
        <v>AUG</v>
      </c>
      <c r="W1809" t="str">
        <f t="shared" si="595"/>
        <v>NO</v>
      </c>
      <c r="X1809" t="str">
        <f t="shared" si="596"/>
        <v>NO</v>
      </c>
      <c r="Y1809" t="str">
        <f t="shared" si="597"/>
        <v>YES</v>
      </c>
      <c r="Z1809" t="str">
        <f t="shared" si="598"/>
        <v>NO</v>
      </c>
      <c r="AA1809" t="str">
        <f t="shared" si="599"/>
        <v>NO</v>
      </c>
      <c r="AB1809" t="str">
        <f t="shared" si="600"/>
        <v>NO</v>
      </c>
      <c r="AC1809" t="str">
        <f t="shared" si="601"/>
        <v>NO</v>
      </c>
      <c r="AD1809" t="str">
        <f t="shared" si="602"/>
        <v>NO</v>
      </c>
      <c r="AE1809" t="str">
        <f t="shared" si="603"/>
        <v>NO</v>
      </c>
      <c r="AF1809" t="str">
        <f t="shared" si="604"/>
        <v>NO</v>
      </c>
      <c r="AG1809" t="str">
        <f t="shared" si="605"/>
        <v>NO</v>
      </c>
      <c r="AH1809" t="str">
        <f t="shared" si="606"/>
        <v>NO</v>
      </c>
      <c r="AI1809" t="str">
        <f t="shared" si="607"/>
        <v/>
      </c>
      <c r="AJ1809">
        <f t="shared" si="608"/>
        <v>8</v>
      </c>
    </row>
    <row r="1810" spans="1:36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88"/>
        <v>0.41407142857142859</v>
      </c>
      <c r="P1810" s="6">
        <f t="shared" si="589"/>
        <v>120.77083333333333</v>
      </c>
      <c r="Q1810" t="str">
        <f t="shared" si="590"/>
        <v>photography</v>
      </c>
      <c r="R1810" t="str">
        <f t="shared" si="591"/>
        <v>photobooks</v>
      </c>
      <c r="S1810" s="8">
        <f t="shared" si="592"/>
        <v>42743</v>
      </c>
      <c r="T1810" s="8">
        <f t="shared" si="593"/>
        <v>42777.680902777778</v>
      </c>
      <c r="U1810">
        <f t="shared" si="594"/>
        <v>2017</v>
      </c>
      <c r="V1810" t="str">
        <f>VLOOKUP(MONTH(S1810),REF!$C$4:$D$15,2,FALSE)</f>
        <v>JAN</v>
      </c>
      <c r="W1810" t="str">
        <f t="shared" si="595"/>
        <v>NO</v>
      </c>
      <c r="X1810" t="str">
        <f t="shared" si="596"/>
        <v>NO</v>
      </c>
      <c r="Y1810" t="str">
        <f t="shared" si="597"/>
        <v>NO</v>
      </c>
      <c r="Z1810" t="str">
        <f t="shared" si="598"/>
        <v>NO</v>
      </c>
      <c r="AA1810" t="str">
        <f t="shared" si="599"/>
        <v>NO</v>
      </c>
      <c r="AB1810" t="str">
        <f t="shared" si="600"/>
        <v>NO</v>
      </c>
      <c r="AC1810" t="str">
        <f t="shared" si="601"/>
        <v>YES</v>
      </c>
      <c r="AD1810" t="str">
        <f t="shared" si="602"/>
        <v>NO</v>
      </c>
      <c r="AE1810" t="str">
        <f t="shared" si="603"/>
        <v>NO</v>
      </c>
      <c r="AF1810" t="str">
        <f t="shared" si="604"/>
        <v>NO</v>
      </c>
      <c r="AG1810" t="str">
        <f t="shared" si="605"/>
        <v>NO</v>
      </c>
      <c r="AH1810" t="str">
        <f t="shared" si="606"/>
        <v>NO</v>
      </c>
      <c r="AI1810" t="str">
        <f t="shared" si="607"/>
        <v/>
      </c>
      <c r="AJ1810">
        <f t="shared" si="608"/>
        <v>96</v>
      </c>
    </row>
    <row r="1811" spans="1:36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88"/>
        <v>0.10857142857142857</v>
      </c>
      <c r="P1811" s="6">
        <f t="shared" si="589"/>
        <v>42.222222222222221</v>
      </c>
      <c r="Q1811" t="str">
        <f t="shared" si="590"/>
        <v>photography</v>
      </c>
      <c r="R1811" t="str">
        <f t="shared" si="591"/>
        <v>photobooks</v>
      </c>
      <c r="S1811" s="8">
        <f t="shared" si="592"/>
        <v>42030</v>
      </c>
      <c r="T1811" s="8">
        <f t="shared" si="593"/>
        <v>42064.907858796301</v>
      </c>
      <c r="U1811">
        <f t="shared" si="594"/>
        <v>2015</v>
      </c>
      <c r="V1811" t="str">
        <f>VLOOKUP(MONTH(S1811),REF!$C$4:$D$15,2,FALSE)</f>
        <v>JAN</v>
      </c>
      <c r="W1811" t="str">
        <f t="shared" si="595"/>
        <v>NO</v>
      </c>
      <c r="X1811" t="str">
        <f t="shared" si="596"/>
        <v>YES</v>
      </c>
      <c r="Y1811" t="str">
        <f t="shared" si="597"/>
        <v>NO</v>
      </c>
      <c r="Z1811" t="str">
        <f t="shared" si="598"/>
        <v>NO</v>
      </c>
      <c r="AA1811" t="str">
        <f t="shared" si="599"/>
        <v>NO</v>
      </c>
      <c r="AB1811" t="str">
        <f t="shared" si="600"/>
        <v>NO</v>
      </c>
      <c r="AC1811" t="str">
        <f t="shared" si="601"/>
        <v>NO</v>
      </c>
      <c r="AD1811" t="str">
        <f t="shared" si="602"/>
        <v>NO</v>
      </c>
      <c r="AE1811" t="str">
        <f t="shared" si="603"/>
        <v>NO</v>
      </c>
      <c r="AF1811" t="str">
        <f t="shared" si="604"/>
        <v>NO</v>
      </c>
      <c r="AG1811" t="str">
        <f t="shared" si="605"/>
        <v>NO</v>
      </c>
      <c r="AH1811" t="str">
        <f t="shared" si="606"/>
        <v>NO</v>
      </c>
      <c r="AI1811" t="str">
        <f t="shared" si="607"/>
        <v/>
      </c>
      <c r="AJ1811">
        <f t="shared" si="608"/>
        <v>9</v>
      </c>
    </row>
    <row r="1812" spans="1:36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88"/>
        <v>3.3333333333333333E-2</v>
      </c>
      <c r="P1812" s="6">
        <f t="shared" si="589"/>
        <v>7.5</v>
      </c>
      <c r="Q1812" t="str">
        <f t="shared" si="590"/>
        <v>photography</v>
      </c>
      <c r="R1812" t="str">
        <f t="shared" si="591"/>
        <v>photobooks</v>
      </c>
      <c r="S1812" s="8">
        <f t="shared" si="592"/>
        <v>41861</v>
      </c>
      <c r="T1812" s="8">
        <f t="shared" si="593"/>
        <v>41872.91002314815</v>
      </c>
      <c r="U1812">
        <f t="shared" si="594"/>
        <v>2014</v>
      </c>
      <c r="V1812" t="str">
        <f>VLOOKUP(MONTH(S1812),REF!$C$4:$D$15,2,FALSE)</f>
        <v>AUG</v>
      </c>
      <c r="W1812" t="str">
        <f t="shared" si="595"/>
        <v>YES</v>
      </c>
      <c r="X1812" t="str">
        <f t="shared" si="596"/>
        <v>NO</v>
      </c>
      <c r="Y1812" t="str">
        <f t="shared" si="597"/>
        <v>NO</v>
      </c>
      <c r="Z1812" t="str">
        <f t="shared" si="598"/>
        <v>NO</v>
      </c>
      <c r="AA1812" t="str">
        <f t="shared" si="599"/>
        <v>NO</v>
      </c>
      <c r="AB1812" t="str">
        <f t="shared" si="600"/>
        <v>NO</v>
      </c>
      <c r="AC1812" t="str">
        <f t="shared" si="601"/>
        <v>NO</v>
      </c>
      <c r="AD1812" t="str">
        <f t="shared" si="602"/>
        <v>NO</v>
      </c>
      <c r="AE1812" t="str">
        <f t="shared" si="603"/>
        <v>NO</v>
      </c>
      <c r="AF1812" t="str">
        <f t="shared" si="604"/>
        <v>NO</v>
      </c>
      <c r="AG1812" t="str">
        <f t="shared" si="605"/>
        <v>NO</v>
      </c>
      <c r="AH1812" t="str">
        <f t="shared" si="606"/>
        <v>NO</v>
      </c>
      <c r="AI1812" t="str">
        <f t="shared" si="607"/>
        <v/>
      </c>
      <c r="AJ1812">
        <f t="shared" si="608"/>
        <v>2</v>
      </c>
    </row>
    <row r="1813" spans="1:36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88"/>
        <v>7.407407407407407E-4</v>
      </c>
      <c r="P1813" s="6">
        <f t="shared" si="589"/>
        <v>1.5384615384615385</v>
      </c>
      <c r="Q1813" t="str">
        <f t="shared" si="590"/>
        <v>photography</v>
      </c>
      <c r="R1813" t="str">
        <f t="shared" si="591"/>
        <v>photobooks</v>
      </c>
      <c r="S1813" s="8">
        <f t="shared" si="592"/>
        <v>41876</v>
      </c>
      <c r="T1813" s="8">
        <f t="shared" si="593"/>
        <v>41936.166666666664</v>
      </c>
      <c r="U1813">
        <f t="shared" si="594"/>
        <v>2014</v>
      </c>
      <c r="V1813" t="str">
        <f>VLOOKUP(MONTH(S1813),REF!$C$4:$D$15,2,FALSE)</f>
        <v>AUG</v>
      </c>
      <c r="W1813" t="str">
        <f t="shared" si="595"/>
        <v>NO</v>
      </c>
      <c r="X1813" t="str">
        <f t="shared" si="596"/>
        <v>NO</v>
      </c>
      <c r="Y1813" t="str">
        <f t="shared" si="597"/>
        <v>NO</v>
      </c>
      <c r="Z1813" t="str">
        <f t="shared" si="598"/>
        <v>NO</v>
      </c>
      <c r="AA1813" t="str">
        <f t="shared" si="599"/>
        <v>NO</v>
      </c>
      <c r="AB1813" t="str">
        <f t="shared" si="600"/>
        <v>NO</v>
      </c>
      <c r="AC1813" t="str">
        <f t="shared" si="601"/>
        <v>NO</v>
      </c>
      <c r="AD1813" t="str">
        <f t="shared" si="602"/>
        <v>NO</v>
      </c>
      <c r="AE1813" t="str">
        <f t="shared" si="603"/>
        <v>NO</v>
      </c>
      <c r="AF1813" t="str">
        <f t="shared" si="604"/>
        <v>NO</v>
      </c>
      <c r="AG1813" t="str">
        <f t="shared" si="605"/>
        <v>NO</v>
      </c>
      <c r="AH1813" t="str">
        <f t="shared" si="606"/>
        <v>YES</v>
      </c>
      <c r="AI1813" t="str">
        <f t="shared" si="607"/>
        <v/>
      </c>
      <c r="AJ1813">
        <f t="shared" si="608"/>
        <v>26</v>
      </c>
    </row>
    <row r="1814" spans="1:36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88"/>
        <v>0.13307692307692306</v>
      </c>
      <c r="P1814" s="6">
        <f t="shared" si="589"/>
        <v>37.608695652173914</v>
      </c>
      <c r="Q1814" t="str">
        <f t="shared" si="590"/>
        <v>photography</v>
      </c>
      <c r="R1814" t="str">
        <f t="shared" si="591"/>
        <v>photobooks</v>
      </c>
      <c r="S1814" s="8">
        <f t="shared" si="592"/>
        <v>42524</v>
      </c>
      <c r="T1814" s="8">
        <f t="shared" si="593"/>
        <v>42554.318703703699</v>
      </c>
      <c r="U1814">
        <f t="shared" si="594"/>
        <v>2016</v>
      </c>
      <c r="V1814" t="str">
        <f>VLOOKUP(MONTH(S1814),REF!$C$4:$D$15,2,FALSE)</f>
        <v>JUN</v>
      </c>
      <c r="W1814" t="str">
        <f t="shared" si="595"/>
        <v>NO</v>
      </c>
      <c r="X1814" t="str">
        <f t="shared" si="596"/>
        <v>NO</v>
      </c>
      <c r="Y1814" t="str">
        <f t="shared" si="597"/>
        <v>YES</v>
      </c>
      <c r="Z1814" t="str">
        <f t="shared" si="598"/>
        <v>NO</v>
      </c>
      <c r="AA1814" t="str">
        <f t="shared" si="599"/>
        <v>NO</v>
      </c>
      <c r="AB1814" t="str">
        <f t="shared" si="600"/>
        <v>NO</v>
      </c>
      <c r="AC1814" t="str">
        <f t="shared" si="601"/>
        <v>NO</v>
      </c>
      <c r="AD1814" t="str">
        <f t="shared" si="602"/>
        <v>NO</v>
      </c>
      <c r="AE1814" t="str">
        <f t="shared" si="603"/>
        <v>NO</v>
      </c>
      <c r="AF1814" t="str">
        <f t="shared" si="604"/>
        <v>NO</v>
      </c>
      <c r="AG1814" t="str">
        <f t="shared" si="605"/>
        <v>NO</v>
      </c>
      <c r="AH1814" t="str">
        <f t="shared" si="606"/>
        <v>NO</v>
      </c>
      <c r="AI1814" t="str">
        <f t="shared" si="607"/>
        <v/>
      </c>
      <c r="AJ1814">
        <f t="shared" si="608"/>
        <v>23</v>
      </c>
    </row>
    <row r="1815" spans="1:36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88"/>
        <v>0</v>
      </c>
      <c r="P1815" s="6" t="e">
        <f t="shared" si="589"/>
        <v>#DIV/0!</v>
      </c>
      <c r="Q1815" t="str">
        <f t="shared" si="590"/>
        <v>photography</v>
      </c>
      <c r="R1815" t="str">
        <f t="shared" si="591"/>
        <v>photobooks</v>
      </c>
      <c r="S1815" s="8">
        <f t="shared" si="592"/>
        <v>41830</v>
      </c>
      <c r="T1815" s="8">
        <f t="shared" si="593"/>
        <v>41859.889027777775</v>
      </c>
      <c r="U1815">
        <f t="shared" si="594"/>
        <v>2014</v>
      </c>
      <c r="V1815" t="str">
        <f>VLOOKUP(MONTH(S1815),REF!$C$4:$D$15,2,FALSE)</f>
        <v>JUL</v>
      </c>
      <c r="W1815" t="str">
        <f t="shared" si="595"/>
        <v>NO</v>
      </c>
      <c r="X1815" t="str">
        <f t="shared" si="596"/>
        <v>NO</v>
      </c>
      <c r="Y1815" t="str">
        <f t="shared" si="597"/>
        <v>YES</v>
      </c>
      <c r="Z1815" t="str">
        <f t="shared" si="598"/>
        <v>NO</v>
      </c>
      <c r="AA1815" t="str">
        <f t="shared" si="599"/>
        <v>NO</v>
      </c>
      <c r="AB1815" t="str">
        <f t="shared" si="600"/>
        <v>NO</v>
      </c>
      <c r="AC1815" t="str">
        <f t="shared" si="601"/>
        <v>NO</v>
      </c>
      <c r="AD1815" t="str">
        <f t="shared" si="602"/>
        <v>NO</v>
      </c>
      <c r="AE1815" t="str">
        <f t="shared" si="603"/>
        <v>NO</v>
      </c>
      <c r="AF1815" t="str">
        <f t="shared" si="604"/>
        <v>NO</v>
      </c>
      <c r="AG1815" t="str">
        <f t="shared" si="605"/>
        <v>NO</v>
      </c>
      <c r="AH1815" t="str">
        <f t="shared" si="606"/>
        <v>NO</v>
      </c>
      <c r="AI1815" t="str">
        <f t="shared" si="607"/>
        <v/>
      </c>
      <c r="AJ1815">
        <f t="shared" si="608"/>
        <v>0</v>
      </c>
    </row>
    <row r="1816" spans="1:36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88"/>
        <v>0.49183333333333334</v>
      </c>
      <c r="P1816" s="6">
        <f t="shared" si="589"/>
        <v>42.157142857142858</v>
      </c>
      <c r="Q1816" t="str">
        <f t="shared" si="590"/>
        <v>photography</v>
      </c>
      <c r="R1816" t="str">
        <f t="shared" si="591"/>
        <v>photobooks</v>
      </c>
      <c r="S1816" s="8">
        <f t="shared" si="592"/>
        <v>42033</v>
      </c>
      <c r="T1816" s="8">
        <f t="shared" si="593"/>
        <v>42063.314074074078</v>
      </c>
      <c r="U1816">
        <f t="shared" si="594"/>
        <v>2015</v>
      </c>
      <c r="V1816" t="str">
        <f>VLOOKUP(MONTH(S1816),REF!$C$4:$D$15,2,FALSE)</f>
        <v>JAN</v>
      </c>
      <c r="W1816" t="str">
        <f t="shared" si="595"/>
        <v>NO</v>
      </c>
      <c r="X1816" t="str">
        <f t="shared" si="596"/>
        <v>NO</v>
      </c>
      <c r="Y1816" t="str">
        <f t="shared" si="597"/>
        <v>NO</v>
      </c>
      <c r="Z1816" t="str">
        <f t="shared" si="598"/>
        <v>YES</v>
      </c>
      <c r="AA1816" t="str">
        <f t="shared" si="599"/>
        <v>NO</v>
      </c>
      <c r="AB1816" t="str">
        <f t="shared" si="600"/>
        <v>NO</v>
      </c>
      <c r="AC1816" t="str">
        <f t="shared" si="601"/>
        <v>NO</v>
      </c>
      <c r="AD1816" t="str">
        <f t="shared" si="602"/>
        <v>NO</v>
      </c>
      <c r="AE1816" t="str">
        <f t="shared" si="603"/>
        <v>NO</v>
      </c>
      <c r="AF1816" t="str">
        <f t="shared" si="604"/>
        <v>NO</v>
      </c>
      <c r="AG1816" t="str">
        <f t="shared" si="605"/>
        <v>NO</v>
      </c>
      <c r="AH1816" t="str">
        <f t="shared" si="606"/>
        <v>NO</v>
      </c>
      <c r="AI1816" t="str">
        <f t="shared" si="607"/>
        <v/>
      </c>
      <c r="AJ1816">
        <f t="shared" si="608"/>
        <v>140</v>
      </c>
    </row>
    <row r="1817" spans="1:36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88"/>
        <v>0</v>
      </c>
      <c r="P1817" s="6" t="e">
        <f t="shared" si="589"/>
        <v>#DIV/0!</v>
      </c>
      <c r="Q1817" t="str">
        <f t="shared" si="590"/>
        <v>photography</v>
      </c>
      <c r="R1817" t="str">
        <f t="shared" si="591"/>
        <v>photobooks</v>
      </c>
      <c r="S1817" s="8">
        <f t="shared" si="592"/>
        <v>42173</v>
      </c>
      <c r="T1817" s="8">
        <f t="shared" si="593"/>
        <v>42186.906678240739</v>
      </c>
      <c r="U1817">
        <f t="shared" si="594"/>
        <v>2015</v>
      </c>
      <c r="V1817" t="str">
        <f>VLOOKUP(MONTH(S1817),REF!$C$4:$D$15,2,FALSE)</f>
        <v>JUN</v>
      </c>
      <c r="W1817" t="str">
        <f t="shared" si="595"/>
        <v>NO</v>
      </c>
      <c r="X1817" t="str">
        <f t="shared" si="596"/>
        <v>YES</v>
      </c>
      <c r="Y1817" t="str">
        <f t="shared" si="597"/>
        <v>NO</v>
      </c>
      <c r="Z1817" t="str">
        <f t="shared" si="598"/>
        <v>NO</v>
      </c>
      <c r="AA1817" t="str">
        <f t="shared" si="599"/>
        <v>NO</v>
      </c>
      <c r="AB1817" t="str">
        <f t="shared" si="600"/>
        <v>NO</v>
      </c>
      <c r="AC1817" t="str">
        <f t="shared" si="601"/>
        <v>NO</v>
      </c>
      <c r="AD1817" t="str">
        <f t="shared" si="602"/>
        <v>NO</v>
      </c>
      <c r="AE1817" t="str">
        <f t="shared" si="603"/>
        <v>NO</v>
      </c>
      <c r="AF1817" t="str">
        <f t="shared" si="604"/>
        <v>NO</v>
      </c>
      <c r="AG1817" t="str">
        <f t="shared" si="605"/>
        <v>NO</v>
      </c>
      <c r="AH1817" t="str">
        <f t="shared" si="606"/>
        <v>NO</v>
      </c>
      <c r="AI1817" t="str">
        <f t="shared" si="607"/>
        <v/>
      </c>
      <c r="AJ1817">
        <f t="shared" si="608"/>
        <v>0</v>
      </c>
    </row>
    <row r="1818" spans="1:36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88"/>
        <v>2.036E-2</v>
      </c>
      <c r="P1818" s="6">
        <f t="shared" si="589"/>
        <v>84.833333333333329</v>
      </c>
      <c r="Q1818" t="str">
        <f t="shared" si="590"/>
        <v>photography</v>
      </c>
      <c r="R1818" t="str">
        <f t="shared" si="591"/>
        <v>photobooks</v>
      </c>
      <c r="S1818" s="8">
        <f t="shared" si="592"/>
        <v>42549</v>
      </c>
      <c r="T1818" s="8">
        <f t="shared" si="593"/>
        <v>42576.791666666672</v>
      </c>
      <c r="U1818">
        <f t="shared" si="594"/>
        <v>2016</v>
      </c>
      <c r="V1818" t="str">
        <f>VLOOKUP(MONTH(S1818),REF!$C$4:$D$15,2,FALSE)</f>
        <v>JUN</v>
      </c>
      <c r="W1818" t="str">
        <f t="shared" si="595"/>
        <v>NO</v>
      </c>
      <c r="X1818" t="str">
        <f t="shared" si="596"/>
        <v>NO</v>
      </c>
      <c r="Y1818" t="str">
        <f t="shared" si="597"/>
        <v>NO</v>
      </c>
      <c r="Z1818" t="str">
        <f t="shared" si="598"/>
        <v>NO</v>
      </c>
      <c r="AA1818" t="str">
        <f t="shared" si="599"/>
        <v>NO</v>
      </c>
      <c r="AB1818" t="str">
        <f t="shared" si="600"/>
        <v>NO</v>
      </c>
      <c r="AC1818" t="str">
        <f t="shared" si="601"/>
        <v>YES</v>
      </c>
      <c r="AD1818" t="str">
        <f t="shared" si="602"/>
        <v>NO</v>
      </c>
      <c r="AE1818" t="str">
        <f t="shared" si="603"/>
        <v>NO</v>
      </c>
      <c r="AF1818" t="str">
        <f t="shared" si="604"/>
        <v>NO</v>
      </c>
      <c r="AG1818" t="str">
        <f t="shared" si="605"/>
        <v>NO</v>
      </c>
      <c r="AH1818" t="str">
        <f t="shared" si="606"/>
        <v>NO</v>
      </c>
      <c r="AI1818" t="str">
        <f t="shared" si="607"/>
        <v/>
      </c>
      <c r="AJ1818">
        <f t="shared" si="608"/>
        <v>6</v>
      </c>
    </row>
    <row r="1819" spans="1:36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88"/>
        <v>0.52327777777777773</v>
      </c>
      <c r="P1819" s="6">
        <f t="shared" si="589"/>
        <v>94.19</v>
      </c>
      <c r="Q1819" t="str">
        <f t="shared" si="590"/>
        <v>photography</v>
      </c>
      <c r="R1819" t="str">
        <f t="shared" si="591"/>
        <v>photobooks</v>
      </c>
      <c r="S1819" s="8">
        <f t="shared" si="592"/>
        <v>42706</v>
      </c>
      <c r="T1819" s="8">
        <f t="shared" si="593"/>
        <v>42765.290972222225</v>
      </c>
      <c r="U1819">
        <f t="shared" si="594"/>
        <v>2016</v>
      </c>
      <c r="V1819" t="str">
        <f>VLOOKUP(MONTH(S1819),REF!$C$4:$D$15,2,FALSE)</f>
        <v>DEC</v>
      </c>
      <c r="W1819" t="str">
        <f t="shared" si="595"/>
        <v>NO</v>
      </c>
      <c r="X1819" t="str">
        <f t="shared" si="596"/>
        <v>NO</v>
      </c>
      <c r="Y1819" t="str">
        <f t="shared" si="597"/>
        <v>NO</v>
      </c>
      <c r="Z1819" t="str">
        <f t="shared" si="598"/>
        <v>NO</v>
      </c>
      <c r="AA1819" t="str">
        <f t="shared" si="599"/>
        <v>YES</v>
      </c>
      <c r="AB1819" t="str">
        <f t="shared" si="600"/>
        <v>NO</v>
      </c>
      <c r="AC1819" t="str">
        <f t="shared" si="601"/>
        <v>NO</v>
      </c>
      <c r="AD1819" t="str">
        <f t="shared" si="602"/>
        <v>NO</v>
      </c>
      <c r="AE1819" t="str">
        <f t="shared" si="603"/>
        <v>NO</v>
      </c>
      <c r="AF1819" t="str">
        <f t="shared" si="604"/>
        <v>NO</v>
      </c>
      <c r="AG1819" t="str">
        <f t="shared" si="605"/>
        <v>NO</v>
      </c>
      <c r="AH1819" t="str">
        <f t="shared" si="606"/>
        <v>NO</v>
      </c>
      <c r="AI1819" t="str">
        <f t="shared" si="607"/>
        <v/>
      </c>
      <c r="AJ1819">
        <f t="shared" si="608"/>
        <v>100</v>
      </c>
    </row>
    <row r="1820" spans="1:36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88"/>
        <v>0</v>
      </c>
      <c r="P1820" s="6" t="e">
        <f t="shared" si="589"/>
        <v>#DIV/0!</v>
      </c>
      <c r="Q1820" t="str">
        <f t="shared" si="590"/>
        <v>photography</v>
      </c>
      <c r="R1820" t="str">
        <f t="shared" si="591"/>
        <v>photobooks</v>
      </c>
      <c r="S1820" s="8">
        <f t="shared" si="592"/>
        <v>42067</v>
      </c>
      <c r="T1820" s="8">
        <f t="shared" si="593"/>
        <v>42097.192708333328</v>
      </c>
      <c r="U1820">
        <f t="shared" si="594"/>
        <v>2015</v>
      </c>
      <c r="V1820" t="str">
        <f>VLOOKUP(MONTH(S1820),REF!$C$4:$D$15,2,FALSE)</f>
        <v>MAR</v>
      </c>
      <c r="W1820" t="str">
        <f t="shared" si="595"/>
        <v>NO</v>
      </c>
      <c r="X1820" t="str">
        <f t="shared" si="596"/>
        <v>NO</v>
      </c>
      <c r="Y1820" t="str">
        <f t="shared" si="597"/>
        <v>NO</v>
      </c>
      <c r="Z1820" t="str">
        <f t="shared" si="598"/>
        <v>NO</v>
      </c>
      <c r="AA1820" t="str">
        <f t="shared" si="599"/>
        <v>YES</v>
      </c>
      <c r="AB1820" t="str">
        <f t="shared" si="600"/>
        <v>NO</v>
      </c>
      <c r="AC1820" t="str">
        <f t="shared" si="601"/>
        <v>NO</v>
      </c>
      <c r="AD1820" t="str">
        <f t="shared" si="602"/>
        <v>NO</v>
      </c>
      <c r="AE1820" t="str">
        <f t="shared" si="603"/>
        <v>NO</v>
      </c>
      <c r="AF1820" t="str">
        <f t="shared" si="604"/>
        <v>NO</v>
      </c>
      <c r="AG1820" t="str">
        <f t="shared" si="605"/>
        <v>NO</v>
      </c>
      <c r="AH1820" t="str">
        <f t="shared" si="606"/>
        <v>NO</v>
      </c>
      <c r="AI1820" t="str">
        <f t="shared" si="607"/>
        <v/>
      </c>
      <c r="AJ1820">
        <f t="shared" si="608"/>
        <v>0</v>
      </c>
    </row>
    <row r="1821" spans="1:36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88"/>
        <v>2.0833333333333332E-2</v>
      </c>
      <c r="P1821" s="6">
        <f t="shared" si="589"/>
        <v>6.25</v>
      </c>
      <c r="Q1821" t="str">
        <f t="shared" si="590"/>
        <v>photography</v>
      </c>
      <c r="R1821" t="str">
        <f t="shared" si="591"/>
        <v>photobooks</v>
      </c>
      <c r="S1821" s="8">
        <f t="shared" si="592"/>
        <v>41821</v>
      </c>
      <c r="T1821" s="8">
        <f t="shared" si="593"/>
        <v>41850.752268518518</v>
      </c>
      <c r="U1821">
        <f t="shared" si="594"/>
        <v>2014</v>
      </c>
      <c r="V1821" t="str">
        <f>VLOOKUP(MONTH(S1821),REF!$C$4:$D$15,2,FALSE)</f>
        <v>JUL</v>
      </c>
      <c r="W1821" t="str">
        <f t="shared" si="595"/>
        <v>NO</v>
      </c>
      <c r="X1821" t="str">
        <f t="shared" si="596"/>
        <v>YES</v>
      </c>
      <c r="Y1821" t="str">
        <f t="shared" si="597"/>
        <v>NO</v>
      </c>
      <c r="Z1821" t="str">
        <f t="shared" si="598"/>
        <v>NO</v>
      </c>
      <c r="AA1821" t="str">
        <f t="shared" si="599"/>
        <v>NO</v>
      </c>
      <c r="AB1821" t="str">
        <f t="shared" si="600"/>
        <v>NO</v>
      </c>
      <c r="AC1821" t="str">
        <f t="shared" si="601"/>
        <v>NO</v>
      </c>
      <c r="AD1821" t="str">
        <f t="shared" si="602"/>
        <v>NO</v>
      </c>
      <c r="AE1821" t="str">
        <f t="shared" si="603"/>
        <v>NO</v>
      </c>
      <c r="AF1821" t="str">
        <f t="shared" si="604"/>
        <v>NO</v>
      </c>
      <c r="AG1821" t="str">
        <f t="shared" si="605"/>
        <v>NO</v>
      </c>
      <c r="AH1821" t="str">
        <f t="shared" si="606"/>
        <v>NO</v>
      </c>
      <c r="AI1821" t="str">
        <f t="shared" si="607"/>
        <v/>
      </c>
      <c r="AJ1821">
        <f t="shared" si="608"/>
        <v>4</v>
      </c>
    </row>
    <row r="1822" spans="1:36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88"/>
        <v>6.565384615384616E-2</v>
      </c>
      <c r="P1822" s="6">
        <f t="shared" si="589"/>
        <v>213.375</v>
      </c>
      <c r="Q1822" t="str">
        <f t="shared" si="590"/>
        <v>photography</v>
      </c>
      <c r="R1822" t="str">
        <f t="shared" si="591"/>
        <v>photobooks</v>
      </c>
      <c r="S1822" s="8">
        <f t="shared" si="592"/>
        <v>42065</v>
      </c>
      <c r="T1822" s="8">
        <f t="shared" si="593"/>
        <v>42095.042708333334</v>
      </c>
      <c r="U1822">
        <f t="shared" si="594"/>
        <v>2015</v>
      </c>
      <c r="V1822" t="str">
        <f>VLOOKUP(MONTH(S1822),REF!$C$4:$D$15,2,FALSE)</f>
        <v>MAR</v>
      </c>
      <c r="W1822" t="str">
        <f t="shared" si="595"/>
        <v>NO</v>
      </c>
      <c r="X1822" t="str">
        <f t="shared" si="596"/>
        <v>NO</v>
      </c>
      <c r="Y1822" t="str">
        <f t="shared" si="597"/>
        <v>NO</v>
      </c>
      <c r="Z1822" t="str">
        <f t="shared" si="598"/>
        <v>NO</v>
      </c>
      <c r="AA1822" t="str">
        <f t="shared" si="599"/>
        <v>NO</v>
      </c>
      <c r="AB1822" t="str">
        <f t="shared" si="600"/>
        <v>NO</v>
      </c>
      <c r="AC1822" t="str">
        <f t="shared" si="601"/>
        <v>YES</v>
      </c>
      <c r="AD1822" t="str">
        <f t="shared" si="602"/>
        <v>NO</v>
      </c>
      <c r="AE1822" t="str">
        <f t="shared" si="603"/>
        <v>NO</v>
      </c>
      <c r="AF1822" t="str">
        <f t="shared" si="604"/>
        <v>NO</v>
      </c>
      <c r="AG1822" t="str">
        <f t="shared" si="605"/>
        <v>NO</v>
      </c>
      <c r="AH1822" t="str">
        <f t="shared" si="606"/>
        <v>NO</v>
      </c>
      <c r="AI1822" t="str">
        <f t="shared" si="607"/>
        <v/>
      </c>
      <c r="AJ1822">
        <f t="shared" si="608"/>
        <v>8</v>
      </c>
    </row>
    <row r="1823" spans="1:36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88"/>
        <v>1.3489</v>
      </c>
      <c r="P1823" s="6">
        <f t="shared" si="589"/>
        <v>59.162280701754383</v>
      </c>
      <c r="Q1823" t="str">
        <f t="shared" si="590"/>
        <v>music</v>
      </c>
      <c r="R1823" t="str">
        <f t="shared" si="591"/>
        <v>rock</v>
      </c>
      <c r="S1823" s="8">
        <f t="shared" si="592"/>
        <v>40926</v>
      </c>
      <c r="T1823" s="8">
        <f t="shared" si="593"/>
        <v>40971.319062499999</v>
      </c>
      <c r="U1823">
        <f t="shared" si="594"/>
        <v>2012</v>
      </c>
      <c r="V1823" t="str">
        <f>VLOOKUP(MONTH(S1823),REF!$C$4:$D$15,2,FALSE)</f>
        <v>JAN</v>
      </c>
      <c r="W1823" t="str">
        <f t="shared" si="595"/>
        <v>NO</v>
      </c>
      <c r="X1823" t="str">
        <f t="shared" si="596"/>
        <v>YES</v>
      </c>
      <c r="Y1823" t="str">
        <f t="shared" si="597"/>
        <v>NO</v>
      </c>
      <c r="Z1823" t="str">
        <f t="shared" si="598"/>
        <v>NO</v>
      </c>
      <c r="AA1823" t="str">
        <f t="shared" si="599"/>
        <v>NO</v>
      </c>
      <c r="AB1823" t="str">
        <f t="shared" si="600"/>
        <v>NO</v>
      </c>
      <c r="AC1823" t="str">
        <f t="shared" si="601"/>
        <v>NO</v>
      </c>
      <c r="AD1823" t="str">
        <f t="shared" si="602"/>
        <v>NO</v>
      </c>
      <c r="AE1823" t="str">
        <f t="shared" si="603"/>
        <v>NO</v>
      </c>
      <c r="AF1823" t="str">
        <f t="shared" si="604"/>
        <v>NO</v>
      </c>
      <c r="AG1823" t="str">
        <f t="shared" si="605"/>
        <v>NO</v>
      </c>
      <c r="AH1823" t="str">
        <f t="shared" si="606"/>
        <v>NO</v>
      </c>
      <c r="AI1823">
        <f t="shared" si="607"/>
        <v>57</v>
      </c>
      <c r="AJ1823" t="str">
        <f t="shared" si="608"/>
        <v/>
      </c>
    </row>
    <row r="1824" spans="1:36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88"/>
        <v>1</v>
      </c>
      <c r="P1824" s="6">
        <f t="shared" si="589"/>
        <v>27.272727272727273</v>
      </c>
      <c r="Q1824" t="str">
        <f t="shared" si="590"/>
        <v>music</v>
      </c>
      <c r="R1824" t="str">
        <f t="shared" si="591"/>
        <v>rock</v>
      </c>
      <c r="S1824" s="8">
        <f t="shared" si="592"/>
        <v>41635</v>
      </c>
      <c r="T1824" s="8">
        <f t="shared" si="593"/>
        <v>41670.792361111111</v>
      </c>
      <c r="U1824">
        <f t="shared" si="594"/>
        <v>2013</v>
      </c>
      <c r="V1824" t="str">
        <f>VLOOKUP(MONTH(S1824),REF!$C$4:$D$15,2,FALSE)</f>
        <v>DEC</v>
      </c>
      <c r="W1824" t="str">
        <f t="shared" si="595"/>
        <v>YES</v>
      </c>
      <c r="X1824" t="str">
        <f t="shared" si="596"/>
        <v>NO</v>
      </c>
      <c r="Y1824" t="str">
        <f t="shared" si="597"/>
        <v>NO</v>
      </c>
      <c r="Z1824" t="str">
        <f t="shared" si="598"/>
        <v>NO</v>
      </c>
      <c r="AA1824" t="str">
        <f t="shared" si="599"/>
        <v>NO</v>
      </c>
      <c r="AB1824" t="str">
        <f t="shared" si="600"/>
        <v>NO</v>
      </c>
      <c r="AC1824" t="str">
        <f t="shared" si="601"/>
        <v>NO</v>
      </c>
      <c r="AD1824" t="str">
        <f t="shared" si="602"/>
        <v>NO</v>
      </c>
      <c r="AE1824" t="str">
        <f t="shared" si="603"/>
        <v>NO</v>
      </c>
      <c r="AF1824" t="str">
        <f t="shared" si="604"/>
        <v>NO</v>
      </c>
      <c r="AG1824" t="str">
        <f t="shared" si="605"/>
        <v>NO</v>
      </c>
      <c r="AH1824" t="str">
        <f t="shared" si="606"/>
        <v>NO</v>
      </c>
      <c r="AI1824">
        <f t="shared" si="607"/>
        <v>11</v>
      </c>
      <c r="AJ1824" t="str">
        <f t="shared" si="608"/>
        <v/>
      </c>
    </row>
    <row r="1825" spans="1:36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88"/>
        <v>1.1585714285714286</v>
      </c>
      <c r="P1825" s="6">
        <f t="shared" si="589"/>
        <v>24.575757575757574</v>
      </c>
      <c r="Q1825" t="str">
        <f t="shared" si="590"/>
        <v>music</v>
      </c>
      <c r="R1825" t="str">
        <f t="shared" si="591"/>
        <v>rock</v>
      </c>
      <c r="S1825" s="8">
        <f t="shared" si="592"/>
        <v>41177</v>
      </c>
      <c r="T1825" s="8">
        <f t="shared" si="593"/>
        <v>41206.684907407405</v>
      </c>
      <c r="U1825">
        <f t="shared" si="594"/>
        <v>2012</v>
      </c>
      <c r="V1825" t="str">
        <f>VLOOKUP(MONTH(S1825),REF!$C$4:$D$15,2,FALSE)</f>
        <v>SEP</v>
      </c>
      <c r="W1825" t="str">
        <f t="shared" si="595"/>
        <v>YES</v>
      </c>
      <c r="X1825" t="str">
        <f t="shared" si="596"/>
        <v>NO</v>
      </c>
      <c r="Y1825" t="str">
        <f t="shared" si="597"/>
        <v>NO</v>
      </c>
      <c r="Z1825" t="str">
        <f t="shared" si="598"/>
        <v>NO</v>
      </c>
      <c r="AA1825" t="str">
        <f t="shared" si="599"/>
        <v>NO</v>
      </c>
      <c r="AB1825" t="str">
        <f t="shared" si="600"/>
        <v>NO</v>
      </c>
      <c r="AC1825" t="str">
        <f t="shared" si="601"/>
        <v>NO</v>
      </c>
      <c r="AD1825" t="str">
        <f t="shared" si="602"/>
        <v>NO</v>
      </c>
      <c r="AE1825" t="str">
        <f t="shared" si="603"/>
        <v>NO</v>
      </c>
      <c r="AF1825" t="str">
        <f t="shared" si="604"/>
        <v>NO</v>
      </c>
      <c r="AG1825" t="str">
        <f t="shared" si="605"/>
        <v>NO</v>
      </c>
      <c r="AH1825" t="str">
        <f t="shared" si="606"/>
        <v>NO</v>
      </c>
      <c r="AI1825">
        <f t="shared" si="607"/>
        <v>33</v>
      </c>
      <c r="AJ1825" t="str">
        <f t="shared" si="608"/>
        <v/>
      </c>
    </row>
    <row r="1826" spans="1:36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88"/>
        <v>1.0006666666666666</v>
      </c>
      <c r="P1826" s="6">
        <f t="shared" si="589"/>
        <v>75.05</v>
      </c>
      <c r="Q1826" t="str">
        <f t="shared" si="590"/>
        <v>music</v>
      </c>
      <c r="R1826" t="str">
        <f t="shared" si="591"/>
        <v>rock</v>
      </c>
      <c r="S1826" s="8">
        <f t="shared" si="592"/>
        <v>41627</v>
      </c>
      <c r="T1826" s="8">
        <f t="shared" si="593"/>
        <v>41647.088888888888</v>
      </c>
      <c r="U1826">
        <f t="shared" si="594"/>
        <v>2013</v>
      </c>
      <c r="V1826" t="str">
        <f>VLOOKUP(MONTH(S1826),REF!$C$4:$D$15,2,FALSE)</f>
        <v>DEC</v>
      </c>
      <c r="W1826" t="str">
        <f t="shared" si="595"/>
        <v>NO</v>
      </c>
      <c r="X1826" t="str">
        <f t="shared" si="596"/>
        <v>YES</v>
      </c>
      <c r="Y1826" t="str">
        <f t="shared" si="597"/>
        <v>NO</v>
      </c>
      <c r="Z1826" t="str">
        <f t="shared" si="598"/>
        <v>NO</v>
      </c>
      <c r="AA1826" t="str">
        <f t="shared" si="599"/>
        <v>NO</v>
      </c>
      <c r="AB1826" t="str">
        <f t="shared" si="600"/>
        <v>NO</v>
      </c>
      <c r="AC1826" t="str">
        <f t="shared" si="601"/>
        <v>NO</v>
      </c>
      <c r="AD1826" t="str">
        <f t="shared" si="602"/>
        <v>NO</v>
      </c>
      <c r="AE1826" t="str">
        <f t="shared" si="603"/>
        <v>NO</v>
      </c>
      <c r="AF1826" t="str">
        <f t="shared" si="604"/>
        <v>NO</v>
      </c>
      <c r="AG1826" t="str">
        <f t="shared" si="605"/>
        <v>NO</v>
      </c>
      <c r="AH1826" t="str">
        <f t="shared" si="606"/>
        <v>NO</v>
      </c>
      <c r="AI1826">
        <f t="shared" si="607"/>
        <v>40</v>
      </c>
      <c r="AJ1826" t="str">
        <f t="shared" si="608"/>
        <v/>
      </c>
    </row>
    <row r="1827" spans="1:36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88"/>
        <v>1.0505</v>
      </c>
      <c r="P1827" s="6">
        <f t="shared" si="589"/>
        <v>42.02</v>
      </c>
      <c r="Q1827" t="str">
        <f t="shared" si="590"/>
        <v>music</v>
      </c>
      <c r="R1827" t="str">
        <f t="shared" si="591"/>
        <v>rock</v>
      </c>
      <c r="S1827" s="8">
        <f t="shared" si="592"/>
        <v>41444</v>
      </c>
      <c r="T1827" s="8">
        <f t="shared" si="593"/>
        <v>41466.83452546296</v>
      </c>
      <c r="U1827">
        <f t="shared" si="594"/>
        <v>2013</v>
      </c>
      <c r="V1827" t="str">
        <f>VLOOKUP(MONTH(S1827),REF!$C$4:$D$15,2,FALSE)</f>
        <v>JUN</v>
      </c>
      <c r="W1827" t="str">
        <f t="shared" si="595"/>
        <v>NO</v>
      </c>
      <c r="X1827" t="str">
        <f t="shared" si="596"/>
        <v>YES</v>
      </c>
      <c r="Y1827" t="str">
        <f t="shared" si="597"/>
        <v>NO</v>
      </c>
      <c r="Z1827" t="str">
        <f t="shared" si="598"/>
        <v>NO</v>
      </c>
      <c r="AA1827" t="str">
        <f t="shared" si="599"/>
        <v>NO</v>
      </c>
      <c r="AB1827" t="str">
        <f t="shared" si="600"/>
        <v>NO</v>
      </c>
      <c r="AC1827" t="str">
        <f t="shared" si="601"/>
        <v>NO</v>
      </c>
      <c r="AD1827" t="str">
        <f t="shared" si="602"/>
        <v>NO</v>
      </c>
      <c r="AE1827" t="str">
        <f t="shared" si="603"/>
        <v>NO</v>
      </c>
      <c r="AF1827" t="str">
        <f t="shared" si="604"/>
        <v>NO</v>
      </c>
      <c r="AG1827" t="str">
        <f t="shared" si="605"/>
        <v>NO</v>
      </c>
      <c r="AH1827" t="str">
        <f t="shared" si="606"/>
        <v>NO</v>
      </c>
      <c r="AI1827">
        <f t="shared" si="607"/>
        <v>50</v>
      </c>
      <c r="AJ1827" t="str">
        <f t="shared" si="608"/>
        <v/>
      </c>
    </row>
    <row r="1828" spans="1:36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88"/>
        <v>1.01</v>
      </c>
      <c r="P1828" s="6">
        <f t="shared" si="589"/>
        <v>53.157894736842103</v>
      </c>
      <c r="Q1828" t="str">
        <f t="shared" si="590"/>
        <v>music</v>
      </c>
      <c r="R1828" t="str">
        <f t="shared" si="591"/>
        <v>rock</v>
      </c>
      <c r="S1828" s="8">
        <f t="shared" si="592"/>
        <v>41658</v>
      </c>
      <c r="T1828" s="8">
        <f t="shared" si="593"/>
        <v>41687.923807870371</v>
      </c>
      <c r="U1828">
        <f t="shared" si="594"/>
        <v>2014</v>
      </c>
      <c r="V1828" t="str">
        <f>VLOOKUP(MONTH(S1828),REF!$C$4:$D$15,2,FALSE)</f>
        <v>JAN</v>
      </c>
      <c r="W1828" t="str">
        <f t="shared" si="595"/>
        <v>NO</v>
      </c>
      <c r="X1828" t="str">
        <f t="shared" si="596"/>
        <v>YES</v>
      </c>
      <c r="Y1828" t="str">
        <f t="shared" si="597"/>
        <v>NO</v>
      </c>
      <c r="Z1828" t="str">
        <f t="shared" si="598"/>
        <v>NO</v>
      </c>
      <c r="AA1828" t="str">
        <f t="shared" si="599"/>
        <v>NO</v>
      </c>
      <c r="AB1828" t="str">
        <f t="shared" si="600"/>
        <v>NO</v>
      </c>
      <c r="AC1828" t="str">
        <f t="shared" si="601"/>
        <v>NO</v>
      </c>
      <c r="AD1828" t="str">
        <f t="shared" si="602"/>
        <v>NO</v>
      </c>
      <c r="AE1828" t="str">
        <f t="shared" si="603"/>
        <v>NO</v>
      </c>
      <c r="AF1828" t="str">
        <f t="shared" si="604"/>
        <v>NO</v>
      </c>
      <c r="AG1828" t="str">
        <f t="shared" si="605"/>
        <v>NO</v>
      </c>
      <c r="AH1828" t="str">
        <f t="shared" si="606"/>
        <v>NO</v>
      </c>
      <c r="AI1828">
        <f t="shared" si="607"/>
        <v>38</v>
      </c>
      <c r="AJ1828" t="str">
        <f t="shared" si="608"/>
        <v/>
      </c>
    </row>
    <row r="1829" spans="1:36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88"/>
        <v>1.0066250000000001</v>
      </c>
      <c r="P1829" s="6">
        <f t="shared" si="589"/>
        <v>83.885416666666671</v>
      </c>
      <c r="Q1829" t="str">
        <f t="shared" si="590"/>
        <v>music</v>
      </c>
      <c r="R1829" t="str">
        <f t="shared" si="591"/>
        <v>rock</v>
      </c>
      <c r="S1829" s="8">
        <f t="shared" si="592"/>
        <v>40555</v>
      </c>
      <c r="T1829" s="8">
        <f t="shared" si="593"/>
        <v>40605.325937499998</v>
      </c>
      <c r="U1829">
        <f t="shared" si="594"/>
        <v>2011</v>
      </c>
      <c r="V1829" t="str">
        <f>VLOOKUP(MONTH(S1829),REF!$C$4:$D$15,2,FALSE)</f>
        <v>JAN</v>
      </c>
      <c r="W1829" t="str">
        <f t="shared" si="595"/>
        <v>NO</v>
      </c>
      <c r="X1829" t="str">
        <f t="shared" si="596"/>
        <v>NO</v>
      </c>
      <c r="Y1829" t="str">
        <f t="shared" si="597"/>
        <v>YES</v>
      </c>
      <c r="Z1829" t="str">
        <f t="shared" si="598"/>
        <v>NO</v>
      </c>
      <c r="AA1829" t="str">
        <f t="shared" si="599"/>
        <v>NO</v>
      </c>
      <c r="AB1829" t="str">
        <f t="shared" si="600"/>
        <v>NO</v>
      </c>
      <c r="AC1829" t="str">
        <f t="shared" si="601"/>
        <v>NO</v>
      </c>
      <c r="AD1829" t="str">
        <f t="shared" si="602"/>
        <v>NO</v>
      </c>
      <c r="AE1829" t="str">
        <f t="shared" si="603"/>
        <v>NO</v>
      </c>
      <c r="AF1829" t="str">
        <f t="shared" si="604"/>
        <v>NO</v>
      </c>
      <c r="AG1829" t="str">
        <f t="shared" si="605"/>
        <v>NO</v>
      </c>
      <c r="AH1829" t="str">
        <f t="shared" si="606"/>
        <v>NO</v>
      </c>
      <c r="AI1829">
        <f t="shared" si="607"/>
        <v>96</v>
      </c>
      <c r="AJ1829" t="str">
        <f t="shared" si="608"/>
        <v/>
      </c>
    </row>
    <row r="1830" spans="1:36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88"/>
        <v>1.0016</v>
      </c>
      <c r="P1830" s="6">
        <f t="shared" si="589"/>
        <v>417.33333333333331</v>
      </c>
      <c r="Q1830" t="str">
        <f t="shared" si="590"/>
        <v>music</v>
      </c>
      <c r="R1830" t="str">
        <f t="shared" si="591"/>
        <v>rock</v>
      </c>
      <c r="S1830" s="8">
        <f t="shared" si="592"/>
        <v>41737</v>
      </c>
      <c r="T1830" s="8">
        <f t="shared" si="593"/>
        <v>41768.916666666664</v>
      </c>
      <c r="U1830">
        <f t="shared" si="594"/>
        <v>2014</v>
      </c>
      <c r="V1830" t="str">
        <f>VLOOKUP(MONTH(S1830),REF!$C$4:$D$15,2,FALSE)</f>
        <v>APR</v>
      </c>
      <c r="W1830" t="str">
        <f t="shared" si="595"/>
        <v>NO</v>
      </c>
      <c r="X1830" t="str">
        <f t="shared" si="596"/>
        <v>NO</v>
      </c>
      <c r="Y1830" t="str">
        <f t="shared" si="597"/>
        <v>NO</v>
      </c>
      <c r="Z1830" t="str">
        <f t="shared" si="598"/>
        <v>NO</v>
      </c>
      <c r="AA1830" t="str">
        <f t="shared" si="599"/>
        <v>NO</v>
      </c>
      <c r="AB1830" t="str">
        <f t="shared" si="600"/>
        <v>YES</v>
      </c>
      <c r="AC1830" t="str">
        <f t="shared" si="601"/>
        <v>NO</v>
      </c>
      <c r="AD1830" t="str">
        <f t="shared" si="602"/>
        <v>NO</v>
      </c>
      <c r="AE1830" t="str">
        <f t="shared" si="603"/>
        <v>NO</v>
      </c>
      <c r="AF1830" t="str">
        <f t="shared" si="604"/>
        <v>NO</v>
      </c>
      <c r="AG1830" t="str">
        <f t="shared" si="605"/>
        <v>NO</v>
      </c>
      <c r="AH1830" t="str">
        <f t="shared" si="606"/>
        <v>NO</v>
      </c>
      <c r="AI1830">
        <f t="shared" si="607"/>
        <v>48</v>
      </c>
      <c r="AJ1830" t="str">
        <f t="shared" si="608"/>
        <v/>
      </c>
    </row>
    <row r="1831" spans="1:36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88"/>
        <v>1.6668333333333334</v>
      </c>
      <c r="P1831" s="6">
        <f t="shared" si="589"/>
        <v>75.765151515151516</v>
      </c>
      <c r="Q1831" t="str">
        <f t="shared" si="590"/>
        <v>music</v>
      </c>
      <c r="R1831" t="str">
        <f t="shared" si="591"/>
        <v>rock</v>
      </c>
      <c r="S1831" s="8">
        <f t="shared" si="592"/>
        <v>40516</v>
      </c>
      <c r="T1831" s="8">
        <f t="shared" si="593"/>
        <v>40564.916666666664</v>
      </c>
      <c r="U1831">
        <f t="shared" si="594"/>
        <v>2010</v>
      </c>
      <c r="V1831" t="str">
        <f>VLOOKUP(MONTH(S1831),REF!$C$4:$D$15,2,FALSE)</f>
        <v>DEC</v>
      </c>
      <c r="W1831" t="str">
        <f t="shared" si="595"/>
        <v>NO</v>
      </c>
      <c r="X1831" t="str">
        <f t="shared" si="596"/>
        <v>YES</v>
      </c>
      <c r="Y1831" t="str">
        <f t="shared" si="597"/>
        <v>NO</v>
      </c>
      <c r="Z1831" t="str">
        <f t="shared" si="598"/>
        <v>NO</v>
      </c>
      <c r="AA1831" t="str">
        <f t="shared" si="599"/>
        <v>NO</v>
      </c>
      <c r="AB1831" t="str">
        <f t="shared" si="600"/>
        <v>NO</v>
      </c>
      <c r="AC1831" t="str">
        <f t="shared" si="601"/>
        <v>NO</v>
      </c>
      <c r="AD1831" t="str">
        <f t="shared" si="602"/>
        <v>NO</v>
      </c>
      <c r="AE1831" t="str">
        <f t="shared" si="603"/>
        <v>NO</v>
      </c>
      <c r="AF1831" t="str">
        <f t="shared" si="604"/>
        <v>NO</v>
      </c>
      <c r="AG1831" t="str">
        <f t="shared" si="605"/>
        <v>NO</v>
      </c>
      <c r="AH1831" t="str">
        <f t="shared" si="606"/>
        <v>NO</v>
      </c>
      <c r="AI1831">
        <f t="shared" si="607"/>
        <v>33</v>
      </c>
      <c r="AJ1831" t="str">
        <f t="shared" si="608"/>
        <v/>
      </c>
    </row>
    <row r="1832" spans="1:36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88"/>
        <v>1.0153333333333334</v>
      </c>
      <c r="P1832" s="6">
        <f t="shared" si="589"/>
        <v>67.389380530973455</v>
      </c>
      <c r="Q1832" t="str">
        <f t="shared" si="590"/>
        <v>music</v>
      </c>
      <c r="R1832" t="str">
        <f t="shared" si="591"/>
        <v>rock</v>
      </c>
      <c r="S1832" s="8">
        <f t="shared" si="592"/>
        <v>41665</v>
      </c>
      <c r="T1832" s="8">
        <f t="shared" si="593"/>
        <v>41694.684108796297</v>
      </c>
      <c r="U1832">
        <f t="shared" si="594"/>
        <v>2014</v>
      </c>
      <c r="V1832" t="str">
        <f>VLOOKUP(MONTH(S1832),REF!$C$4:$D$15,2,FALSE)</f>
        <v>JAN</v>
      </c>
      <c r="W1832" t="str">
        <f t="shared" si="595"/>
        <v>NO</v>
      </c>
      <c r="X1832" t="str">
        <f t="shared" si="596"/>
        <v>NO</v>
      </c>
      <c r="Y1832" t="str">
        <f t="shared" si="597"/>
        <v>NO</v>
      </c>
      <c r="Z1832" t="str">
        <f t="shared" si="598"/>
        <v>NO</v>
      </c>
      <c r="AA1832" t="str">
        <f t="shared" si="599"/>
        <v>YES</v>
      </c>
      <c r="AB1832" t="str">
        <f t="shared" si="600"/>
        <v>NO</v>
      </c>
      <c r="AC1832" t="str">
        <f t="shared" si="601"/>
        <v>NO</v>
      </c>
      <c r="AD1832" t="str">
        <f t="shared" si="602"/>
        <v>NO</v>
      </c>
      <c r="AE1832" t="str">
        <f t="shared" si="603"/>
        <v>NO</v>
      </c>
      <c r="AF1832" t="str">
        <f t="shared" si="604"/>
        <v>NO</v>
      </c>
      <c r="AG1832" t="str">
        <f t="shared" si="605"/>
        <v>NO</v>
      </c>
      <c r="AH1832" t="str">
        <f t="shared" si="606"/>
        <v>NO</v>
      </c>
      <c r="AI1832">
        <f t="shared" si="607"/>
        <v>226</v>
      </c>
      <c r="AJ1832" t="str">
        <f t="shared" si="608"/>
        <v/>
      </c>
    </row>
    <row r="1833" spans="1:36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88"/>
        <v>1.03</v>
      </c>
      <c r="P1833" s="6">
        <f t="shared" si="589"/>
        <v>73.571428571428569</v>
      </c>
      <c r="Q1833" t="str">
        <f t="shared" si="590"/>
        <v>music</v>
      </c>
      <c r="R1833" t="str">
        <f t="shared" si="591"/>
        <v>rock</v>
      </c>
      <c r="S1833" s="8">
        <f t="shared" si="592"/>
        <v>41027</v>
      </c>
      <c r="T1833" s="8">
        <f t="shared" si="593"/>
        <v>41041.996099537035</v>
      </c>
      <c r="U1833">
        <f t="shared" si="594"/>
        <v>2012</v>
      </c>
      <c r="V1833" t="str">
        <f>VLOOKUP(MONTH(S1833),REF!$C$4:$D$15,2,FALSE)</f>
        <v>APR</v>
      </c>
      <c r="W1833" t="str">
        <f t="shared" si="595"/>
        <v>NO</v>
      </c>
      <c r="X1833" t="str">
        <f t="shared" si="596"/>
        <v>YES</v>
      </c>
      <c r="Y1833" t="str">
        <f t="shared" si="597"/>
        <v>NO</v>
      </c>
      <c r="Z1833" t="str">
        <f t="shared" si="598"/>
        <v>NO</v>
      </c>
      <c r="AA1833" t="str">
        <f t="shared" si="599"/>
        <v>NO</v>
      </c>
      <c r="AB1833" t="str">
        <f t="shared" si="600"/>
        <v>NO</v>
      </c>
      <c r="AC1833" t="str">
        <f t="shared" si="601"/>
        <v>NO</v>
      </c>
      <c r="AD1833" t="str">
        <f t="shared" si="602"/>
        <v>NO</v>
      </c>
      <c r="AE1833" t="str">
        <f t="shared" si="603"/>
        <v>NO</v>
      </c>
      <c r="AF1833" t="str">
        <f t="shared" si="604"/>
        <v>NO</v>
      </c>
      <c r="AG1833" t="str">
        <f t="shared" si="605"/>
        <v>NO</v>
      </c>
      <c r="AH1833" t="str">
        <f t="shared" si="606"/>
        <v>NO</v>
      </c>
      <c r="AI1833">
        <f t="shared" si="607"/>
        <v>14</v>
      </c>
      <c r="AJ1833" t="str">
        <f t="shared" si="608"/>
        <v/>
      </c>
    </row>
    <row r="1834" spans="1:36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88"/>
        <v>1.4285714285714286</v>
      </c>
      <c r="P1834" s="6">
        <f t="shared" si="589"/>
        <v>25</v>
      </c>
      <c r="Q1834" t="str">
        <f t="shared" si="590"/>
        <v>music</v>
      </c>
      <c r="R1834" t="str">
        <f t="shared" si="591"/>
        <v>rock</v>
      </c>
      <c r="S1834" s="8">
        <f t="shared" si="592"/>
        <v>40577</v>
      </c>
      <c r="T1834" s="8">
        <f t="shared" si="593"/>
        <v>40606.539664351854</v>
      </c>
      <c r="U1834">
        <f t="shared" si="594"/>
        <v>2011</v>
      </c>
      <c r="V1834" t="str">
        <f>VLOOKUP(MONTH(S1834),REF!$C$4:$D$15,2,FALSE)</f>
        <v>FEB</v>
      </c>
      <c r="W1834" t="str">
        <f t="shared" si="595"/>
        <v>YES</v>
      </c>
      <c r="X1834" t="str">
        <f t="shared" si="596"/>
        <v>NO</v>
      </c>
      <c r="Y1834" t="str">
        <f t="shared" si="597"/>
        <v>NO</v>
      </c>
      <c r="Z1834" t="str">
        <f t="shared" si="598"/>
        <v>NO</v>
      </c>
      <c r="AA1834" t="str">
        <f t="shared" si="599"/>
        <v>NO</v>
      </c>
      <c r="AB1834" t="str">
        <f t="shared" si="600"/>
        <v>NO</v>
      </c>
      <c r="AC1834" t="str">
        <f t="shared" si="601"/>
        <v>NO</v>
      </c>
      <c r="AD1834" t="str">
        <f t="shared" si="602"/>
        <v>NO</v>
      </c>
      <c r="AE1834" t="str">
        <f t="shared" si="603"/>
        <v>NO</v>
      </c>
      <c r="AF1834" t="str">
        <f t="shared" si="604"/>
        <v>NO</v>
      </c>
      <c r="AG1834" t="str">
        <f t="shared" si="605"/>
        <v>NO</v>
      </c>
      <c r="AH1834" t="str">
        <f t="shared" si="606"/>
        <v>NO</v>
      </c>
      <c r="AI1834">
        <f t="shared" si="607"/>
        <v>20</v>
      </c>
      <c r="AJ1834" t="str">
        <f t="shared" si="608"/>
        <v/>
      </c>
    </row>
    <row r="1835" spans="1:36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88"/>
        <v>2.625</v>
      </c>
      <c r="P1835" s="6">
        <f t="shared" si="589"/>
        <v>42</v>
      </c>
      <c r="Q1835" t="str">
        <f t="shared" si="590"/>
        <v>music</v>
      </c>
      <c r="R1835" t="str">
        <f t="shared" si="591"/>
        <v>rock</v>
      </c>
      <c r="S1835" s="8">
        <f t="shared" si="592"/>
        <v>41303</v>
      </c>
      <c r="T1835" s="8">
        <f t="shared" si="593"/>
        <v>41335.332638888889</v>
      </c>
      <c r="U1835">
        <f t="shared" si="594"/>
        <v>2013</v>
      </c>
      <c r="V1835" t="str">
        <f>VLOOKUP(MONTH(S1835),REF!$C$4:$D$15,2,FALSE)</f>
        <v>JAN</v>
      </c>
      <c r="W1835" t="str">
        <f t="shared" si="595"/>
        <v>YES</v>
      </c>
      <c r="X1835" t="str">
        <f t="shared" si="596"/>
        <v>NO</v>
      </c>
      <c r="Y1835" t="str">
        <f t="shared" si="597"/>
        <v>NO</v>
      </c>
      <c r="Z1835" t="str">
        <f t="shared" si="598"/>
        <v>NO</v>
      </c>
      <c r="AA1835" t="str">
        <f t="shared" si="599"/>
        <v>NO</v>
      </c>
      <c r="AB1835" t="str">
        <f t="shared" si="600"/>
        <v>NO</v>
      </c>
      <c r="AC1835" t="str">
        <f t="shared" si="601"/>
        <v>NO</v>
      </c>
      <c r="AD1835" t="str">
        <f t="shared" si="602"/>
        <v>NO</v>
      </c>
      <c r="AE1835" t="str">
        <f t="shared" si="603"/>
        <v>NO</v>
      </c>
      <c r="AF1835" t="str">
        <f t="shared" si="604"/>
        <v>NO</v>
      </c>
      <c r="AG1835" t="str">
        <f t="shared" si="605"/>
        <v>NO</v>
      </c>
      <c r="AH1835" t="str">
        <f t="shared" si="606"/>
        <v>NO</v>
      </c>
      <c r="AI1835">
        <f t="shared" si="607"/>
        <v>25</v>
      </c>
      <c r="AJ1835" t="str">
        <f t="shared" si="608"/>
        <v/>
      </c>
    </row>
    <row r="1836" spans="1:36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88"/>
        <v>1.1805000000000001</v>
      </c>
      <c r="P1836" s="6">
        <f t="shared" si="589"/>
        <v>131.16666666666666</v>
      </c>
      <c r="Q1836" t="str">
        <f t="shared" si="590"/>
        <v>music</v>
      </c>
      <c r="R1836" t="str">
        <f t="shared" si="591"/>
        <v>rock</v>
      </c>
      <c r="S1836" s="8">
        <f t="shared" si="592"/>
        <v>41989</v>
      </c>
      <c r="T1836" s="8">
        <f t="shared" si="593"/>
        <v>42028.964062500003</v>
      </c>
      <c r="U1836">
        <f t="shared" si="594"/>
        <v>2014</v>
      </c>
      <c r="V1836" t="str">
        <f>VLOOKUP(MONTH(S1836),REF!$C$4:$D$15,2,FALSE)</f>
        <v>DEC</v>
      </c>
      <c r="W1836" t="str">
        <f t="shared" si="595"/>
        <v>NO</v>
      </c>
      <c r="X1836" t="str">
        <f t="shared" si="596"/>
        <v>NO</v>
      </c>
      <c r="Y1836" t="str">
        <f t="shared" si="597"/>
        <v>NO</v>
      </c>
      <c r="Z1836" t="str">
        <f t="shared" si="598"/>
        <v>YES</v>
      </c>
      <c r="AA1836" t="str">
        <f t="shared" si="599"/>
        <v>NO</v>
      </c>
      <c r="AB1836" t="str">
        <f t="shared" si="600"/>
        <v>NO</v>
      </c>
      <c r="AC1836" t="str">
        <f t="shared" si="601"/>
        <v>NO</v>
      </c>
      <c r="AD1836" t="str">
        <f t="shared" si="602"/>
        <v>NO</v>
      </c>
      <c r="AE1836" t="str">
        <f t="shared" si="603"/>
        <v>NO</v>
      </c>
      <c r="AF1836" t="str">
        <f t="shared" si="604"/>
        <v>NO</v>
      </c>
      <c r="AG1836" t="str">
        <f t="shared" si="605"/>
        <v>NO</v>
      </c>
      <c r="AH1836" t="str">
        <f t="shared" si="606"/>
        <v>NO</v>
      </c>
      <c r="AI1836">
        <f t="shared" si="607"/>
        <v>90</v>
      </c>
      <c r="AJ1836" t="str">
        <f t="shared" si="608"/>
        <v/>
      </c>
    </row>
    <row r="1837" spans="1:36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88"/>
        <v>1.04</v>
      </c>
      <c r="P1837" s="6">
        <f t="shared" si="589"/>
        <v>47.272727272727273</v>
      </c>
      <c r="Q1837" t="str">
        <f t="shared" si="590"/>
        <v>music</v>
      </c>
      <c r="R1837" t="str">
        <f t="shared" si="591"/>
        <v>rock</v>
      </c>
      <c r="S1837" s="8">
        <f t="shared" si="592"/>
        <v>42431</v>
      </c>
      <c r="T1837" s="8">
        <f t="shared" si="593"/>
        <v>42460.660543981481</v>
      </c>
      <c r="U1837">
        <f t="shared" si="594"/>
        <v>2016</v>
      </c>
      <c r="V1837" t="str">
        <f>VLOOKUP(MONTH(S1837),REF!$C$4:$D$15,2,FALSE)</f>
        <v>MAR</v>
      </c>
      <c r="W1837" t="str">
        <f t="shared" si="595"/>
        <v>YES</v>
      </c>
      <c r="X1837" t="str">
        <f t="shared" si="596"/>
        <v>NO</v>
      </c>
      <c r="Y1837" t="str">
        <f t="shared" si="597"/>
        <v>NO</v>
      </c>
      <c r="Z1837" t="str">
        <f t="shared" si="598"/>
        <v>NO</v>
      </c>
      <c r="AA1837" t="str">
        <f t="shared" si="599"/>
        <v>NO</v>
      </c>
      <c r="AB1837" t="str">
        <f t="shared" si="600"/>
        <v>NO</v>
      </c>
      <c r="AC1837" t="str">
        <f t="shared" si="601"/>
        <v>NO</v>
      </c>
      <c r="AD1837" t="str">
        <f t="shared" si="602"/>
        <v>NO</v>
      </c>
      <c r="AE1837" t="str">
        <f t="shared" si="603"/>
        <v>NO</v>
      </c>
      <c r="AF1837" t="str">
        <f t="shared" si="604"/>
        <v>NO</v>
      </c>
      <c r="AG1837" t="str">
        <f t="shared" si="605"/>
        <v>NO</v>
      </c>
      <c r="AH1837" t="str">
        <f t="shared" si="606"/>
        <v>NO</v>
      </c>
      <c r="AI1837">
        <f t="shared" si="607"/>
        <v>11</v>
      </c>
      <c r="AJ1837" t="str">
        <f t="shared" si="608"/>
        <v/>
      </c>
    </row>
    <row r="1838" spans="1:36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88"/>
        <v>2.0034000000000001</v>
      </c>
      <c r="P1838" s="6">
        <f t="shared" si="589"/>
        <v>182.12727272727273</v>
      </c>
      <c r="Q1838" t="str">
        <f t="shared" si="590"/>
        <v>music</v>
      </c>
      <c r="R1838" t="str">
        <f t="shared" si="591"/>
        <v>rock</v>
      </c>
      <c r="S1838" s="8">
        <f t="shared" si="592"/>
        <v>41306</v>
      </c>
      <c r="T1838" s="8">
        <f t="shared" si="593"/>
        <v>41322.809363425928</v>
      </c>
      <c r="U1838">
        <f t="shared" si="594"/>
        <v>2013</v>
      </c>
      <c r="V1838" t="str">
        <f>VLOOKUP(MONTH(S1838),REF!$C$4:$D$15,2,FALSE)</f>
        <v>FEB</v>
      </c>
      <c r="W1838" t="str">
        <f t="shared" si="595"/>
        <v>NO</v>
      </c>
      <c r="X1838" t="str">
        <f t="shared" si="596"/>
        <v>NO</v>
      </c>
      <c r="Y1838" t="str">
        <f t="shared" si="597"/>
        <v>YES</v>
      </c>
      <c r="Z1838" t="str">
        <f t="shared" si="598"/>
        <v>NO</v>
      </c>
      <c r="AA1838" t="str">
        <f t="shared" si="599"/>
        <v>NO</v>
      </c>
      <c r="AB1838" t="str">
        <f t="shared" si="600"/>
        <v>NO</v>
      </c>
      <c r="AC1838" t="str">
        <f t="shared" si="601"/>
        <v>NO</v>
      </c>
      <c r="AD1838" t="str">
        <f t="shared" si="602"/>
        <v>NO</v>
      </c>
      <c r="AE1838" t="str">
        <f t="shared" si="603"/>
        <v>NO</v>
      </c>
      <c r="AF1838" t="str">
        <f t="shared" si="604"/>
        <v>NO</v>
      </c>
      <c r="AG1838" t="str">
        <f t="shared" si="605"/>
        <v>NO</v>
      </c>
      <c r="AH1838" t="str">
        <f t="shared" si="606"/>
        <v>NO</v>
      </c>
      <c r="AI1838">
        <f t="shared" si="607"/>
        <v>55</v>
      </c>
      <c r="AJ1838" t="str">
        <f t="shared" si="608"/>
        <v/>
      </c>
    </row>
    <row r="1839" spans="1:36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88"/>
        <v>3.0683333333333334</v>
      </c>
      <c r="P1839" s="6">
        <f t="shared" si="589"/>
        <v>61.366666666666667</v>
      </c>
      <c r="Q1839" t="str">
        <f t="shared" si="590"/>
        <v>music</v>
      </c>
      <c r="R1839" t="str">
        <f t="shared" si="591"/>
        <v>rock</v>
      </c>
      <c r="S1839" s="8">
        <f t="shared" si="592"/>
        <v>40926</v>
      </c>
      <c r="T1839" s="8">
        <f t="shared" si="593"/>
        <v>40986.006192129629</v>
      </c>
      <c r="U1839">
        <f t="shared" si="594"/>
        <v>2012</v>
      </c>
      <c r="V1839" t="str">
        <f>VLOOKUP(MONTH(S1839),REF!$C$4:$D$15,2,FALSE)</f>
        <v>JAN</v>
      </c>
      <c r="W1839" t="str">
        <f t="shared" si="595"/>
        <v>YES</v>
      </c>
      <c r="X1839" t="str">
        <f t="shared" si="596"/>
        <v>NO</v>
      </c>
      <c r="Y1839" t="str">
        <f t="shared" si="597"/>
        <v>NO</v>
      </c>
      <c r="Z1839" t="str">
        <f t="shared" si="598"/>
        <v>NO</v>
      </c>
      <c r="AA1839" t="str">
        <f t="shared" si="599"/>
        <v>NO</v>
      </c>
      <c r="AB1839" t="str">
        <f t="shared" si="600"/>
        <v>NO</v>
      </c>
      <c r="AC1839" t="str">
        <f t="shared" si="601"/>
        <v>NO</v>
      </c>
      <c r="AD1839" t="str">
        <f t="shared" si="602"/>
        <v>NO</v>
      </c>
      <c r="AE1839" t="str">
        <f t="shared" si="603"/>
        <v>NO</v>
      </c>
      <c r="AF1839" t="str">
        <f t="shared" si="604"/>
        <v>NO</v>
      </c>
      <c r="AG1839" t="str">
        <f t="shared" si="605"/>
        <v>NO</v>
      </c>
      <c r="AH1839" t="str">
        <f t="shared" si="606"/>
        <v>NO</v>
      </c>
      <c r="AI1839">
        <f t="shared" si="607"/>
        <v>30</v>
      </c>
      <c r="AJ1839" t="str">
        <f t="shared" si="608"/>
        <v/>
      </c>
    </row>
    <row r="1840" spans="1:36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88"/>
        <v>1.00149</v>
      </c>
      <c r="P1840" s="6">
        <f t="shared" si="589"/>
        <v>35.767499999999998</v>
      </c>
      <c r="Q1840" t="str">
        <f t="shared" si="590"/>
        <v>music</v>
      </c>
      <c r="R1840" t="str">
        <f t="shared" si="591"/>
        <v>rock</v>
      </c>
      <c r="S1840" s="8">
        <f t="shared" si="592"/>
        <v>40789</v>
      </c>
      <c r="T1840" s="8">
        <f t="shared" si="593"/>
        <v>40817.125</v>
      </c>
      <c r="U1840">
        <f t="shared" si="594"/>
        <v>2011</v>
      </c>
      <c r="V1840" t="str">
        <f>VLOOKUP(MONTH(S1840),REF!$C$4:$D$15,2,FALSE)</f>
        <v>SEP</v>
      </c>
      <c r="W1840" t="str">
        <f t="shared" si="595"/>
        <v>NO</v>
      </c>
      <c r="X1840" t="str">
        <f t="shared" si="596"/>
        <v>YES</v>
      </c>
      <c r="Y1840" t="str">
        <f t="shared" si="597"/>
        <v>NO</v>
      </c>
      <c r="Z1840" t="str">
        <f t="shared" si="598"/>
        <v>NO</v>
      </c>
      <c r="AA1840" t="str">
        <f t="shared" si="599"/>
        <v>NO</v>
      </c>
      <c r="AB1840" t="str">
        <f t="shared" si="600"/>
        <v>NO</v>
      </c>
      <c r="AC1840" t="str">
        <f t="shared" si="601"/>
        <v>NO</v>
      </c>
      <c r="AD1840" t="str">
        <f t="shared" si="602"/>
        <v>NO</v>
      </c>
      <c r="AE1840" t="str">
        <f t="shared" si="603"/>
        <v>NO</v>
      </c>
      <c r="AF1840" t="str">
        <f t="shared" si="604"/>
        <v>NO</v>
      </c>
      <c r="AG1840" t="str">
        <f t="shared" si="605"/>
        <v>NO</v>
      </c>
      <c r="AH1840" t="str">
        <f t="shared" si="606"/>
        <v>NO</v>
      </c>
      <c r="AI1840">
        <f t="shared" si="607"/>
        <v>28</v>
      </c>
      <c r="AJ1840" t="str">
        <f t="shared" si="608"/>
        <v/>
      </c>
    </row>
    <row r="1841" spans="1:36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88"/>
        <v>2.0529999999999999</v>
      </c>
      <c r="P1841" s="6">
        <f t="shared" si="589"/>
        <v>45.62222222222222</v>
      </c>
      <c r="Q1841" t="str">
        <f t="shared" si="590"/>
        <v>music</v>
      </c>
      <c r="R1841" t="str">
        <f t="shared" si="591"/>
        <v>rock</v>
      </c>
      <c r="S1841" s="8">
        <f t="shared" si="592"/>
        <v>42615</v>
      </c>
      <c r="T1841" s="8">
        <f t="shared" si="593"/>
        <v>42644.722013888888</v>
      </c>
      <c r="U1841">
        <f t="shared" si="594"/>
        <v>2016</v>
      </c>
      <c r="V1841" t="str">
        <f>VLOOKUP(MONTH(S1841),REF!$C$4:$D$15,2,FALSE)</f>
        <v>SEP</v>
      </c>
      <c r="W1841" t="str">
        <f t="shared" si="595"/>
        <v>NO</v>
      </c>
      <c r="X1841" t="str">
        <f t="shared" si="596"/>
        <v>YES</v>
      </c>
      <c r="Y1841" t="str">
        <f t="shared" si="597"/>
        <v>NO</v>
      </c>
      <c r="Z1841" t="str">
        <f t="shared" si="598"/>
        <v>NO</v>
      </c>
      <c r="AA1841" t="str">
        <f t="shared" si="599"/>
        <v>NO</v>
      </c>
      <c r="AB1841" t="str">
        <f t="shared" si="600"/>
        <v>NO</v>
      </c>
      <c r="AC1841" t="str">
        <f t="shared" si="601"/>
        <v>NO</v>
      </c>
      <c r="AD1841" t="str">
        <f t="shared" si="602"/>
        <v>NO</v>
      </c>
      <c r="AE1841" t="str">
        <f t="shared" si="603"/>
        <v>NO</v>
      </c>
      <c r="AF1841" t="str">
        <f t="shared" si="604"/>
        <v>NO</v>
      </c>
      <c r="AG1841" t="str">
        <f t="shared" si="605"/>
        <v>NO</v>
      </c>
      <c r="AH1841" t="str">
        <f t="shared" si="606"/>
        <v>NO</v>
      </c>
      <c r="AI1841">
        <f t="shared" si="607"/>
        <v>45</v>
      </c>
      <c r="AJ1841" t="str">
        <f t="shared" si="608"/>
        <v/>
      </c>
    </row>
    <row r="1842" spans="1:36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88"/>
        <v>1.0888888888888888</v>
      </c>
      <c r="P1842" s="6">
        <f t="shared" si="589"/>
        <v>75.384615384615387</v>
      </c>
      <c r="Q1842" t="str">
        <f t="shared" si="590"/>
        <v>music</v>
      </c>
      <c r="R1842" t="str">
        <f t="shared" si="591"/>
        <v>rock</v>
      </c>
      <c r="S1842" s="8">
        <f t="shared" si="592"/>
        <v>41382</v>
      </c>
      <c r="T1842" s="8">
        <f t="shared" si="593"/>
        <v>41401.207638888889</v>
      </c>
      <c r="U1842">
        <f t="shared" si="594"/>
        <v>2013</v>
      </c>
      <c r="V1842" t="str">
        <f>VLOOKUP(MONTH(S1842),REF!$C$4:$D$15,2,FALSE)</f>
        <v>APR</v>
      </c>
      <c r="W1842" t="str">
        <f t="shared" si="595"/>
        <v>YES</v>
      </c>
      <c r="X1842" t="str">
        <f t="shared" si="596"/>
        <v>NO</v>
      </c>
      <c r="Y1842" t="str">
        <f t="shared" si="597"/>
        <v>NO</v>
      </c>
      <c r="Z1842" t="str">
        <f t="shared" si="598"/>
        <v>NO</v>
      </c>
      <c r="AA1842" t="str">
        <f t="shared" si="599"/>
        <v>NO</v>
      </c>
      <c r="AB1842" t="str">
        <f t="shared" si="600"/>
        <v>NO</v>
      </c>
      <c r="AC1842" t="str">
        <f t="shared" si="601"/>
        <v>NO</v>
      </c>
      <c r="AD1842" t="str">
        <f t="shared" si="602"/>
        <v>NO</v>
      </c>
      <c r="AE1842" t="str">
        <f t="shared" si="603"/>
        <v>NO</v>
      </c>
      <c r="AF1842" t="str">
        <f t="shared" si="604"/>
        <v>NO</v>
      </c>
      <c r="AG1842" t="str">
        <f t="shared" si="605"/>
        <v>NO</v>
      </c>
      <c r="AH1842" t="str">
        <f t="shared" si="606"/>
        <v>NO</v>
      </c>
      <c r="AI1842">
        <f t="shared" si="607"/>
        <v>13</v>
      </c>
      <c r="AJ1842" t="str">
        <f t="shared" si="608"/>
        <v/>
      </c>
    </row>
    <row r="1843" spans="1:36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88"/>
        <v>1.0175000000000001</v>
      </c>
      <c r="P1843" s="6">
        <f t="shared" si="589"/>
        <v>50.875</v>
      </c>
      <c r="Q1843" t="str">
        <f t="shared" si="590"/>
        <v>music</v>
      </c>
      <c r="R1843" t="str">
        <f t="shared" si="591"/>
        <v>rock</v>
      </c>
      <c r="S1843" s="8">
        <f t="shared" si="592"/>
        <v>41746</v>
      </c>
      <c r="T1843" s="8">
        <f t="shared" si="593"/>
        <v>41779.207638888889</v>
      </c>
      <c r="U1843">
        <f t="shared" si="594"/>
        <v>2014</v>
      </c>
      <c r="V1843" t="str">
        <f>VLOOKUP(MONTH(S1843),REF!$C$4:$D$15,2,FALSE)</f>
        <v>APR</v>
      </c>
      <c r="W1843" t="str">
        <f t="shared" si="595"/>
        <v>NO</v>
      </c>
      <c r="X1843" t="str">
        <f t="shared" si="596"/>
        <v>YES</v>
      </c>
      <c r="Y1843" t="str">
        <f t="shared" si="597"/>
        <v>NO</v>
      </c>
      <c r="Z1843" t="str">
        <f t="shared" si="598"/>
        <v>NO</v>
      </c>
      <c r="AA1843" t="str">
        <f t="shared" si="599"/>
        <v>NO</v>
      </c>
      <c r="AB1843" t="str">
        <f t="shared" si="600"/>
        <v>NO</v>
      </c>
      <c r="AC1843" t="str">
        <f t="shared" si="601"/>
        <v>NO</v>
      </c>
      <c r="AD1843" t="str">
        <f t="shared" si="602"/>
        <v>NO</v>
      </c>
      <c r="AE1843" t="str">
        <f t="shared" si="603"/>
        <v>NO</v>
      </c>
      <c r="AF1843" t="str">
        <f t="shared" si="604"/>
        <v>NO</v>
      </c>
      <c r="AG1843" t="str">
        <f t="shared" si="605"/>
        <v>NO</v>
      </c>
      <c r="AH1843" t="str">
        <f t="shared" si="606"/>
        <v>NO</v>
      </c>
      <c r="AI1843">
        <f t="shared" si="607"/>
        <v>40</v>
      </c>
      <c r="AJ1843" t="str">
        <f t="shared" si="608"/>
        <v/>
      </c>
    </row>
    <row r="1844" spans="1:36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88"/>
        <v>1.2524999999999999</v>
      </c>
      <c r="P1844" s="6">
        <f t="shared" si="589"/>
        <v>119.28571428571429</v>
      </c>
      <c r="Q1844" t="str">
        <f t="shared" si="590"/>
        <v>music</v>
      </c>
      <c r="R1844" t="str">
        <f t="shared" si="591"/>
        <v>rock</v>
      </c>
      <c r="S1844" s="8">
        <f t="shared" si="592"/>
        <v>42032</v>
      </c>
      <c r="T1844" s="8">
        <f t="shared" si="593"/>
        <v>42065.249305555553</v>
      </c>
      <c r="U1844">
        <f t="shared" si="594"/>
        <v>2015</v>
      </c>
      <c r="V1844" t="str">
        <f>VLOOKUP(MONTH(S1844),REF!$C$4:$D$15,2,FALSE)</f>
        <v>JAN</v>
      </c>
      <c r="W1844" t="str">
        <f t="shared" si="595"/>
        <v>NO</v>
      </c>
      <c r="X1844" t="str">
        <f t="shared" si="596"/>
        <v>YES</v>
      </c>
      <c r="Y1844" t="str">
        <f t="shared" si="597"/>
        <v>NO</v>
      </c>
      <c r="Z1844" t="str">
        <f t="shared" si="598"/>
        <v>NO</v>
      </c>
      <c r="AA1844" t="str">
        <f t="shared" si="599"/>
        <v>NO</v>
      </c>
      <c r="AB1844" t="str">
        <f t="shared" si="600"/>
        <v>NO</v>
      </c>
      <c r="AC1844" t="str">
        <f t="shared" si="601"/>
        <v>NO</v>
      </c>
      <c r="AD1844" t="str">
        <f t="shared" si="602"/>
        <v>NO</v>
      </c>
      <c r="AE1844" t="str">
        <f t="shared" si="603"/>
        <v>NO</v>
      </c>
      <c r="AF1844" t="str">
        <f t="shared" si="604"/>
        <v>NO</v>
      </c>
      <c r="AG1844" t="str">
        <f t="shared" si="605"/>
        <v>NO</v>
      </c>
      <c r="AH1844" t="str">
        <f t="shared" si="606"/>
        <v>NO</v>
      </c>
      <c r="AI1844">
        <f t="shared" si="607"/>
        <v>21</v>
      </c>
      <c r="AJ1844" t="str">
        <f t="shared" si="608"/>
        <v/>
      </c>
    </row>
    <row r="1845" spans="1:36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88"/>
        <v>1.2400610000000001</v>
      </c>
      <c r="P1845" s="6">
        <f t="shared" si="589"/>
        <v>92.541865671641801</v>
      </c>
      <c r="Q1845" t="str">
        <f t="shared" si="590"/>
        <v>music</v>
      </c>
      <c r="R1845" t="str">
        <f t="shared" si="591"/>
        <v>rock</v>
      </c>
      <c r="S1845" s="8">
        <f t="shared" si="592"/>
        <v>40565</v>
      </c>
      <c r="T1845" s="8">
        <f t="shared" si="593"/>
        <v>40594.994837962964</v>
      </c>
      <c r="U1845">
        <f t="shared" si="594"/>
        <v>2011</v>
      </c>
      <c r="V1845" t="str">
        <f>VLOOKUP(MONTH(S1845),REF!$C$4:$D$15,2,FALSE)</f>
        <v>JAN</v>
      </c>
      <c r="W1845" t="str">
        <f t="shared" si="595"/>
        <v>NO</v>
      </c>
      <c r="X1845" t="str">
        <f t="shared" si="596"/>
        <v>NO</v>
      </c>
      <c r="Y1845" t="str">
        <f t="shared" si="597"/>
        <v>NO</v>
      </c>
      <c r="Z1845" t="str">
        <f t="shared" si="598"/>
        <v>YES</v>
      </c>
      <c r="AA1845" t="str">
        <f t="shared" si="599"/>
        <v>NO</v>
      </c>
      <c r="AB1845" t="str">
        <f t="shared" si="600"/>
        <v>NO</v>
      </c>
      <c r="AC1845" t="str">
        <f t="shared" si="601"/>
        <v>NO</v>
      </c>
      <c r="AD1845" t="str">
        <f t="shared" si="602"/>
        <v>NO</v>
      </c>
      <c r="AE1845" t="str">
        <f t="shared" si="603"/>
        <v>NO</v>
      </c>
      <c r="AF1845" t="str">
        <f t="shared" si="604"/>
        <v>NO</v>
      </c>
      <c r="AG1845" t="str">
        <f t="shared" si="605"/>
        <v>NO</v>
      </c>
      <c r="AH1845" t="str">
        <f t="shared" si="606"/>
        <v>NO</v>
      </c>
      <c r="AI1845">
        <f t="shared" si="607"/>
        <v>134</v>
      </c>
      <c r="AJ1845" t="str">
        <f t="shared" si="608"/>
        <v/>
      </c>
    </row>
    <row r="1846" spans="1:36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88"/>
        <v>1.014</v>
      </c>
      <c r="P1846" s="6">
        <f t="shared" si="589"/>
        <v>76.05</v>
      </c>
      <c r="Q1846" t="str">
        <f t="shared" si="590"/>
        <v>music</v>
      </c>
      <c r="R1846" t="str">
        <f t="shared" si="591"/>
        <v>rock</v>
      </c>
      <c r="S1846" s="8">
        <f t="shared" si="592"/>
        <v>40667</v>
      </c>
      <c r="T1846" s="8">
        <f t="shared" si="593"/>
        <v>40705.125</v>
      </c>
      <c r="U1846">
        <f t="shared" si="594"/>
        <v>2011</v>
      </c>
      <c r="V1846" t="str">
        <f>VLOOKUP(MONTH(S1846),REF!$C$4:$D$15,2,FALSE)</f>
        <v>MAY</v>
      </c>
      <c r="W1846" t="str">
        <f t="shared" si="595"/>
        <v>NO</v>
      </c>
      <c r="X1846" t="str">
        <f t="shared" si="596"/>
        <v>YES</v>
      </c>
      <c r="Y1846" t="str">
        <f t="shared" si="597"/>
        <v>NO</v>
      </c>
      <c r="Z1846" t="str">
        <f t="shared" si="598"/>
        <v>NO</v>
      </c>
      <c r="AA1846" t="str">
        <f t="shared" si="599"/>
        <v>NO</v>
      </c>
      <c r="AB1846" t="str">
        <f t="shared" si="600"/>
        <v>NO</v>
      </c>
      <c r="AC1846" t="str">
        <f t="shared" si="601"/>
        <v>NO</v>
      </c>
      <c r="AD1846" t="str">
        <f t="shared" si="602"/>
        <v>NO</v>
      </c>
      <c r="AE1846" t="str">
        <f t="shared" si="603"/>
        <v>NO</v>
      </c>
      <c r="AF1846" t="str">
        <f t="shared" si="604"/>
        <v>NO</v>
      </c>
      <c r="AG1846" t="str">
        <f t="shared" si="605"/>
        <v>NO</v>
      </c>
      <c r="AH1846" t="str">
        <f t="shared" si="606"/>
        <v>NO</v>
      </c>
      <c r="AI1846">
        <f t="shared" si="607"/>
        <v>20</v>
      </c>
      <c r="AJ1846" t="str">
        <f t="shared" si="608"/>
        <v/>
      </c>
    </row>
    <row r="1847" spans="1:36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88"/>
        <v>1</v>
      </c>
      <c r="P1847" s="6">
        <f t="shared" si="589"/>
        <v>52.631578947368418</v>
      </c>
      <c r="Q1847" t="str">
        <f t="shared" si="590"/>
        <v>music</v>
      </c>
      <c r="R1847" t="str">
        <f t="shared" si="591"/>
        <v>rock</v>
      </c>
      <c r="S1847" s="8">
        <f t="shared" si="592"/>
        <v>42523</v>
      </c>
      <c r="T1847" s="8">
        <f t="shared" si="593"/>
        <v>42538.204861111109</v>
      </c>
      <c r="U1847">
        <f t="shared" si="594"/>
        <v>2016</v>
      </c>
      <c r="V1847" t="str">
        <f>VLOOKUP(MONTH(S1847),REF!$C$4:$D$15,2,FALSE)</f>
        <v>JUN</v>
      </c>
      <c r="W1847" t="str">
        <f t="shared" si="595"/>
        <v>NO</v>
      </c>
      <c r="X1847" t="str">
        <f t="shared" si="596"/>
        <v>YES</v>
      </c>
      <c r="Y1847" t="str">
        <f t="shared" si="597"/>
        <v>NO</v>
      </c>
      <c r="Z1847" t="str">
        <f t="shared" si="598"/>
        <v>NO</v>
      </c>
      <c r="AA1847" t="str">
        <f t="shared" si="599"/>
        <v>NO</v>
      </c>
      <c r="AB1847" t="str">
        <f t="shared" si="600"/>
        <v>NO</v>
      </c>
      <c r="AC1847" t="str">
        <f t="shared" si="601"/>
        <v>NO</v>
      </c>
      <c r="AD1847" t="str">
        <f t="shared" si="602"/>
        <v>NO</v>
      </c>
      <c r="AE1847" t="str">
        <f t="shared" si="603"/>
        <v>NO</v>
      </c>
      <c r="AF1847" t="str">
        <f t="shared" si="604"/>
        <v>NO</v>
      </c>
      <c r="AG1847" t="str">
        <f t="shared" si="605"/>
        <v>NO</v>
      </c>
      <c r="AH1847" t="str">
        <f t="shared" si="606"/>
        <v>NO</v>
      </c>
      <c r="AI1847">
        <f t="shared" si="607"/>
        <v>19</v>
      </c>
      <c r="AJ1847" t="str">
        <f t="shared" si="608"/>
        <v/>
      </c>
    </row>
    <row r="1848" spans="1:36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88"/>
        <v>1.3792666666666666</v>
      </c>
      <c r="P1848" s="6">
        <f t="shared" si="589"/>
        <v>98.990430622009569</v>
      </c>
      <c r="Q1848" t="str">
        <f t="shared" si="590"/>
        <v>music</v>
      </c>
      <c r="R1848" t="str">
        <f t="shared" si="591"/>
        <v>rock</v>
      </c>
      <c r="S1848" s="8">
        <f t="shared" si="592"/>
        <v>41229</v>
      </c>
      <c r="T1848" s="8">
        <f t="shared" si="593"/>
        <v>41258.650196759263</v>
      </c>
      <c r="U1848">
        <f t="shared" si="594"/>
        <v>2012</v>
      </c>
      <c r="V1848" t="str">
        <f>VLOOKUP(MONTH(S1848),REF!$C$4:$D$15,2,FALSE)</f>
        <v>NOV</v>
      </c>
      <c r="W1848" t="str">
        <f t="shared" si="595"/>
        <v>NO</v>
      </c>
      <c r="X1848" t="str">
        <f t="shared" si="596"/>
        <v>NO</v>
      </c>
      <c r="Y1848" t="str">
        <f t="shared" si="597"/>
        <v>NO</v>
      </c>
      <c r="Z1848" t="str">
        <f t="shared" si="598"/>
        <v>NO</v>
      </c>
      <c r="AA1848" t="str">
        <f t="shared" si="599"/>
        <v>YES</v>
      </c>
      <c r="AB1848" t="str">
        <f t="shared" si="600"/>
        <v>NO</v>
      </c>
      <c r="AC1848" t="str">
        <f t="shared" si="601"/>
        <v>NO</v>
      </c>
      <c r="AD1848" t="str">
        <f t="shared" si="602"/>
        <v>NO</v>
      </c>
      <c r="AE1848" t="str">
        <f t="shared" si="603"/>
        <v>NO</v>
      </c>
      <c r="AF1848" t="str">
        <f t="shared" si="604"/>
        <v>NO</v>
      </c>
      <c r="AG1848" t="str">
        <f t="shared" si="605"/>
        <v>NO</v>
      </c>
      <c r="AH1848" t="str">
        <f t="shared" si="606"/>
        <v>NO</v>
      </c>
      <c r="AI1848">
        <f t="shared" si="607"/>
        <v>209</v>
      </c>
      <c r="AJ1848" t="str">
        <f t="shared" si="608"/>
        <v/>
      </c>
    </row>
    <row r="1849" spans="1:36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88"/>
        <v>1.2088000000000001</v>
      </c>
      <c r="P1849" s="6">
        <f t="shared" si="589"/>
        <v>79.526315789473685</v>
      </c>
      <c r="Q1849" t="str">
        <f t="shared" si="590"/>
        <v>music</v>
      </c>
      <c r="R1849" t="str">
        <f t="shared" si="591"/>
        <v>rock</v>
      </c>
      <c r="S1849" s="8">
        <f t="shared" si="592"/>
        <v>42094</v>
      </c>
      <c r="T1849" s="8">
        <f t="shared" si="593"/>
        <v>42115.236481481479</v>
      </c>
      <c r="U1849">
        <f t="shared" si="594"/>
        <v>2015</v>
      </c>
      <c r="V1849" t="str">
        <f>VLOOKUP(MONTH(S1849),REF!$C$4:$D$15,2,FALSE)</f>
        <v>MAR</v>
      </c>
      <c r="W1849" t="str">
        <f t="shared" si="595"/>
        <v>NO</v>
      </c>
      <c r="X1849" t="str">
        <f t="shared" si="596"/>
        <v>YES</v>
      </c>
      <c r="Y1849" t="str">
        <f t="shared" si="597"/>
        <v>NO</v>
      </c>
      <c r="Z1849" t="str">
        <f t="shared" si="598"/>
        <v>NO</v>
      </c>
      <c r="AA1849" t="str">
        <f t="shared" si="599"/>
        <v>NO</v>
      </c>
      <c r="AB1849" t="str">
        <f t="shared" si="600"/>
        <v>NO</v>
      </c>
      <c r="AC1849" t="str">
        <f t="shared" si="601"/>
        <v>NO</v>
      </c>
      <c r="AD1849" t="str">
        <f t="shared" si="602"/>
        <v>NO</v>
      </c>
      <c r="AE1849" t="str">
        <f t="shared" si="603"/>
        <v>NO</v>
      </c>
      <c r="AF1849" t="str">
        <f t="shared" si="604"/>
        <v>NO</v>
      </c>
      <c r="AG1849" t="str">
        <f t="shared" si="605"/>
        <v>NO</v>
      </c>
      <c r="AH1849" t="str">
        <f t="shared" si="606"/>
        <v>NO</v>
      </c>
      <c r="AI1849">
        <f t="shared" si="607"/>
        <v>38</v>
      </c>
      <c r="AJ1849" t="str">
        <f t="shared" si="608"/>
        <v/>
      </c>
    </row>
    <row r="1850" spans="1:36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88"/>
        <v>1.0736666666666668</v>
      </c>
      <c r="P1850" s="6">
        <f t="shared" si="589"/>
        <v>134.20833333333334</v>
      </c>
      <c r="Q1850" t="str">
        <f t="shared" si="590"/>
        <v>music</v>
      </c>
      <c r="R1850" t="str">
        <f t="shared" si="591"/>
        <v>rock</v>
      </c>
      <c r="S1850" s="8">
        <f t="shared" si="592"/>
        <v>40692</v>
      </c>
      <c r="T1850" s="8">
        <f t="shared" si="593"/>
        <v>40755.290972222225</v>
      </c>
      <c r="U1850">
        <f t="shared" si="594"/>
        <v>2011</v>
      </c>
      <c r="V1850" t="str">
        <f>VLOOKUP(MONTH(S1850),REF!$C$4:$D$15,2,FALSE)</f>
        <v>MAY</v>
      </c>
      <c r="W1850" t="str">
        <f t="shared" si="595"/>
        <v>NO</v>
      </c>
      <c r="X1850" t="str">
        <f t="shared" si="596"/>
        <v>YES</v>
      </c>
      <c r="Y1850" t="str">
        <f t="shared" si="597"/>
        <v>NO</v>
      </c>
      <c r="Z1850" t="str">
        <f t="shared" si="598"/>
        <v>NO</v>
      </c>
      <c r="AA1850" t="str">
        <f t="shared" si="599"/>
        <v>NO</v>
      </c>
      <c r="AB1850" t="str">
        <f t="shared" si="600"/>
        <v>NO</v>
      </c>
      <c r="AC1850" t="str">
        <f t="shared" si="601"/>
        <v>NO</v>
      </c>
      <c r="AD1850" t="str">
        <f t="shared" si="602"/>
        <v>NO</v>
      </c>
      <c r="AE1850" t="str">
        <f t="shared" si="603"/>
        <v>NO</v>
      </c>
      <c r="AF1850" t="str">
        <f t="shared" si="604"/>
        <v>NO</v>
      </c>
      <c r="AG1850" t="str">
        <f t="shared" si="605"/>
        <v>NO</v>
      </c>
      <c r="AH1850" t="str">
        <f t="shared" si="606"/>
        <v>NO</v>
      </c>
      <c r="AI1850">
        <f t="shared" si="607"/>
        <v>24</v>
      </c>
      <c r="AJ1850" t="str">
        <f t="shared" si="608"/>
        <v/>
      </c>
    </row>
    <row r="1851" spans="1:36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88"/>
        <v>1.0033333333333334</v>
      </c>
      <c r="P1851" s="6">
        <f t="shared" si="589"/>
        <v>37.625</v>
      </c>
      <c r="Q1851" t="str">
        <f t="shared" si="590"/>
        <v>music</v>
      </c>
      <c r="R1851" t="str">
        <f t="shared" si="591"/>
        <v>rock</v>
      </c>
      <c r="S1851" s="8">
        <f t="shared" si="592"/>
        <v>41170</v>
      </c>
      <c r="T1851" s="8">
        <f t="shared" si="593"/>
        <v>41199.845590277779</v>
      </c>
      <c r="U1851">
        <f t="shared" si="594"/>
        <v>2012</v>
      </c>
      <c r="V1851" t="str">
        <f>VLOOKUP(MONTH(S1851),REF!$C$4:$D$15,2,FALSE)</f>
        <v>SEP</v>
      </c>
      <c r="W1851" t="str">
        <f t="shared" si="595"/>
        <v>YES</v>
      </c>
      <c r="X1851" t="str">
        <f t="shared" si="596"/>
        <v>NO</v>
      </c>
      <c r="Y1851" t="str">
        <f t="shared" si="597"/>
        <v>NO</v>
      </c>
      <c r="Z1851" t="str">
        <f t="shared" si="598"/>
        <v>NO</v>
      </c>
      <c r="AA1851" t="str">
        <f t="shared" si="599"/>
        <v>NO</v>
      </c>
      <c r="AB1851" t="str">
        <f t="shared" si="600"/>
        <v>NO</v>
      </c>
      <c r="AC1851" t="str">
        <f t="shared" si="601"/>
        <v>NO</v>
      </c>
      <c r="AD1851" t="str">
        <f t="shared" si="602"/>
        <v>NO</v>
      </c>
      <c r="AE1851" t="str">
        <f t="shared" si="603"/>
        <v>NO</v>
      </c>
      <c r="AF1851" t="str">
        <f t="shared" si="604"/>
        <v>NO</v>
      </c>
      <c r="AG1851" t="str">
        <f t="shared" si="605"/>
        <v>NO</v>
      </c>
      <c r="AH1851" t="str">
        <f t="shared" si="606"/>
        <v>NO</v>
      </c>
      <c r="AI1851">
        <f t="shared" si="607"/>
        <v>8</v>
      </c>
      <c r="AJ1851" t="str">
        <f t="shared" si="608"/>
        <v/>
      </c>
    </row>
    <row r="1852" spans="1:36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88"/>
        <v>1.0152222222222222</v>
      </c>
      <c r="P1852" s="6">
        <f t="shared" si="589"/>
        <v>51.044692737430168</v>
      </c>
      <c r="Q1852" t="str">
        <f t="shared" si="590"/>
        <v>music</v>
      </c>
      <c r="R1852" t="str">
        <f t="shared" si="591"/>
        <v>rock</v>
      </c>
      <c r="S1852" s="8">
        <f t="shared" si="592"/>
        <v>41801</v>
      </c>
      <c r="T1852" s="8">
        <f t="shared" si="593"/>
        <v>41830.959490740745</v>
      </c>
      <c r="U1852">
        <f t="shared" si="594"/>
        <v>2014</v>
      </c>
      <c r="V1852" t="str">
        <f>VLOOKUP(MONTH(S1852),REF!$C$4:$D$15,2,FALSE)</f>
        <v>JUN</v>
      </c>
      <c r="W1852" t="str">
        <f t="shared" si="595"/>
        <v>NO</v>
      </c>
      <c r="X1852" t="str">
        <f t="shared" si="596"/>
        <v>NO</v>
      </c>
      <c r="Y1852" t="str">
        <f t="shared" si="597"/>
        <v>YES</v>
      </c>
      <c r="Z1852" t="str">
        <f t="shared" si="598"/>
        <v>NO</v>
      </c>
      <c r="AA1852" t="str">
        <f t="shared" si="599"/>
        <v>NO</v>
      </c>
      <c r="AB1852" t="str">
        <f t="shared" si="600"/>
        <v>NO</v>
      </c>
      <c r="AC1852" t="str">
        <f t="shared" si="601"/>
        <v>NO</v>
      </c>
      <c r="AD1852" t="str">
        <f t="shared" si="602"/>
        <v>NO</v>
      </c>
      <c r="AE1852" t="str">
        <f t="shared" si="603"/>
        <v>NO</v>
      </c>
      <c r="AF1852" t="str">
        <f t="shared" si="604"/>
        <v>NO</v>
      </c>
      <c r="AG1852" t="str">
        <f t="shared" si="605"/>
        <v>NO</v>
      </c>
      <c r="AH1852" t="str">
        <f t="shared" si="606"/>
        <v>NO</v>
      </c>
      <c r="AI1852">
        <f t="shared" si="607"/>
        <v>179</v>
      </c>
      <c r="AJ1852" t="str">
        <f t="shared" si="608"/>
        <v/>
      </c>
    </row>
    <row r="1853" spans="1:36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88"/>
        <v>1.0007692307692309</v>
      </c>
      <c r="P1853" s="6">
        <f t="shared" si="589"/>
        <v>50.03846153846154</v>
      </c>
      <c r="Q1853" t="str">
        <f t="shared" si="590"/>
        <v>music</v>
      </c>
      <c r="R1853" t="str">
        <f t="shared" si="591"/>
        <v>rock</v>
      </c>
      <c r="S1853" s="8">
        <f t="shared" si="592"/>
        <v>41828</v>
      </c>
      <c r="T1853" s="8">
        <f t="shared" si="593"/>
        <v>41848.041666666664</v>
      </c>
      <c r="U1853">
        <f t="shared" si="594"/>
        <v>2014</v>
      </c>
      <c r="V1853" t="str">
        <f>VLOOKUP(MONTH(S1853),REF!$C$4:$D$15,2,FALSE)</f>
        <v>JUL</v>
      </c>
      <c r="W1853" t="str">
        <f t="shared" si="595"/>
        <v>NO</v>
      </c>
      <c r="X1853" t="str">
        <f t="shared" si="596"/>
        <v>YES</v>
      </c>
      <c r="Y1853" t="str">
        <f t="shared" si="597"/>
        <v>NO</v>
      </c>
      <c r="Z1853" t="str">
        <f t="shared" si="598"/>
        <v>NO</v>
      </c>
      <c r="AA1853" t="str">
        <f t="shared" si="599"/>
        <v>NO</v>
      </c>
      <c r="AB1853" t="str">
        <f t="shared" si="600"/>
        <v>NO</v>
      </c>
      <c r="AC1853" t="str">
        <f t="shared" si="601"/>
        <v>NO</v>
      </c>
      <c r="AD1853" t="str">
        <f t="shared" si="602"/>
        <v>NO</v>
      </c>
      <c r="AE1853" t="str">
        <f t="shared" si="603"/>
        <v>NO</v>
      </c>
      <c r="AF1853" t="str">
        <f t="shared" si="604"/>
        <v>NO</v>
      </c>
      <c r="AG1853" t="str">
        <f t="shared" si="605"/>
        <v>NO</v>
      </c>
      <c r="AH1853" t="str">
        <f t="shared" si="606"/>
        <v>NO</v>
      </c>
      <c r="AI1853">
        <f t="shared" si="607"/>
        <v>26</v>
      </c>
      <c r="AJ1853" t="str">
        <f t="shared" si="608"/>
        <v/>
      </c>
    </row>
    <row r="1854" spans="1:36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88"/>
        <v>1.1696666666666666</v>
      </c>
      <c r="P1854" s="6">
        <f t="shared" si="589"/>
        <v>133.93129770992365</v>
      </c>
      <c r="Q1854" t="str">
        <f t="shared" si="590"/>
        <v>music</v>
      </c>
      <c r="R1854" t="str">
        <f t="shared" si="591"/>
        <v>rock</v>
      </c>
      <c r="S1854" s="8">
        <f t="shared" si="592"/>
        <v>42082</v>
      </c>
      <c r="T1854" s="8">
        <f t="shared" si="593"/>
        <v>42119</v>
      </c>
      <c r="U1854">
        <f t="shared" si="594"/>
        <v>2015</v>
      </c>
      <c r="V1854" t="str">
        <f>VLOOKUP(MONTH(S1854),REF!$C$4:$D$15,2,FALSE)</f>
        <v>MAR</v>
      </c>
      <c r="W1854" t="str">
        <f t="shared" si="595"/>
        <v>NO</v>
      </c>
      <c r="X1854" t="str">
        <f t="shared" si="596"/>
        <v>NO</v>
      </c>
      <c r="Y1854" t="str">
        <f t="shared" si="597"/>
        <v>NO</v>
      </c>
      <c r="Z1854" t="str">
        <f t="shared" si="598"/>
        <v>NO</v>
      </c>
      <c r="AA1854" t="str">
        <f t="shared" si="599"/>
        <v>YES</v>
      </c>
      <c r="AB1854" t="str">
        <f t="shared" si="600"/>
        <v>NO</v>
      </c>
      <c r="AC1854" t="str">
        <f t="shared" si="601"/>
        <v>NO</v>
      </c>
      <c r="AD1854" t="str">
        <f t="shared" si="602"/>
        <v>NO</v>
      </c>
      <c r="AE1854" t="str">
        <f t="shared" si="603"/>
        <v>NO</v>
      </c>
      <c r="AF1854" t="str">
        <f t="shared" si="604"/>
        <v>NO</v>
      </c>
      <c r="AG1854" t="str">
        <f t="shared" si="605"/>
        <v>NO</v>
      </c>
      <c r="AH1854" t="str">
        <f t="shared" si="606"/>
        <v>NO</v>
      </c>
      <c r="AI1854">
        <f t="shared" si="607"/>
        <v>131</v>
      </c>
      <c r="AJ1854" t="str">
        <f t="shared" si="608"/>
        <v/>
      </c>
    </row>
    <row r="1855" spans="1:36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88"/>
        <v>1.01875</v>
      </c>
      <c r="P1855" s="6">
        <f t="shared" si="589"/>
        <v>58.214285714285715</v>
      </c>
      <c r="Q1855" t="str">
        <f t="shared" si="590"/>
        <v>music</v>
      </c>
      <c r="R1855" t="str">
        <f t="shared" si="591"/>
        <v>rock</v>
      </c>
      <c r="S1855" s="8">
        <f t="shared" si="592"/>
        <v>41177</v>
      </c>
      <c r="T1855" s="8">
        <f t="shared" si="593"/>
        <v>41227.102048611108</v>
      </c>
      <c r="U1855">
        <f t="shared" si="594"/>
        <v>2012</v>
      </c>
      <c r="V1855" t="str">
        <f>VLOOKUP(MONTH(S1855),REF!$C$4:$D$15,2,FALSE)</f>
        <v>SEP</v>
      </c>
      <c r="W1855" t="str">
        <f t="shared" si="595"/>
        <v>YES</v>
      </c>
      <c r="X1855" t="str">
        <f t="shared" si="596"/>
        <v>NO</v>
      </c>
      <c r="Y1855" t="str">
        <f t="shared" si="597"/>
        <v>NO</v>
      </c>
      <c r="Z1855" t="str">
        <f t="shared" si="598"/>
        <v>NO</v>
      </c>
      <c r="AA1855" t="str">
        <f t="shared" si="599"/>
        <v>NO</v>
      </c>
      <c r="AB1855" t="str">
        <f t="shared" si="600"/>
        <v>NO</v>
      </c>
      <c r="AC1855" t="str">
        <f t="shared" si="601"/>
        <v>NO</v>
      </c>
      <c r="AD1855" t="str">
        <f t="shared" si="602"/>
        <v>NO</v>
      </c>
      <c r="AE1855" t="str">
        <f t="shared" si="603"/>
        <v>NO</v>
      </c>
      <c r="AF1855" t="str">
        <f t="shared" si="604"/>
        <v>NO</v>
      </c>
      <c r="AG1855" t="str">
        <f t="shared" si="605"/>
        <v>NO</v>
      </c>
      <c r="AH1855" t="str">
        <f t="shared" si="606"/>
        <v>NO</v>
      </c>
      <c r="AI1855">
        <f t="shared" si="607"/>
        <v>14</v>
      </c>
      <c r="AJ1855" t="str">
        <f t="shared" si="608"/>
        <v/>
      </c>
    </row>
    <row r="1856" spans="1:36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88"/>
        <v>1.0212366666666666</v>
      </c>
      <c r="P1856" s="6">
        <f t="shared" si="589"/>
        <v>88.037643678160919</v>
      </c>
      <c r="Q1856" t="str">
        <f t="shared" si="590"/>
        <v>music</v>
      </c>
      <c r="R1856" t="str">
        <f t="shared" si="591"/>
        <v>rock</v>
      </c>
      <c r="S1856" s="8">
        <f t="shared" si="592"/>
        <v>41388</v>
      </c>
      <c r="T1856" s="8">
        <f t="shared" si="593"/>
        <v>41418.021261574075</v>
      </c>
      <c r="U1856">
        <f t="shared" si="594"/>
        <v>2013</v>
      </c>
      <c r="V1856" t="str">
        <f>VLOOKUP(MONTH(S1856),REF!$C$4:$D$15,2,FALSE)</f>
        <v>APR</v>
      </c>
      <c r="W1856" t="str">
        <f t="shared" si="595"/>
        <v>NO</v>
      </c>
      <c r="X1856" t="str">
        <f t="shared" si="596"/>
        <v>NO</v>
      </c>
      <c r="Y1856" t="str">
        <f t="shared" si="597"/>
        <v>NO</v>
      </c>
      <c r="Z1856" t="str">
        <f t="shared" si="598"/>
        <v>NO</v>
      </c>
      <c r="AA1856" t="str">
        <f t="shared" si="599"/>
        <v>YES</v>
      </c>
      <c r="AB1856" t="str">
        <f t="shared" si="600"/>
        <v>NO</v>
      </c>
      <c r="AC1856" t="str">
        <f t="shared" si="601"/>
        <v>NO</v>
      </c>
      <c r="AD1856" t="str">
        <f t="shared" si="602"/>
        <v>NO</v>
      </c>
      <c r="AE1856" t="str">
        <f t="shared" si="603"/>
        <v>NO</v>
      </c>
      <c r="AF1856" t="str">
        <f t="shared" si="604"/>
        <v>NO</v>
      </c>
      <c r="AG1856" t="str">
        <f t="shared" si="605"/>
        <v>NO</v>
      </c>
      <c r="AH1856" t="str">
        <f t="shared" si="606"/>
        <v>NO</v>
      </c>
      <c r="AI1856">
        <f t="shared" si="607"/>
        <v>174</v>
      </c>
      <c r="AJ1856" t="str">
        <f t="shared" si="608"/>
        <v/>
      </c>
    </row>
    <row r="1857" spans="1:36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88"/>
        <v>1.5405897142857143</v>
      </c>
      <c r="P1857" s="6">
        <f t="shared" si="589"/>
        <v>70.576753926701571</v>
      </c>
      <c r="Q1857" t="str">
        <f t="shared" si="590"/>
        <v>music</v>
      </c>
      <c r="R1857" t="str">
        <f t="shared" si="591"/>
        <v>rock</v>
      </c>
      <c r="S1857" s="8">
        <f t="shared" si="592"/>
        <v>41601</v>
      </c>
      <c r="T1857" s="8">
        <f t="shared" si="593"/>
        <v>41645.538657407407</v>
      </c>
      <c r="U1857">
        <f t="shared" si="594"/>
        <v>2013</v>
      </c>
      <c r="V1857" t="str">
        <f>VLOOKUP(MONTH(S1857),REF!$C$4:$D$15,2,FALSE)</f>
        <v>NOV</v>
      </c>
      <c r="W1857" t="str">
        <f t="shared" si="595"/>
        <v>NO</v>
      </c>
      <c r="X1857" t="str">
        <f t="shared" si="596"/>
        <v>NO</v>
      </c>
      <c r="Y1857" t="str">
        <f t="shared" si="597"/>
        <v>YES</v>
      </c>
      <c r="Z1857" t="str">
        <f t="shared" si="598"/>
        <v>NO</v>
      </c>
      <c r="AA1857" t="str">
        <f t="shared" si="599"/>
        <v>NO</v>
      </c>
      <c r="AB1857" t="str">
        <f t="shared" si="600"/>
        <v>NO</v>
      </c>
      <c r="AC1857" t="str">
        <f t="shared" si="601"/>
        <v>NO</v>
      </c>
      <c r="AD1857" t="str">
        <f t="shared" si="602"/>
        <v>NO</v>
      </c>
      <c r="AE1857" t="str">
        <f t="shared" si="603"/>
        <v>NO</v>
      </c>
      <c r="AF1857" t="str">
        <f t="shared" si="604"/>
        <v>NO</v>
      </c>
      <c r="AG1857" t="str">
        <f t="shared" si="605"/>
        <v>NO</v>
      </c>
      <c r="AH1857" t="str">
        <f t="shared" si="606"/>
        <v>NO</v>
      </c>
      <c r="AI1857">
        <f t="shared" si="607"/>
        <v>191</v>
      </c>
      <c r="AJ1857" t="str">
        <f t="shared" si="608"/>
        <v/>
      </c>
    </row>
    <row r="1858" spans="1:36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88"/>
        <v>1.0125</v>
      </c>
      <c r="P1858" s="6">
        <f t="shared" si="589"/>
        <v>53.289473684210527</v>
      </c>
      <c r="Q1858" t="str">
        <f t="shared" si="590"/>
        <v>music</v>
      </c>
      <c r="R1858" t="str">
        <f t="shared" si="591"/>
        <v>rock</v>
      </c>
      <c r="S1858" s="8">
        <f t="shared" si="592"/>
        <v>41818</v>
      </c>
      <c r="T1858" s="8">
        <f t="shared" si="593"/>
        <v>41838.854999999996</v>
      </c>
      <c r="U1858">
        <f t="shared" si="594"/>
        <v>2014</v>
      </c>
      <c r="V1858" t="str">
        <f>VLOOKUP(MONTH(S1858),REF!$C$4:$D$15,2,FALSE)</f>
        <v>JUN</v>
      </c>
      <c r="W1858" t="str">
        <f t="shared" si="595"/>
        <v>NO</v>
      </c>
      <c r="X1858" t="str">
        <f t="shared" si="596"/>
        <v>YES</v>
      </c>
      <c r="Y1858" t="str">
        <f t="shared" si="597"/>
        <v>NO</v>
      </c>
      <c r="Z1858" t="str">
        <f t="shared" si="598"/>
        <v>NO</v>
      </c>
      <c r="AA1858" t="str">
        <f t="shared" si="599"/>
        <v>NO</v>
      </c>
      <c r="AB1858" t="str">
        <f t="shared" si="600"/>
        <v>NO</v>
      </c>
      <c r="AC1858" t="str">
        <f t="shared" si="601"/>
        <v>NO</v>
      </c>
      <c r="AD1858" t="str">
        <f t="shared" si="602"/>
        <v>NO</v>
      </c>
      <c r="AE1858" t="str">
        <f t="shared" si="603"/>
        <v>NO</v>
      </c>
      <c r="AF1858" t="str">
        <f t="shared" si="604"/>
        <v>NO</v>
      </c>
      <c r="AG1858" t="str">
        <f t="shared" si="605"/>
        <v>NO</v>
      </c>
      <c r="AH1858" t="str">
        <f t="shared" si="606"/>
        <v>NO</v>
      </c>
      <c r="AI1858">
        <f t="shared" si="607"/>
        <v>38</v>
      </c>
      <c r="AJ1858" t="str">
        <f t="shared" si="608"/>
        <v/>
      </c>
    </row>
    <row r="1859" spans="1:36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609">E1859/D1859</f>
        <v>1</v>
      </c>
      <c r="P1859" s="6">
        <f t="shared" ref="P1859:P1922" si="610">E1859/L1859</f>
        <v>136.36363636363637</v>
      </c>
      <c r="Q1859" t="str">
        <f t="shared" ref="Q1859:Q1922" si="611">LEFT(N1859,FIND("/",N1859)-1)</f>
        <v>music</v>
      </c>
      <c r="R1859" t="str">
        <f t="shared" ref="R1859:R1922" si="612">RIGHT(N1859,LEN(N1859)-FIND("/",N1859))</f>
        <v>rock</v>
      </c>
      <c r="S1859" s="8">
        <f t="shared" ref="S1859:S1922" si="613">ROUND((J1859/86400)+DATE(1970,1,1),0)</f>
        <v>41865</v>
      </c>
      <c r="T1859" s="8">
        <f t="shared" ref="T1859:T1922" si="614">(I1859/86400)+DATE(1970,1,1)</f>
        <v>41894.76866898148</v>
      </c>
      <c r="U1859">
        <f t="shared" ref="U1859:U1922" si="615">YEAR(S1859)</f>
        <v>2014</v>
      </c>
      <c r="V1859" t="str">
        <f>VLOOKUP(MONTH(S1859),REF!$C$4:$D$15,2,FALSE)</f>
        <v>AUG</v>
      </c>
      <c r="W1859" t="str">
        <f t="shared" ref="W1859:W1922" si="616">IF(D1859&lt;1000,"YES","NO")</f>
        <v>NO</v>
      </c>
      <c r="X1859" t="str">
        <f t="shared" ref="X1859:X1922" si="617">IF(AND($D1859&gt;=1000,$D1859&lt;=4999),"YES","NO")</f>
        <v>YES</v>
      </c>
      <c r="Y1859" t="str">
        <f t="shared" ref="Y1859:Y1922" si="618">IF(AND($D1859&gt;=5000,$D1859&lt;=9999),"YES","NO")</f>
        <v>NO</v>
      </c>
      <c r="Z1859" t="str">
        <f t="shared" ref="Z1859:Z1922" si="619">IF(AND($D1859&gt;=10000,$D1859&lt;=14999),"YES","NO")</f>
        <v>NO</v>
      </c>
      <c r="AA1859" t="str">
        <f t="shared" ref="AA1859:AA1922" si="620">IF(AND($D1859&gt;=15000,$D1859&lt;=19999),"YES","NO")</f>
        <v>NO</v>
      </c>
      <c r="AB1859" t="str">
        <f t="shared" ref="AB1859:AB1922" si="621">IF(AND($D1859&gt;=20000,$D1859&lt;=24999),"YES","NO")</f>
        <v>NO</v>
      </c>
      <c r="AC1859" t="str">
        <f t="shared" ref="AC1859:AC1922" si="622">IF(AND($D1859&gt;=25000,$D1859&lt;=29999),"YES","NO")</f>
        <v>NO</v>
      </c>
      <c r="AD1859" t="str">
        <f t="shared" ref="AD1859:AD1922" si="623">IF(AND($D1859&gt;=30000,$D1859&lt;=34999),"YES","NO")</f>
        <v>NO</v>
      </c>
      <c r="AE1859" t="str">
        <f t="shared" ref="AE1859:AE1922" si="624">IF(AND($D1859&gt;=35000,$D1859&lt;=39999),"YES","NO")</f>
        <v>NO</v>
      </c>
      <c r="AF1859" t="str">
        <f t="shared" ref="AF1859:AF1922" si="625">IF(AND($D1859&gt;=40000,$D1859&lt;=44999),"YES","NO")</f>
        <v>NO</v>
      </c>
      <c r="AG1859" t="str">
        <f t="shared" ref="AG1859:AG1922" si="626">IF(AND($D1859&gt;=45000,$D1859&lt;=49999),"YES","NO")</f>
        <v>NO</v>
      </c>
      <c r="AH1859" t="str">
        <f t="shared" ref="AH1859:AH1922" si="627">IF($D1859&gt;=50000,"YES","NO")</f>
        <v>NO</v>
      </c>
      <c r="AI1859">
        <f t="shared" ref="AI1859:AI1922" si="628">IF(F1859="successful",L1859,"")</f>
        <v>22</v>
      </c>
      <c r="AJ1859" t="str">
        <f t="shared" ref="AJ1859:AJ1922" si="629">IF(F1859="failed",L1859,"")</f>
        <v/>
      </c>
    </row>
    <row r="1860" spans="1:36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609"/>
        <v>1.0874800874800874</v>
      </c>
      <c r="P1860" s="6">
        <f t="shared" si="610"/>
        <v>40.547315436241611</v>
      </c>
      <c r="Q1860" t="str">
        <f t="shared" si="611"/>
        <v>music</v>
      </c>
      <c r="R1860" t="str">
        <f t="shared" si="612"/>
        <v>rock</v>
      </c>
      <c r="S1860" s="8">
        <f t="shared" si="613"/>
        <v>40833</v>
      </c>
      <c r="T1860" s="8">
        <f t="shared" si="614"/>
        <v>40893.242141203707</v>
      </c>
      <c r="U1860">
        <f t="shared" si="615"/>
        <v>2011</v>
      </c>
      <c r="V1860" t="str">
        <f>VLOOKUP(MONTH(S1860),REF!$C$4:$D$15,2,FALSE)</f>
        <v>OCT</v>
      </c>
      <c r="W1860" t="str">
        <f t="shared" si="616"/>
        <v>NO</v>
      </c>
      <c r="X1860" t="str">
        <f t="shared" si="617"/>
        <v>NO</v>
      </c>
      <c r="Y1860" t="str">
        <f t="shared" si="618"/>
        <v>YES</v>
      </c>
      <c r="Z1860" t="str">
        <f t="shared" si="619"/>
        <v>NO</v>
      </c>
      <c r="AA1860" t="str">
        <f t="shared" si="620"/>
        <v>NO</v>
      </c>
      <c r="AB1860" t="str">
        <f t="shared" si="621"/>
        <v>NO</v>
      </c>
      <c r="AC1860" t="str">
        <f t="shared" si="622"/>
        <v>NO</v>
      </c>
      <c r="AD1860" t="str">
        <f t="shared" si="623"/>
        <v>NO</v>
      </c>
      <c r="AE1860" t="str">
        <f t="shared" si="624"/>
        <v>NO</v>
      </c>
      <c r="AF1860" t="str">
        <f t="shared" si="625"/>
        <v>NO</v>
      </c>
      <c r="AG1860" t="str">
        <f t="shared" si="626"/>
        <v>NO</v>
      </c>
      <c r="AH1860" t="str">
        <f t="shared" si="627"/>
        <v>NO</v>
      </c>
      <c r="AI1860">
        <f t="shared" si="628"/>
        <v>149</v>
      </c>
      <c r="AJ1860" t="str">
        <f t="shared" si="629"/>
        <v/>
      </c>
    </row>
    <row r="1861" spans="1:36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609"/>
        <v>1.3183333333333334</v>
      </c>
      <c r="P1861" s="6">
        <f t="shared" si="610"/>
        <v>70.625</v>
      </c>
      <c r="Q1861" t="str">
        <f t="shared" si="611"/>
        <v>music</v>
      </c>
      <c r="R1861" t="str">
        <f t="shared" si="612"/>
        <v>rock</v>
      </c>
      <c r="S1861" s="8">
        <f t="shared" si="613"/>
        <v>40779</v>
      </c>
      <c r="T1861" s="8">
        <f t="shared" si="614"/>
        <v>40808.770011574074</v>
      </c>
      <c r="U1861">
        <f t="shared" si="615"/>
        <v>2011</v>
      </c>
      <c r="V1861" t="str">
        <f>VLOOKUP(MONTH(S1861),REF!$C$4:$D$15,2,FALSE)</f>
        <v>AUG</v>
      </c>
      <c r="W1861" t="str">
        <f t="shared" si="616"/>
        <v>NO</v>
      </c>
      <c r="X1861" t="str">
        <f t="shared" si="617"/>
        <v>YES</v>
      </c>
      <c r="Y1861" t="str">
        <f t="shared" si="618"/>
        <v>NO</v>
      </c>
      <c r="Z1861" t="str">
        <f t="shared" si="619"/>
        <v>NO</v>
      </c>
      <c r="AA1861" t="str">
        <f t="shared" si="620"/>
        <v>NO</v>
      </c>
      <c r="AB1861" t="str">
        <f t="shared" si="621"/>
        <v>NO</v>
      </c>
      <c r="AC1861" t="str">
        <f t="shared" si="622"/>
        <v>NO</v>
      </c>
      <c r="AD1861" t="str">
        <f t="shared" si="623"/>
        <v>NO</v>
      </c>
      <c r="AE1861" t="str">
        <f t="shared" si="624"/>
        <v>NO</v>
      </c>
      <c r="AF1861" t="str">
        <f t="shared" si="625"/>
        <v>NO</v>
      </c>
      <c r="AG1861" t="str">
        <f t="shared" si="626"/>
        <v>NO</v>
      </c>
      <c r="AH1861" t="str">
        <f t="shared" si="627"/>
        <v>NO</v>
      </c>
      <c r="AI1861">
        <f t="shared" si="628"/>
        <v>56</v>
      </c>
      <c r="AJ1861" t="str">
        <f t="shared" si="629"/>
        <v/>
      </c>
    </row>
    <row r="1862" spans="1:36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609"/>
        <v>1.3346666666666667</v>
      </c>
      <c r="P1862" s="6">
        <f t="shared" si="610"/>
        <v>52.684210526315788</v>
      </c>
      <c r="Q1862" t="str">
        <f t="shared" si="611"/>
        <v>music</v>
      </c>
      <c r="R1862" t="str">
        <f t="shared" si="612"/>
        <v>rock</v>
      </c>
      <c r="S1862" s="8">
        <f t="shared" si="613"/>
        <v>41656</v>
      </c>
      <c r="T1862" s="8">
        <f t="shared" si="614"/>
        <v>41676.70930555556</v>
      </c>
      <c r="U1862">
        <f t="shared" si="615"/>
        <v>2014</v>
      </c>
      <c r="V1862" t="str">
        <f>VLOOKUP(MONTH(S1862),REF!$C$4:$D$15,2,FALSE)</f>
        <v>JAN</v>
      </c>
      <c r="W1862" t="str">
        <f t="shared" si="616"/>
        <v>YES</v>
      </c>
      <c r="X1862" t="str">
        <f t="shared" si="617"/>
        <v>NO</v>
      </c>
      <c r="Y1862" t="str">
        <f t="shared" si="618"/>
        <v>NO</v>
      </c>
      <c r="Z1862" t="str">
        <f t="shared" si="619"/>
        <v>NO</v>
      </c>
      <c r="AA1862" t="str">
        <f t="shared" si="620"/>
        <v>NO</v>
      </c>
      <c r="AB1862" t="str">
        <f t="shared" si="621"/>
        <v>NO</v>
      </c>
      <c r="AC1862" t="str">
        <f t="shared" si="622"/>
        <v>NO</v>
      </c>
      <c r="AD1862" t="str">
        <f t="shared" si="623"/>
        <v>NO</v>
      </c>
      <c r="AE1862" t="str">
        <f t="shared" si="624"/>
        <v>NO</v>
      </c>
      <c r="AF1862" t="str">
        <f t="shared" si="625"/>
        <v>NO</v>
      </c>
      <c r="AG1862" t="str">
        <f t="shared" si="626"/>
        <v>NO</v>
      </c>
      <c r="AH1862" t="str">
        <f t="shared" si="627"/>
        <v>NO</v>
      </c>
      <c r="AI1862">
        <f t="shared" si="628"/>
        <v>19</v>
      </c>
      <c r="AJ1862" t="str">
        <f t="shared" si="629"/>
        <v/>
      </c>
    </row>
    <row r="1863" spans="1:36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609"/>
        <v>0</v>
      </c>
      <c r="P1863" s="6" t="e">
        <f t="shared" si="610"/>
        <v>#DIV/0!</v>
      </c>
      <c r="Q1863" t="str">
        <f t="shared" si="611"/>
        <v>games</v>
      </c>
      <c r="R1863" t="str">
        <f t="shared" si="612"/>
        <v>mobile games</v>
      </c>
      <c r="S1863" s="8">
        <f t="shared" si="613"/>
        <v>42000</v>
      </c>
      <c r="T1863" s="8">
        <f t="shared" si="614"/>
        <v>42030.300243055557</v>
      </c>
      <c r="U1863">
        <f t="shared" si="615"/>
        <v>2014</v>
      </c>
      <c r="V1863" t="str">
        <f>VLOOKUP(MONTH(S1863),REF!$C$4:$D$15,2,FALSE)</f>
        <v>DEC</v>
      </c>
      <c r="W1863" t="str">
        <f t="shared" si="616"/>
        <v>NO</v>
      </c>
      <c r="X1863" t="str">
        <f t="shared" si="617"/>
        <v>NO</v>
      </c>
      <c r="Y1863" t="str">
        <f t="shared" si="618"/>
        <v>NO</v>
      </c>
      <c r="Z1863" t="str">
        <f t="shared" si="619"/>
        <v>NO</v>
      </c>
      <c r="AA1863" t="str">
        <f t="shared" si="620"/>
        <v>NO</v>
      </c>
      <c r="AB1863" t="str">
        <f t="shared" si="621"/>
        <v>NO</v>
      </c>
      <c r="AC1863" t="str">
        <f t="shared" si="622"/>
        <v>NO</v>
      </c>
      <c r="AD1863" t="str">
        <f t="shared" si="623"/>
        <v>NO</v>
      </c>
      <c r="AE1863" t="str">
        <f t="shared" si="624"/>
        <v>NO</v>
      </c>
      <c r="AF1863" t="str">
        <f t="shared" si="625"/>
        <v>NO</v>
      </c>
      <c r="AG1863" t="str">
        <f t="shared" si="626"/>
        <v>NO</v>
      </c>
      <c r="AH1863" t="str">
        <f t="shared" si="627"/>
        <v>YES</v>
      </c>
      <c r="AI1863" t="str">
        <f t="shared" si="628"/>
        <v/>
      </c>
      <c r="AJ1863">
        <f t="shared" si="629"/>
        <v>0</v>
      </c>
    </row>
    <row r="1864" spans="1:36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609"/>
        <v>8.0833333333333326E-2</v>
      </c>
      <c r="P1864" s="6">
        <f t="shared" si="610"/>
        <v>90.9375</v>
      </c>
      <c r="Q1864" t="str">
        <f t="shared" si="611"/>
        <v>games</v>
      </c>
      <c r="R1864" t="str">
        <f t="shared" si="612"/>
        <v>mobile games</v>
      </c>
      <c r="S1864" s="8">
        <f t="shared" si="613"/>
        <v>42755</v>
      </c>
      <c r="T1864" s="8">
        <f t="shared" si="614"/>
        <v>42802.3125</v>
      </c>
      <c r="U1864">
        <f t="shared" si="615"/>
        <v>2017</v>
      </c>
      <c r="V1864" t="str">
        <f>VLOOKUP(MONTH(S1864),REF!$C$4:$D$15,2,FALSE)</f>
        <v>JAN</v>
      </c>
      <c r="W1864" t="str">
        <f t="shared" si="616"/>
        <v>NO</v>
      </c>
      <c r="X1864" t="str">
        <f t="shared" si="617"/>
        <v>NO</v>
      </c>
      <c r="Y1864" t="str">
        <f t="shared" si="618"/>
        <v>NO</v>
      </c>
      <c r="Z1864" t="str">
        <f t="shared" si="619"/>
        <v>NO</v>
      </c>
      <c r="AA1864" t="str">
        <f t="shared" si="620"/>
        <v>YES</v>
      </c>
      <c r="AB1864" t="str">
        <f t="shared" si="621"/>
        <v>NO</v>
      </c>
      <c r="AC1864" t="str">
        <f t="shared" si="622"/>
        <v>NO</v>
      </c>
      <c r="AD1864" t="str">
        <f t="shared" si="623"/>
        <v>NO</v>
      </c>
      <c r="AE1864" t="str">
        <f t="shared" si="624"/>
        <v>NO</v>
      </c>
      <c r="AF1864" t="str">
        <f t="shared" si="625"/>
        <v>NO</v>
      </c>
      <c r="AG1864" t="str">
        <f t="shared" si="626"/>
        <v>NO</v>
      </c>
      <c r="AH1864" t="str">
        <f t="shared" si="627"/>
        <v>NO</v>
      </c>
      <c r="AI1864" t="str">
        <f t="shared" si="628"/>
        <v/>
      </c>
      <c r="AJ1864">
        <f t="shared" si="629"/>
        <v>16</v>
      </c>
    </row>
    <row r="1865" spans="1:36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609"/>
        <v>4.0000000000000001E-3</v>
      </c>
      <c r="P1865" s="6">
        <f t="shared" si="610"/>
        <v>5</v>
      </c>
      <c r="Q1865" t="str">
        <f t="shared" si="611"/>
        <v>games</v>
      </c>
      <c r="R1865" t="str">
        <f t="shared" si="612"/>
        <v>mobile games</v>
      </c>
      <c r="S1865" s="8">
        <f t="shared" si="613"/>
        <v>41773</v>
      </c>
      <c r="T1865" s="8">
        <f t="shared" si="614"/>
        <v>41802.797280092593</v>
      </c>
      <c r="U1865">
        <f t="shared" si="615"/>
        <v>2014</v>
      </c>
      <c r="V1865" t="str">
        <f>VLOOKUP(MONTH(S1865),REF!$C$4:$D$15,2,FALSE)</f>
        <v>MAY</v>
      </c>
      <c r="W1865" t="str">
        <f t="shared" si="616"/>
        <v>NO</v>
      </c>
      <c r="X1865" t="str">
        <f t="shared" si="617"/>
        <v>YES</v>
      </c>
      <c r="Y1865" t="str">
        <f t="shared" si="618"/>
        <v>NO</v>
      </c>
      <c r="Z1865" t="str">
        <f t="shared" si="619"/>
        <v>NO</v>
      </c>
      <c r="AA1865" t="str">
        <f t="shared" si="620"/>
        <v>NO</v>
      </c>
      <c r="AB1865" t="str">
        <f t="shared" si="621"/>
        <v>NO</v>
      </c>
      <c r="AC1865" t="str">
        <f t="shared" si="622"/>
        <v>NO</v>
      </c>
      <c r="AD1865" t="str">
        <f t="shared" si="623"/>
        <v>NO</v>
      </c>
      <c r="AE1865" t="str">
        <f t="shared" si="624"/>
        <v>NO</v>
      </c>
      <c r="AF1865" t="str">
        <f t="shared" si="625"/>
        <v>NO</v>
      </c>
      <c r="AG1865" t="str">
        <f t="shared" si="626"/>
        <v>NO</v>
      </c>
      <c r="AH1865" t="str">
        <f t="shared" si="627"/>
        <v>NO</v>
      </c>
      <c r="AI1865" t="str">
        <f t="shared" si="628"/>
        <v/>
      </c>
      <c r="AJ1865">
        <f t="shared" si="629"/>
        <v>2</v>
      </c>
    </row>
    <row r="1866" spans="1:36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609"/>
        <v>0.42892307692307691</v>
      </c>
      <c r="P1866" s="6">
        <f t="shared" si="610"/>
        <v>58.083333333333336</v>
      </c>
      <c r="Q1866" t="str">
        <f t="shared" si="611"/>
        <v>games</v>
      </c>
      <c r="R1866" t="str">
        <f t="shared" si="612"/>
        <v>mobile games</v>
      </c>
      <c r="S1866" s="8">
        <f t="shared" si="613"/>
        <v>41734</v>
      </c>
      <c r="T1866" s="8">
        <f t="shared" si="614"/>
        <v>41763.716435185182</v>
      </c>
      <c r="U1866">
        <f t="shared" si="615"/>
        <v>2014</v>
      </c>
      <c r="V1866" t="str">
        <f>VLOOKUP(MONTH(S1866),REF!$C$4:$D$15,2,FALSE)</f>
        <v>APR</v>
      </c>
      <c r="W1866" t="str">
        <f t="shared" si="616"/>
        <v>NO</v>
      </c>
      <c r="X1866" t="str">
        <f t="shared" si="617"/>
        <v>NO</v>
      </c>
      <c r="Y1866" t="str">
        <f t="shared" si="618"/>
        <v>YES</v>
      </c>
      <c r="Z1866" t="str">
        <f t="shared" si="619"/>
        <v>NO</v>
      </c>
      <c r="AA1866" t="str">
        <f t="shared" si="620"/>
        <v>NO</v>
      </c>
      <c r="AB1866" t="str">
        <f t="shared" si="621"/>
        <v>NO</v>
      </c>
      <c r="AC1866" t="str">
        <f t="shared" si="622"/>
        <v>NO</v>
      </c>
      <c r="AD1866" t="str">
        <f t="shared" si="623"/>
        <v>NO</v>
      </c>
      <c r="AE1866" t="str">
        <f t="shared" si="624"/>
        <v>NO</v>
      </c>
      <c r="AF1866" t="str">
        <f t="shared" si="625"/>
        <v>NO</v>
      </c>
      <c r="AG1866" t="str">
        <f t="shared" si="626"/>
        <v>NO</v>
      </c>
      <c r="AH1866" t="str">
        <f t="shared" si="627"/>
        <v>NO</v>
      </c>
      <c r="AI1866" t="str">
        <f t="shared" si="628"/>
        <v/>
      </c>
      <c r="AJ1866">
        <f t="shared" si="629"/>
        <v>48</v>
      </c>
    </row>
    <row r="1867" spans="1:36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609"/>
        <v>3.6363636363636364E-5</v>
      </c>
      <c r="P1867" s="6">
        <f t="shared" si="610"/>
        <v>2</v>
      </c>
      <c r="Q1867" t="str">
        <f t="shared" si="611"/>
        <v>games</v>
      </c>
      <c r="R1867" t="str">
        <f t="shared" si="612"/>
        <v>mobile games</v>
      </c>
      <c r="S1867" s="8">
        <f t="shared" si="613"/>
        <v>42645</v>
      </c>
      <c r="T1867" s="8">
        <f t="shared" si="614"/>
        <v>42680.409108796295</v>
      </c>
      <c r="U1867">
        <f t="shared" si="615"/>
        <v>2016</v>
      </c>
      <c r="V1867" t="str">
        <f>VLOOKUP(MONTH(S1867),REF!$C$4:$D$15,2,FALSE)</f>
        <v>OCT</v>
      </c>
      <c r="W1867" t="str">
        <f t="shared" si="616"/>
        <v>NO</v>
      </c>
      <c r="X1867" t="str">
        <f t="shared" si="617"/>
        <v>NO</v>
      </c>
      <c r="Y1867" t="str">
        <f t="shared" si="618"/>
        <v>NO</v>
      </c>
      <c r="Z1867" t="str">
        <f t="shared" si="619"/>
        <v>NO</v>
      </c>
      <c r="AA1867" t="str">
        <f t="shared" si="620"/>
        <v>NO</v>
      </c>
      <c r="AB1867" t="str">
        <f t="shared" si="621"/>
        <v>NO</v>
      </c>
      <c r="AC1867" t="str">
        <f t="shared" si="622"/>
        <v>NO</v>
      </c>
      <c r="AD1867" t="str">
        <f t="shared" si="623"/>
        <v>NO</v>
      </c>
      <c r="AE1867" t="str">
        <f t="shared" si="624"/>
        <v>NO</v>
      </c>
      <c r="AF1867" t="str">
        <f t="shared" si="625"/>
        <v>NO</v>
      </c>
      <c r="AG1867" t="str">
        <f t="shared" si="626"/>
        <v>NO</v>
      </c>
      <c r="AH1867" t="str">
        <f t="shared" si="627"/>
        <v>YES</v>
      </c>
      <c r="AI1867" t="str">
        <f t="shared" si="628"/>
        <v/>
      </c>
      <c r="AJ1867">
        <f t="shared" si="629"/>
        <v>2</v>
      </c>
    </row>
    <row r="1868" spans="1:36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609"/>
        <v>5.0000000000000001E-3</v>
      </c>
      <c r="P1868" s="6">
        <f t="shared" si="610"/>
        <v>62.5</v>
      </c>
      <c r="Q1868" t="str">
        <f t="shared" si="611"/>
        <v>games</v>
      </c>
      <c r="R1868" t="str">
        <f t="shared" si="612"/>
        <v>mobile games</v>
      </c>
      <c r="S1868" s="8">
        <f t="shared" si="613"/>
        <v>42742</v>
      </c>
      <c r="T1868" s="8">
        <f t="shared" si="614"/>
        <v>42795.166666666672</v>
      </c>
      <c r="U1868">
        <f t="shared" si="615"/>
        <v>2017</v>
      </c>
      <c r="V1868" t="str">
        <f>VLOOKUP(MONTH(S1868),REF!$C$4:$D$15,2,FALSE)</f>
        <v>JAN</v>
      </c>
      <c r="W1868" t="str">
        <f t="shared" si="616"/>
        <v>NO</v>
      </c>
      <c r="X1868" t="str">
        <f t="shared" si="617"/>
        <v>NO</v>
      </c>
      <c r="Y1868" t="str">
        <f t="shared" si="618"/>
        <v>NO</v>
      </c>
      <c r="Z1868" t="str">
        <f t="shared" si="619"/>
        <v>NO</v>
      </c>
      <c r="AA1868" t="str">
        <f t="shared" si="620"/>
        <v>NO</v>
      </c>
      <c r="AB1868" t="str">
        <f t="shared" si="621"/>
        <v>NO</v>
      </c>
      <c r="AC1868" t="str">
        <f t="shared" si="622"/>
        <v>YES</v>
      </c>
      <c r="AD1868" t="str">
        <f t="shared" si="623"/>
        <v>NO</v>
      </c>
      <c r="AE1868" t="str">
        <f t="shared" si="624"/>
        <v>NO</v>
      </c>
      <c r="AF1868" t="str">
        <f t="shared" si="625"/>
        <v>NO</v>
      </c>
      <c r="AG1868" t="str">
        <f t="shared" si="626"/>
        <v>NO</v>
      </c>
      <c r="AH1868" t="str">
        <f t="shared" si="627"/>
        <v>NO</v>
      </c>
      <c r="AI1868" t="str">
        <f t="shared" si="628"/>
        <v/>
      </c>
      <c r="AJ1868">
        <f t="shared" si="629"/>
        <v>2</v>
      </c>
    </row>
    <row r="1869" spans="1:36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609"/>
        <v>5.0000000000000001E-4</v>
      </c>
      <c r="P1869" s="6">
        <f t="shared" si="610"/>
        <v>10</v>
      </c>
      <c r="Q1869" t="str">
        <f t="shared" si="611"/>
        <v>games</v>
      </c>
      <c r="R1869" t="str">
        <f t="shared" si="612"/>
        <v>mobile games</v>
      </c>
      <c r="S1869" s="8">
        <f t="shared" si="613"/>
        <v>42650</v>
      </c>
      <c r="T1869" s="8">
        <f t="shared" si="614"/>
        <v>42679.924907407403</v>
      </c>
      <c r="U1869">
        <f t="shared" si="615"/>
        <v>2016</v>
      </c>
      <c r="V1869" t="str">
        <f>VLOOKUP(MONTH(S1869),REF!$C$4:$D$15,2,FALSE)</f>
        <v>OCT</v>
      </c>
      <c r="W1869" t="str">
        <f t="shared" si="616"/>
        <v>NO</v>
      </c>
      <c r="X1869" t="str">
        <f t="shared" si="617"/>
        <v>NO</v>
      </c>
      <c r="Y1869" t="str">
        <f t="shared" si="618"/>
        <v>NO</v>
      </c>
      <c r="Z1869" t="str">
        <f t="shared" si="619"/>
        <v>NO</v>
      </c>
      <c r="AA1869" t="str">
        <f t="shared" si="620"/>
        <v>NO</v>
      </c>
      <c r="AB1869" t="str">
        <f t="shared" si="621"/>
        <v>YES</v>
      </c>
      <c r="AC1869" t="str">
        <f t="shared" si="622"/>
        <v>NO</v>
      </c>
      <c r="AD1869" t="str">
        <f t="shared" si="623"/>
        <v>NO</v>
      </c>
      <c r="AE1869" t="str">
        <f t="shared" si="624"/>
        <v>NO</v>
      </c>
      <c r="AF1869" t="str">
        <f t="shared" si="625"/>
        <v>NO</v>
      </c>
      <c r="AG1869" t="str">
        <f t="shared" si="626"/>
        <v>NO</v>
      </c>
      <c r="AH1869" t="str">
        <f t="shared" si="627"/>
        <v>NO</v>
      </c>
      <c r="AI1869" t="str">
        <f t="shared" si="628"/>
        <v/>
      </c>
      <c r="AJ1869">
        <f t="shared" si="629"/>
        <v>1</v>
      </c>
    </row>
    <row r="1870" spans="1:36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609"/>
        <v>4.8680000000000001E-2</v>
      </c>
      <c r="P1870" s="6">
        <f t="shared" si="610"/>
        <v>71.588235294117652</v>
      </c>
      <c r="Q1870" t="str">
        <f t="shared" si="611"/>
        <v>games</v>
      </c>
      <c r="R1870" t="str">
        <f t="shared" si="612"/>
        <v>mobile games</v>
      </c>
      <c r="S1870" s="8">
        <f t="shared" si="613"/>
        <v>42329</v>
      </c>
      <c r="T1870" s="8">
        <f t="shared" si="614"/>
        <v>42353.332638888889</v>
      </c>
      <c r="U1870">
        <f t="shared" si="615"/>
        <v>2015</v>
      </c>
      <c r="V1870" t="str">
        <f>VLOOKUP(MONTH(S1870),REF!$C$4:$D$15,2,FALSE)</f>
        <v>NOV</v>
      </c>
      <c r="W1870" t="str">
        <f t="shared" si="616"/>
        <v>NO</v>
      </c>
      <c r="X1870" t="str">
        <f t="shared" si="617"/>
        <v>NO</v>
      </c>
      <c r="Y1870" t="str">
        <f t="shared" si="618"/>
        <v>NO</v>
      </c>
      <c r="Z1870" t="str">
        <f t="shared" si="619"/>
        <v>NO</v>
      </c>
      <c r="AA1870" t="str">
        <f t="shared" si="620"/>
        <v>NO</v>
      </c>
      <c r="AB1870" t="str">
        <f t="shared" si="621"/>
        <v>NO</v>
      </c>
      <c r="AC1870" t="str">
        <f t="shared" si="622"/>
        <v>YES</v>
      </c>
      <c r="AD1870" t="str">
        <f t="shared" si="623"/>
        <v>NO</v>
      </c>
      <c r="AE1870" t="str">
        <f t="shared" si="624"/>
        <v>NO</v>
      </c>
      <c r="AF1870" t="str">
        <f t="shared" si="625"/>
        <v>NO</v>
      </c>
      <c r="AG1870" t="str">
        <f t="shared" si="626"/>
        <v>NO</v>
      </c>
      <c r="AH1870" t="str">
        <f t="shared" si="627"/>
        <v>NO</v>
      </c>
      <c r="AI1870" t="str">
        <f t="shared" si="628"/>
        <v/>
      </c>
      <c r="AJ1870">
        <f t="shared" si="629"/>
        <v>17</v>
      </c>
    </row>
    <row r="1871" spans="1:36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609"/>
        <v>0</v>
      </c>
      <c r="P1871" s="6" t="e">
        <f t="shared" si="610"/>
        <v>#DIV/0!</v>
      </c>
      <c r="Q1871" t="str">
        <f t="shared" si="611"/>
        <v>games</v>
      </c>
      <c r="R1871" t="str">
        <f t="shared" si="612"/>
        <v>mobile games</v>
      </c>
      <c r="S1871" s="8">
        <f t="shared" si="613"/>
        <v>42709</v>
      </c>
      <c r="T1871" s="8">
        <f t="shared" si="614"/>
        <v>42739.002881944441</v>
      </c>
      <c r="U1871">
        <f t="shared" si="615"/>
        <v>2016</v>
      </c>
      <c r="V1871" t="str">
        <f>VLOOKUP(MONTH(S1871),REF!$C$4:$D$15,2,FALSE)</f>
        <v>DEC</v>
      </c>
      <c r="W1871" t="str">
        <f t="shared" si="616"/>
        <v>NO</v>
      </c>
      <c r="X1871" t="str">
        <f t="shared" si="617"/>
        <v>NO</v>
      </c>
      <c r="Y1871" t="str">
        <f t="shared" si="618"/>
        <v>NO</v>
      </c>
      <c r="Z1871" t="str">
        <f t="shared" si="619"/>
        <v>YES</v>
      </c>
      <c r="AA1871" t="str">
        <f t="shared" si="620"/>
        <v>NO</v>
      </c>
      <c r="AB1871" t="str">
        <f t="shared" si="621"/>
        <v>NO</v>
      </c>
      <c r="AC1871" t="str">
        <f t="shared" si="622"/>
        <v>NO</v>
      </c>
      <c r="AD1871" t="str">
        <f t="shared" si="623"/>
        <v>NO</v>
      </c>
      <c r="AE1871" t="str">
        <f t="shared" si="624"/>
        <v>NO</v>
      </c>
      <c r="AF1871" t="str">
        <f t="shared" si="625"/>
        <v>NO</v>
      </c>
      <c r="AG1871" t="str">
        <f t="shared" si="626"/>
        <v>NO</v>
      </c>
      <c r="AH1871" t="str">
        <f t="shared" si="627"/>
        <v>NO</v>
      </c>
      <c r="AI1871" t="str">
        <f t="shared" si="628"/>
        <v/>
      </c>
      <c r="AJ1871">
        <f t="shared" si="629"/>
        <v>0</v>
      </c>
    </row>
    <row r="1872" spans="1:36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609"/>
        <v>0.10314285714285715</v>
      </c>
      <c r="P1872" s="6">
        <f t="shared" si="610"/>
        <v>32.81818181818182</v>
      </c>
      <c r="Q1872" t="str">
        <f t="shared" si="611"/>
        <v>games</v>
      </c>
      <c r="R1872" t="str">
        <f t="shared" si="612"/>
        <v>mobile games</v>
      </c>
      <c r="S1872" s="8">
        <f t="shared" si="613"/>
        <v>42371</v>
      </c>
      <c r="T1872" s="8">
        <f t="shared" si="614"/>
        <v>42400.178472222222</v>
      </c>
      <c r="U1872">
        <f t="shared" si="615"/>
        <v>2016</v>
      </c>
      <c r="V1872" t="str">
        <f>VLOOKUP(MONTH(S1872),REF!$C$4:$D$15,2,FALSE)</f>
        <v>JAN</v>
      </c>
      <c r="W1872" t="str">
        <f t="shared" si="616"/>
        <v>NO</v>
      </c>
      <c r="X1872" t="str">
        <f t="shared" si="617"/>
        <v>YES</v>
      </c>
      <c r="Y1872" t="str">
        <f t="shared" si="618"/>
        <v>NO</v>
      </c>
      <c r="Z1872" t="str">
        <f t="shared" si="619"/>
        <v>NO</v>
      </c>
      <c r="AA1872" t="str">
        <f t="shared" si="620"/>
        <v>NO</v>
      </c>
      <c r="AB1872" t="str">
        <f t="shared" si="621"/>
        <v>NO</v>
      </c>
      <c r="AC1872" t="str">
        <f t="shared" si="622"/>
        <v>NO</v>
      </c>
      <c r="AD1872" t="str">
        <f t="shared" si="623"/>
        <v>NO</v>
      </c>
      <c r="AE1872" t="str">
        <f t="shared" si="624"/>
        <v>NO</v>
      </c>
      <c r="AF1872" t="str">
        <f t="shared" si="625"/>
        <v>NO</v>
      </c>
      <c r="AG1872" t="str">
        <f t="shared" si="626"/>
        <v>NO</v>
      </c>
      <c r="AH1872" t="str">
        <f t="shared" si="627"/>
        <v>NO</v>
      </c>
      <c r="AI1872" t="str">
        <f t="shared" si="628"/>
        <v/>
      </c>
      <c r="AJ1872">
        <f t="shared" si="629"/>
        <v>11</v>
      </c>
    </row>
    <row r="1873" spans="1:36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609"/>
        <v>0.7178461538461538</v>
      </c>
      <c r="P1873" s="6">
        <f t="shared" si="610"/>
        <v>49.11578947368421</v>
      </c>
      <c r="Q1873" t="str">
        <f t="shared" si="611"/>
        <v>games</v>
      </c>
      <c r="R1873" t="str">
        <f t="shared" si="612"/>
        <v>mobile games</v>
      </c>
      <c r="S1873" s="8">
        <f t="shared" si="613"/>
        <v>41924</v>
      </c>
      <c r="T1873" s="8">
        <f t="shared" si="614"/>
        <v>41963.825243055559</v>
      </c>
      <c r="U1873">
        <f t="shared" si="615"/>
        <v>2014</v>
      </c>
      <c r="V1873" t="str">
        <f>VLOOKUP(MONTH(S1873),REF!$C$4:$D$15,2,FALSE)</f>
        <v>OCT</v>
      </c>
      <c r="W1873" t="str">
        <f t="shared" si="616"/>
        <v>NO</v>
      </c>
      <c r="X1873" t="str">
        <f t="shared" si="617"/>
        <v>NO</v>
      </c>
      <c r="Y1873" t="str">
        <f t="shared" si="618"/>
        <v>YES</v>
      </c>
      <c r="Z1873" t="str">
        <f t="shared" si="619"/>
        <v>NO</v>
      </c>
      <c r="AA1873" t="str">
        <f t="shared" si="620"/>
        <v>NO</v>
      </c>
      <c r="AB1873" t="str">
        <f t="shared" si="621"/>
        <v>NO</v>
      </c>
      <c r="AC1873" t="str">
        <f t="shared" si="622"/>
        <v>NO</v>
      </c>
      <c r="AD1873" t="str">
        <f t="shared" si="623"/>
        <v>NO</v>
      </c>
      <c r="AE1873" t="str">
        <f t="shared" si="624"/>
        <v>NO</v>
      </c>
      <c r="AF1873" t="str">
        <f t="shared" si="625"/>
        <v>NO</v>
      </c>
      <c r="AG1873" t="str">
        <f t="shared" si="626"/>
        <v>NO</v>
      </c>
      <c r="AH1873" t="str">
        <f t="shared" si="627"/>
        <v>NO</v>
      </c>
      <c r="AI1873" t="str">
        <f t="shared" si="628"/>
        <v/>
      </c>
      <c r="AJ1873">
        <f t="shared" si="629"/>
        <v>95</v>
      </c>
    </row>
    <row r="1874" spans="1:36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609"/>
        <v>1.06E-2</v>
      </c>
      <c r="P1874" s="6">
        <f t="shared" si="610"/>
        <v>16.307692307692307</v>
      </c>
      <c r="Q1874" t="str">
        <f t="shared" si="611"/>
        <v>games</v>
      </c>
      <c r="R1874" t="str">
        <f t="shared" si="612"/>
        <v>mobile games</v>
      </c>
      <c r="S1874" s="8">
        <f t="shared" si="613"/>
        <v>42155</v>
      </c>
      <c r="T1874" s="8">
        <f t="shared" si="614"/>
        <v>42185.129652777774</v>
      </c>
      <c r="U1874">
        <f t="shared" si="615"/>
        <v>2015</v>
      </c>
      <c r="V1874" t="str">
        <f>VLOOKUP(MONTH(S1874),REF!$C$4:$D$15,2,FALSE)</f>
        <v>MAY</v>
      </c>
      <c r="W1874" t="str">
        <f t="shared" si="616"/>
        <v>NO</v>
      </c>
      <c r="X1874" t="str">
        <f t="shared" si="617"/>
        <v>NO</v>
      </c>
      <c r="Y1874" t="str">
        <f t="shared" si="618"/>
        <v>NO</v>
      </c>
      <c r="Z1874" t="str">
        <f t="shared" si="619"/>
        <v>NO</v>
      </c>
      <c r="AA1874" t="str">
        <f t="shared" si="620"/>
        <v>NO</v>
      </c>
      <c r="AB1874" t="str">
        <f t="shared" si="621"/>
        <v>YES</v>
      </c>
      <c r="AC1874" t="str">
        <f t="shared" si="622"/>
        <v>NO</v>
      </c>
      <c r="AD1874" t="str">
        <f t="shared" si="623"/>
        <v>NO</v>
      </c>
      <c r="AE1874" t="str">
        <f t="shared" si="624"/>
        <v>NO</v>
      </c>
      <c r="AF1874" t="str">
        <f t="shared" si="625"/>
        <v>NO</v>
      </c>
      <c r="AG1874" t="str">
        <f t="shared" si="626"/>
        <v>NO</v>
      </c>
      <c r="AH1874" t="str">
        <f t="shared" si="627"/>
        <v>NO</v>
      </c>
      <c r="AI1874" t="str">
        <f t="shared" si="628"/>
        <v/>
      </c>
      <c r="AJ1874">
        <f t="shared" si="629"/>
        <v>13</v>
      </c>
    </row>
    <row r="1875" spans="1:36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609"/>
        <v>4.4999999999999997E-3</v>
      </c>
      <c r="P1875" s="6">
        <f t="shared" si="610"/>
        <v>18</v>
      </c>
      <c r="Q1875" t="str">
        <f t="shared" si="611"/>
        <v>games</v>
      </c>
      <c r="R1875" t="str">
        <f t="shared" si="612"/>
        <v>mobile games</v>
      </c>
      <c r="S1875" s="8">
        <f t="shared" si="613"/>
        <v>42165</v>
      </c>
      <c r="T1875" s="8">
        <f t="shared" si="614"/>
        <v>42193.697916666672</v>
      </c>
      <c r="U1875">
        <f t="shared" si="615"/>
        <v>2015</v>
      </c>
      <c r="V1875" t="str">
        <f>VLOOKUP(MONTH(S1875),REF!$C$4:$D$15,2,FALSE)</f>
        <v>JUN</v>
      </c>
      <c r="W1875" t="str">
        <f t="shared" si="616"/>
        <v>NO</v>
      </c>
      <c r="X1875" t="str">
        <f t="shared" si="617"/>
        <v>NO</v>
      </c>
      <c r="Y1875" t="str">
        <f t="shared" si="618"/>
        <v>YES</v>
      </c>
      <c r="Z1875" t="str">
        <f t="shared" si="619"/>
        <v>NO</v>
      </c>
      <c r="AA1875" t="str">
        <f t="shared" si="620"/>
        <v>NO</v>
      </c>
      <c r="AB1875" t="str">
        <f t="shared" si="621"/>
        <v>NO</v>
      </c>
      <c r="AC1875" t="str">
        <f t="shared" si="622"/>
        <v>NO</v>
      </c>
      <c r="AD1875" t="str">
        <f t="shared" si="623"/>
        <v>NO</v>
      </c>
      <c r="AE1875" t="str">
        <f t="shared" si="624"/>
        <v>NO</v>
      </c>
      <c r="AF1875" t="str">
        <f t="shared" si="625"/>
        <v>NO</v>
      </c>
      <c r="AG1875" t="str">
        <f t="shared" si="626"/>
        <v>NO</v>
      </c>
      <c r="AH1875" t="str">
        <f t="shared" si="627"/>
        <v>NO</v>
      </c>
      <c r="AI1875" t="str">
        <f t="shared" si="628"/>
        <v/>
      </c>
      <c r="AJ1875">
        <f t="shared" si="629"/>
        <v>2</v>
      </c>
    </row>
    <row r="1876" spans="1:36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609"/>
        <v>1.6249999999999999E-4</v>
      </c>
      <c r="P1876" s="6">
        <f t="shared" si="610"/>
        <v>13</v>
      </c>
      <c r="Q1876" t="str">
        <f t="shared" si="611"/>
        <v>games</v>
      </c>
      <c r="R1876" t="str">
        <f t="shared" si="612"/>
        <v>mobile games</v>
      </c>
      <c r="S1876" s="8">
        <f t="shared" si="613"/>
        <v>42530</v>
      </c>
      <c r="T1876" s="8">
        <f t="shared" si="614"/>
        <v>42549.969131944439</v>
      </c>
      <c r="U1876">
        <f t="shared" si="615"/>
        <v>2016</v>
      </c>
      <c r="V1876" t="str">
        <f>VLOOKUP(MONTH(S1876),REF!$C$4:$D$15,2,FALSE)</f>
        <v>JUN</v>
      </c>
      <c r="W1876" t="str">
        <f t="shared" si="616"/>
        <v>NO</v>
      </c>
      <c r="X1876" t="str">
        <f t="shared" si="617"/>
        <v>NO</v>
      </c>
      <c r="Y1876" t="str">
        <f t="shared" si="618"/>
        <v>NO</v>
      </c>
      <c r="Z1876" t="str">
        <f t="shared" si="619"/>
        <v>NO</v>
      </c>
      <c r="AA1876" t="str">
        <f t="shared" si="620"/>
        <v>NO</v>
      </c>
      <c r="AB1876" t="str">
        <f t="shared" si="621"/>
        <v>NO</v>
      </c>
      <c r="AC1876" t="str">
        <f t="shared" si="622"/>
        <v>NO</v>
      </c>
      <c r="AD1876" t="str">
        <f t="shared" si="623"/>
        <v>NO</v>
      </c>
      <c r="AE1876" t="str">
        <f t="shared" si="624"/>
        <v>NO</v>
      </c>
      <c r="AF1876" t="str">
        <f t="shared" si="625"/>
        <v>NO</v>
      </c>
      <c r="AG1876" t="str">
        <f t="shared" si="626"/>
        <v>NO</v>
      </c>
      <c r="AH1876" t="str">
        <f t="shared" si="627"/>
        <v>YES</v>
      </c>
      <c r="AI1876" t="str">
        <f t="shared" si="628"/>
        <v/>
      </c>
      <c r="AJ1876">
        <f t="shared" si="629"/>
        <v>2</v>
      </c>
    </row>
    <row r="1877" spans="1:36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609"/>
        <v>5.1000000000000004E-3</v>
      </c>
      <c r="P1877" s="6">
        <f t="shared" si="610"/>
        <v>17</v>
      </c>
      <c r="Q1877" t="str">
        <f t="shared" si="611"/>
        <v>games</v>
      </c>
      <c r="R1877" t="str">
        <f t="shared" si="612"/>
        <v>mobile games</v>
      </c>
      <c r="S1877" s="8">
        <f t="shared" si="613"/>
        <v>42529</v>
      </c>
      <c r="T1877" s="8">
        <f t="shared" si="614"/>
        <v>42588.899398148147</v>
      </c>
      <c r="U1877">
        <f t="shared" si="615"/>
        <v>2016</v>
      </c>
      <c r="V1877" t="str">
        <f>VLOOKUP(MONTH(S1877),REF!$C$4:$D$15,2,FALSE)</f>
        <v>JUN</v>
      </c>
      <c r="W1877" t="str">
        <f t="shared" si="616"/>
        <v>NO</v>
      </c>
      <c r="X1877" t="str">
        <f t="shared" si="617"/>
        <v>NO</v>
      </c>
      <c r="Y1877" t="str">
        <f t="shared" si="618"/>
        <v>NO</v>
      </c>
      <c r="Z1877" t="str">
        <f t="shared" si="619"/>
        <v>YES</v>
      </c>
      <c r="AA1877" t="str">
        <f t="shared" si="620"/>
        <v>NO</v>
      </c>
      <c r="AB1877" t="str">
        <f t="shared" si="621"/>
        <v>NO</v>
      </c>
      <c r="AC1877" t="str">
        <f t="shared" si="622"/>
        <v>NO</v>
      </c>
      <c r="AD1877" t="str">
        <f t="shared" si="623"/>
        <v>NO</v>
      </c>
      <c r="AE1877" t="str">
        <f t="shared" si="624"/>
        <v>NO</v>
      </c>
      <c r="AF1877" t="str">
        <f t="shared" si="625"/>
        <v>NO</v>
      </c>
      <c r="AG1877" t="str">
        <f t="shared" si="626"/>
        <v>NO</v>
      </c>
      <c r="AH1877" t="str">
        <f t="shared" si="627"/>
        <v>NO</v>
      </c>
      <c r="AI1877" t="str">
        <f t="shared" si="628"/>
        <v/>
      </c>
      <c r="AJ1877">
        <f t="shared" si="629"/>
        <v>3</v>
      </c>
    </row>
    <row r="1878" spans="1:36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609"/>
        <v>0</v>
      </c>
      <c r="P1878" s="6" t="e">
        <f t="shared" si="610"/>
        <v>#DIV/0!</v>
      </c>
      <c r="Q1878" t="str">
        <f t="shared" si="611"/>
        <v>games</v>
      </c>
      <c r="R1878" t="str">
        <f t="shared" si="612"/>
        <v>mobile games</v>
      </c>
      <c r="S1878" s="8">
        <f t="shared" si="613"/>
        <v>41776</v>
      </c>
      <c r="T1878" s="8">
        <f t="shared" si="614"/>
        <v>41806.284780092596</v>
      </c>
      <c r="U1878">
        <f t="shared" si="615"/>
        <v>2014</v>
      </c>
      <c r="V1878" t="str">
        <f>VLOOKUP(MONTH(S1878),REF!$C$4:$D$15,2,FALSE)</f>
        <v>MAY</v>
      </c>
      <c r="W1878" t="str">
        <f t="shared" si="616"/>
        <v>YES</v>
      </c>
      <c r="X1878" t="str">
        <f t="shared" si="617"/>
        <v>NO</v>
      </c>
      <c r="Y1878" t="str">
        <f t="shared" si="618"/>
        <v>NO</v>
      </c>
      <c r="Z1878" t="str">
        <f t="shared" si="619"/>
        <v>NO</v>
      </c>
      <c r="AA1878" t="str">
        <f t="shared" si="620"/>
        <v>NO</v>
      </c>
      <c r="AB1878" t="str">
        <f t="shared" si="621"/>
        <v>NO</v>
      </c>
      <c r="AC1878" t="str">
        <f t="shared" si="622"/>
        <v>NO</v>
      </c>
      <c r="AD1878" t="str">
        <f t="shared" si="623"/>
        <v>NO</v>
      </c>
      <c r="AE1878" t="str">
        <f t="shared" si="624"/>
        <v>NO</v>
      </c>
      <c r="AF1878" t="str">
        <f t="shared" si="625"/>
        <v>NO</v>
      </c>
      <c r="AG1878" t="str">
        <f t="shared" si="626"/>
        <v>NO</v>
      </c>
      <c r="AH1878" t="str">
        <f t="shared" si="627"/>
        <v>NO</v>
      </c>
      <c r="AI1878" t="str">
        <f t="shared" si="628"/>
        <v/>
      </c>
      <c r="AJ1878">
        <f t="shared" si="629"/>
        <v>0</v>
      </c>
    </row>
    <row r="1879" spans="1:36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609"/>
        <v>0</v>
      </c>
      <c r="P1879" s="6" t="e">
        <f t="shared" si="610"/>
        <v>#DIV/0!</v>
      </c>
      <c r="Q1879" t="str">
        <f t="shared" si="611"/>
        <v>games</v>
      </c>
      <c r="R1879" t="str">
        <f t="shared" si="612"/>
        <v>mobile games</v>
      </c>
      <c r="S1879" s="8">
        <f t="shared" si="613"/>
        <v>42035</v>
      </c>
      <c r="T1879" s="8">
        <f t="shared" si="614"/>
        <v>42064.029224537036</v>
      </c>
      <c r="U1879">
        <f t="shared" si="615"/>
        <v>2015</v>
      </c>
      <c r="V1879" t="str">
        <f>VLOOKUP(MONTH(S1879),REF!$C$4:$D$15,2,FALSE)</f>
        <v>JAN</v>
      </c>
      <c r="W1879" t="str">
        <f t="shared" si="616"/>
        <v>YES</v>
      </c>
      <c r="X1879" t="str">
        <f t="shared" si="617"/>
        <v>NO</v>
      </c>
      <c r="Y1879" t="str">
        <f t="shared" si="618"/>
        <v>NO</v>
      </c>
      <c r="Z1879" t="str">
        <f t="shared" si="619"/>
        <v>NO</v>
      </c>
      <c r="AA1879" t="str">
        <f t="shared" si="620"/>
        <v>NO</v>
      </c>
      <c r="AB1879" t="str">
        <f t="shared" si="621"/>
        <v>NO</v>
      </c>
      <c r="AC1879" t="str">
        <f t="shared" si="622"/>
        <v>NO</v>
      </c>
      <c r="AD1879" t="str">
        <f t="shared" si="623"/>
        <v>NO</v>
      </c>
      <c r="AE1879" t="str">
        <f t="shared" si="624"/>
        <v>NO</v>
      </c>
      <c r="AF1879" t="str">
        <f t="shared" si="625"/>
        <v>NO</v>
      </c>
      <c r="AG1879" t="str">
        <f t="shared" si="626"/>
        <v>NO</v>
      </c>
      <c r="AH1879" t="str">
        <f t="shared" si="627"/>
        <v>NO</v>
      </c>
      <c r="AI1879" t="str">
        <f t="shared" si="628"/>
        <v/>
      </c>
      <c r="AJ1879">
        <f t="shared" si="629"/>
        <v>0</v>
      </c>
    </row>
    <row r="1880" spans="1:36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609"/>
        <v>0</v>
      </c>
      <c r="P1880" s="6" t="e">
        <f t="shared" si="610"/>
        <v>#DIV/0!</v>
      </c>
      <c r="Q1880" t="str">
        <f t="shared" si="611"/>
        <v>games</v>
      </c>
      <c r="R1880" t="str">
        <f t="shared" si="612"/>
        <v>mobile games</v>
      </c>
      <c r="S1880" s="8">
        <f t="shared" si="613"/>
        <v>41773</v>
      </c>
      <c r="T1880" s="8">
        <f t="shared" si="614"/>
        <v>41803.008738425924</v>
      </c>
      <c r="U1880">
        <f t="shared" si="615"/>
        <v>2014</v>
      </c>
      <c r="V1880" t="str">
        <f>VLOOKUP(MONTH(S1880),REF!$C$4:$D$15,2,FALSE)</f>
        <v>MAY</v>
      </c>
      <c r="W1880" t="str">
        <f t="shared" si="616"/>
        <v>NO</v>
      </c>
      <c r="X1880" t="str">
        <f t="shared" si="617"/>
        <v>NO</v>
      </c>
      <c r="Y1880" t="str">
        <f t="shared" si="618"/>
        <v>YES</v>
      </c>
      <c r="Z1880" t="str">
        <f t="shared" si="619"/>
        <v>NO</v>
      </c>
      <c r="AA1880" t="str">
        <f t="shared" si="620"/>
        <v>NO</v>
      </c>
      <c r="AB1880" t="str">
        <f t="shared" si="621"/>
        <v>NO</v>
      </c>
      <c r="AC1880" t="str">
        <f t="shared" si="622"/>
        <v>NO</v>
      </c>
      <c r="AD1880" t="str">
        <f t="shared" si="623"/>
        <v>NO</v>
      </c>
      <c r="AE1880" t="str">
        <f t="shared" si="624"/>
        <v>NO</v>
      </c>
      <c r="AF1880" t="str">
        <f t="shared" si="625"/>
        <v>NO</v>
      </c>
      <c r="AG1880" t="str">
        <f t="shared" si="626"/>
        <v>NO</v>
      </c>
      <c r="AH1880" t="str">
        <f t="shared" si="627"/>
        <v>NO</v>
      </c>
      <c r="AI1880" t="str">
        <f t="shared" si="628"/>
        <v/>
      </c>
      <c r="AJ1880">
        <f t="shared" si="629"/>
        <v>0</v>
      </c>
    </row>
    <row r="1881" spans="1:36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609"/>
        <v>1.1999999999999999E-3</v>
      </c>
      <c r="P1881" s="6">
        <f t="shared" si="610"/>
        <v>3</v>
      </c>
      <c r="Q1881" t="str">
        <f t="shared" si="611"/>
        <v>games</v>
      </c>
      <c r="R1881" t="str">
        <f t="shared" si="612"/>
        <v>mobile games</v>
      </c>
      <c r="S1881" s="8">
        <f t="shared" si="613"/>
        <v>42414</v>
      </c>
      <c r="T1881" s="8">
        <f t="shared" si="614"/>
        <v>42443.607974537037</v>
      </c>
      <c r="U1881">
        <f t="shared" si="615"/>
        <v>2016</v>
      </c>
      <c r="V1881" t="str">
        <f>VLOOKUP(MONTH(S1881),REF!$C$4:$D$15,2,FALSE)</f>
        <v>FEB</v>
      </c>
      <c r="W1881" t="str">
        <f t="shared" si="616"/>
        <v>NO</v>
      </c>
      <c r="X1881" t="str">
        <f t="shared" si="617"/>
        <v>NO</v>
      </c>
      <c r="Y1881" t="str">
        <f t="shared" si="618"/>
        <v>YES</v>
      </c>
      <c r="Z1881" t="str">
        <f t="shared" si="619"/>
        <v>NO</v>
      </c>
      <c r="AA1881" t="str">
        <f t="shared" si="620"/>
        <v>NO</v>
      </c>
      <c r="AB1881" t="str">
        <f t="shared" si="621"/>
        <v>NO</v>
      </c>
      <c r="AC1881" t="str">
        <f t="shared" si="622"/>
        <v>NO</v>
      </c>
      <c r="AD1881" t="str">
        <f t="shared" si="623"/>
        <v>NO</v>
      </c>
      <c r="AE1881" t="str">
        <f t="shared" si="624"/>
        <v>NO</v>
      </c>
      <c r="AF1881" t="str">
        <f t="shared" si="625"/>
        <v>NO</v>
      </c>
      <c r="AG1881" t="str">
        <f t="shared" si="626"/>
        <v>NO</v>
      </c>
      <c r="AH1881" t="str">
        <f t="shared" si="627"/>
        <v>NO</v>
      </c>
      <c r="AI1881" t="str">
        <f t="shared" si="628"/>
        <v/>
      </c>
      <c r="AJ1881">
        <f t="shared" si="629"/>
        <v>2</v>
      </c>
    </row>
    <row r="1882" spans="1:36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609"/>
        <v>0.20080000000000001</v>
      </c>
      <c r="P1882" s="6">
        <f t="shared" si="610"/>
        <v>41.833333333333336</v>
      </c>
      <c r="Q1882" t="str">
        <f t="shared" si="611"/>
        <v>games</v>
      </c>
      <c r="R1882" t="str">
        <f t="shared" si="612"/>
        <v>mobile games</v>
      </c>
      <c r="S1882" s="8">
        <f t="shared" si="613"/>
        <v>42431</v>
      </c>
      <c r="T1882" s="8">
        <f t="shared" si="614"/>
        <v>42459.525231481486</v>
      </c>
      <c r="U1882">
        <f t="shared" si="615"/>
        <v>2016</v>
      </c>
      <c r="V1882" t="str">
        <f>VLOOKUP(MONTH(S1882),REF!$C$4:$D$15,2,FALSE)</f>
        <v>MAR</v>
      </c>
      <c r="W1882" t="str">
        <f t="shared" si="616"/>
        <v>NO</v>
      </c>
      <c r="X1882" t="str">
        <f t="shared" si="617"/>
        <v>NO</v>
      </c>
      <c r="Y1882" t="str">
        <f t="shared" si="618"/>
        <v>YES</v>
      </c>
      <c r="Z1882" t="str">
        <f t="shared" si="619"/>
        <v>NO</v>
      </c>
      <c r="AA1882" t="str">
        <f t="shared" si="620"/>
        <v>NO</v>
      </c>
      <c r="AB1882" t="str">
        <f t="shared" si="621"/>
        <v>NO</v>
      </c>
      <c r="AC1882" t="str">
        <f t="shared" si="622"/>
        <v>NO</v>
      </c>
      <c r="AD1882" t="str">
        <f t="shared" si="623"/>
        <v>NO</v>
      </c>
      <c r="AE1882" t="str">
        <f t="shared" si="624"/>
        <v>NO</v>
      </c>
      <c r="AF1882" t="str">
        <f t="shared" si="625"/>
        <v>NO</v>
      </c>
      <c r="AG1882" t="str">
        <f t="shared" si="626"/>
        <v>NO</v>
      </c>
      <c r="AH1882" t="str">
        <f t="shared" si="627"/>
        <v>NO</v>
      </c>
      <c r="AI1882" t="str">
        <f t="shared" si="628"/>
        <v/>
      </c>
      <c r="AJ1882">
        <f t="shared" si="629"/>
        <v>24</v>
      </c>
    </row>
    <row r="1883" spans="1:36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609"/>
        <v>1.726845</v>
      </c>
      <c r="P1883" s="6">
        <f t="shared" si="610"/>
        <v>49.338428571428572</v>
      </c>
      <c r="Q1883" t="str">
        <f t="shared" si="611"/>
        <v>music</v>
      </c>
      <c r="R1883" t="str">
        <f t="shared" si="612"/>
        <v>indie rock</v>
      </c>
      <c r="S1883" s="8">
        <f t="shared" si="613"/>
        <v>42043</v>
      </c>
      <c r="T1883" s="8">
        <f t="shared" si="614"/>
        <v>42073.110983796301</v>
      </c>
      <c r="U1883">
        <f t="shared" si="615"/>
        <v>2015</v>
      </c>
      <c r="V1883" t="str">
        <f>VLOOKUP(MONTH(S1883),REF!$C$4:$D$15,2,FALSE)</f>
        <v>FEB</v>
      </c>
      <c r="W1883" t="str">
        <f t="shared" si="616"/>
        <v>NO</v>
      </c>
      <c r="X1883" t="str">
        <f t="shared" si="617"/>
        <v>YES</v>
      </c>
      <c r="Y1883" t="str">
        <f t="shared" si="618"/>
        <v>NO</v>
      </c>
      <c r="Z1883" t="str">
        <f t="shared" si="619"/>
        <v>NO</v>
      </c>
      <c r="AA1883" t="str">
        <f t="shared" si="620"/>
        <v>NO</v>
      </c>
      <c r="AB1883" t="str">
        <f t="shared" si="621"/>
        <v>NO</v>
      </c>
      <c r="AC1883" t="str">
        <f t="shared" si="622"/>
        <v>NO</v>
      </c>
      <c r="AD1883" t="str">
        <f t="shared" si="623"/>
        <v>NO</v>
      </c>
      <c r="AE1883" t="str">
        <f t="shared" si="624"/>
        <v>NO</v>
      </c>
      <c r="AF1883" t="str">
        <f t="shared" si="625"/>
        <v>NO</v>
      </c>
      <c r="AG1883" t="str">
        <f t="shared" si="626"/>
        <v>NO</v>
      </c>
      <c r="AH1883" t="str">
        <f t="shared" si="627"/>
        <v>NO</v>
      </c>
      <c r="AI1883">
        <f t="shared" si="628"/>
        <v>70</v>
      </c>
      <c r="AJ1883" t="str">
        <f t="shared" si="629"/>
        <v/>
      </c>
    </row>
    <row r="1884" spans="1:36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609"/>
        <v>1.008955223880597</v>
      </c>
      <c r="P1884" s="6">
        <f t="shared" si="610"/>
        <v>41.728395061728392</v>
      </c>
      <c r="Q1884" t="str">
        <f t="shared" si="611"/>
        <v>music</v>
      </c>
      <c r="R1884" t="str">
        <f t="shared" si="612"/>
        <v>indie rock</v>
      </c>
      <c r="S1884" s="8">
        <f t="shared" si="613"/>
        <v>41068</v>
      </c>
      <c r="T1884" s="8">
        <f t="shared" si="614"/>
        <v>41100.991666666669</v>
      </c>
      <c r="U1884">
        <f t="shared" si="615"/>
        <v>2012</v>
      </c>
      <c r="V1884" t="str">
        <f>VLOOKUP(MONTH(S1884),REF!$C$4:$D$15,2,FALSE)</f>
        <v>JUN</v>
      </c>
      <c r="W1884" t="str">
        <f t="shared" si="616"/>
        <v>NO</v>
      </c>
      <c r="X1884" t="str">
        <f t="shared" si="617"/>
        <v>YES</v>
      </c>
      <c r="Y1884" t="str">
        <f t="shared" si="618"/>
        <v>NO</v>
      </c>
      <c r="Z1884" t="str">
        <f t="shared" si="619"/>
        <v>NO</v>
      </c>
      <c r="AA1884" t="str">
        <f t="shared" si="620"/>
        <v>NO</v>
      </c>
      <c r="AB1884" t="str">
        <f t="shared" si="621"/>
        <v>NO</v>
      </c>
      <c r="AC1884" t="str">
        <f t="shared" si="622"/>
        <v>NO</v>
      </c>
      <c r="AD1884" t="str">
        <f t="shared" si="623"/>
        <v>NO</v>
      </c>
      <c r="AE1884" t="str">
        <f t="shared" si="624"/>
        <v>NO</v>
      </c>
      <c r="AF1884" t="str">
        <f t="shared" si="625"/>
        <v>NO</v>
      </c>
      <c r="AG1884" t="str">
        <f t="shared" si="626"/>
        <v>NO</v>
      </c>
      <c r="AH1884" t="str">
        <f t="shared" si="627"/>
        <v>NO</v>
      </c>
      <c r="AI1884">
        <f t="shared" si="628"/>
        <v>81</v>
      </c>
      <c r="AJ1884" t="str">
        <f t="shared" si="629"/>
        <v/>
      </c>
    </row>
    <row r="1885" spans="1:36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609"/>
        <v>1.0480480480480481</v>
      </c>
      <c r="P1885" s="6">
        <f t="shared" si="610"/>
        <v>32.71875</v>
      </c>
      <c r="Q1885" t="str">
        <f t="shared" si="611"/>
        <v>music</v>
      </c>
      <c r="R1885" t="str">
        <f t="shared" si="612"/>
        <v>indie rock</v>
      </c>
      <c r="S1885" s="8">
        <f t="shared" si="613"/>
        <v>40978</v>
      </c>
      <c r="T1885" s="8">
        <f t="shared" si="614"/>
        <v>41007.906342592592</v>
      </c>
      <c r="U1885">
        <f t="shared" si="615"/>
        <v>2012</v>
      </c>
      <c r="V1885" t="str">
        <f>VLOOKUP(MONTH(S1885),REF!$C$4:$D$15,2,FALSE)</f>
        <v>MAR</v>
      </c>
      <c r="W1885" t="str">
        <f t="shared" si="616"/>
        <v>YES</v>
      </c>
      <c r="X1885" t="str">
        <f t="shared" si="617"/>
        <v>NO</v>
      </c>
      <c r="Y1885" t="str">
        <f t="shared" si="618"/>
        <v>NO</v>
      </c>
      <c r="Z1885" t="str">
        <f t="shared" si="619"/>
        <v>NO</v>
      </c>
      <c r="AA1885" t="str">
        <f t="shared" si="620"/>
        <v>NO</v>
      </c>
      <c r="AB1885" t="str">
        <f t="shared" si="621"/>
        <v>NO</v>
      </c>
      <c r="AC1885" t="str">
        <f t="shared" si="622"/>
        <v>NO</v>
      </c>
      <c r="AD1885" t="str">
        <f t="shared" si="623"/>
        <v>NO</v>
      </c>
      <c r="AE1885" t="str">
        <f t="shared" si="624"/>
        <v>NO</v>
      </c>
      <c r="AF1885" t="str">
        <f t="shared" si="625"/>
        <v>NO</v>
      </c>
      <c r="AG1885" t="str">
        <f t="shared" si="626"/>
        <v>NO</v>
      </c>
      <c r="AH1885" t="str">
        <f t="shared" si="627"/>
        <v>NO</v>
      </c>
      <c r="AI1885">
        <f t="shared" si="628"/>
        <v>32</v>
      </c>
      <c r="AJ1885" t="str">
        <f t="shared" si="629"/>
        <v/>
      </c>
    </row>
    <row r="1886" spans="1:36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609"/>
        <v>1.351</v>
      </c>
      <c r="P1886" s="6">
        <f t="shared" si="610"/>
        <v>51.96153846153846</v>
      </c>
      <c r="Q1886" t="str">
        <f t="shared" si="611"/>
        <v>music</v>
      </c>
      <c r="R1886" t="str">
        <f t="shared" si="612"/>
        <v>indie rock</v>
      </c>
      <c r="S1886" s="8">
        <f t="shared" si="613"/>
        <v>41205</v>
      </c>
      <c r="T1886" s="8">
        <f t="shared" si="614"/>
        <v>41240.5</v>
      </c>
      <c r="U1886">
        <f t="shared" si="615"/>
        <v>2012</v>
      </c>
      <c r="V1886" t="str">
        <f>VLOOKUP(MONTH(S1886),REF!$C$4:$D$15,2,FALSE)</f>
        <v>OCT</v>
      </c>
      <c r="W1886" t="str">
        <f t="shared" si="616"/>
        <v>NO</v>
      </c>
      <c r="X1886" t="str">
        <f t="shared" si="617"/>
        <v>YES</v>
      </c>
      <c r="Y1886" t="str">
        <f t="shared" si="618"/>
        <v>NO</v>
      </c>
      <c r="Z1886" t="str">
        <f t="shared" si="619"/>
        <v>NO</v>
      </c>
      <c r="AA1886" t="str">
        <f t="shared" si="620"/>
        <v>NO</v>
      </c>
      <c r="AB1886" t="str">
        <f t="shared" si="621"/>
        <v>NO</v>
      </c>
      <c r="AC1886" t="str">
        <f t="shared" si="622"/>
        <v>NO</v>
      </c>
      <c r="AD1886" t="str">
        <f t="shared" si="623"/>
        <v>NO</v>
      </c>
      <c r="AE1886" t="str">
        <f t="shared" si="624"/>
        <v>NO</v>
      </c>
      <c r="AF1886" t="str">
        <f t="shared" si="625"/>
        <v>NO</v>
      </c>
      <c r="AG1886" t="str">
        <f t="shared" si="626"/>
        <v>NO</v>
      </c>
      <c r="AH1886" t="str">
        <f t="shared" si="627"/>
        <v>NO</v>
      </c>
      <c r="AI1886">
        <f t="shared" si="628"/>
        <v>26</v>
      </c>
      <c r="AJ1886" t="str">
        <f t="shared" si="629"/>
        <v/>
      </c>
    </row>
    <row r="1887" spans="1:36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609"/>
        <v>1.1632786885245903</v>
      </c>
      <c r="P1887" s="6">
        <f t="shared" si="610"/>
        <v>50.685714285714283</v>
      </c>
      <c r="Q1887" t="str">
        <f t="shared" si="611"/>
        <v>music</v>
      </c>
      <c r="R1887" t="str">
        <f t="shared" si="612"/>
        <v>indie rock</v>
      </c>
      <c r="S1887" s="8">
        <f t="shared" si="613"/>
        <v>41099</v>
      </c>
      <c r="T1887" s="8">
        <f t="shared" si="614"/>
        <v>41131.916666666664</v>
      </c>
      <c r="U1887">
        <f t="shared" si="615"/>
        <v>2012</v>
      </c>
      <c r="V1887" t="str">
        <f>VLOOKUP(MONTH(S1887),REF!$C$4:$D$15,2,FALSE)</f>
        <v>JUL</v>
      </c>
      <c r="W1887" t="str">
        <f t="shared" si="616"/>
        <v>NO</v>
      </c>
      <c r="X1887" t="str">
        <f t="shared" si="617"/>
        <v>YES</v>
      </c>
      <c r="Y1887" t="str">
        <f t="shared" si="618"/>
        <v>NO</v>
      </c>
      <c r="Z1887" t="str">
        <f t="shared" si="619"/>
        <v>NO</v>
      </c>
      <c r="AA1887" t="str">
        <f t="shared" si="620"/>
        <v>NO</v>
      </c>
      <c r="AB1887" t="str">
        <f t="shared" si="621"/>
        <v>NO</v>
      </c>
      <c r="AC1887" t="str">
        <f t="shared" si="622"/>
        <v>NO</v>
      </c>
      <c r="AD1887" t="str">
        <f t="shared" si="623"/>
        <v>NO</v>
      </c>
      <c r="AE1887" t="str">
        <f t="shared" si="624"/>
        <v>NO</v>
      </c>
      <c r="AF1887" t="str">
        <f t="shared" si="625"/>
        <v>NO</v>
      </c>
      <c r="AG1887" t="str">
        <f t="shared" si="626"/>
        <v>NO</v>
      </c>
      <c r="AH1887" t="str">
        <f t="shared" si="627"/>
        <v>NO</v>
      </c>
      <c r="AI1887">
        <f t="shared" si="628"/>
        <v>105</v>
      </c>
      <c r="AJ1887" t="str">
        <f t="shared" si="629"/>
        <v/>
      </c>
    </row>
    <row r="1888" spans="1:36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609"/>
        <v>1.0208333333333333</v>
      </c>
      <c r="P1888" s="6">
        <f t="shared" si="610"/>
        <v>42.241379310344826</v>
      </c>
      <c r="Q1888" t="str">
        <f t="shared" si="611"/>
        <v>music</v>
      </c>
      <c r="R1888" t="str">
        <f t="shared" si="612"/>
        <v>indie rock</v>
      </c>
      <c r="S1888" s="8">
        <f t="shared" si="613"/>
        <v>41926</v>
      </c>
      <c r="T1888" s="8">
        <f t="shared" si="614"/>
        <v>41955.94835648148</v>
      </c>
      <c r="U1888">
        <f t="shared" si="615"/>
        <v>2014</v>
      </c>
      <c r="V1888" t="str">
        <f>VLOOKUP(MONTH(S1888),REF!$C$4:$D$15,2,FALSE)</f>
        <v>OCT</v>
      </c>
      <c r="W1888" t="str">
        <f t="shared" si="616"/>
        <v>NO</v>
      </c>
      <c r="X1888" t="str">
        <f t="shared" si="617"/>
        <v>YES</v>
      </c>
      <c r="Y1888" t="str">
        <f t="shared" si="618"/>
        <v>NO</v>
      </c>
      <c r="Z1888" t="str">
        <f t="shared" si="619"/>
        <v>NO</v>
      </c>
      <c r="AA1888" t="str">
        <f t="shared" si="620"/>
        <v>NO</v>
      </c>
      <c r="AB1888" t="str">
        <f t="shared" si="621"/>
        <v>NO</v>
      </c>
      <c r="AC1888" t="str">
        <f t="shared" si="622"/>
        <v>NO</v>
      </c>
      <c r="AD1888" t="str">
        <f t="shared" si="623"/>
        <v>NO</v>
      </c>
      <c r="AE1888" t="str">
        <f t="shared" si="624"/>
        <v>NO</v>
      </c>
      <c r="AF1888" t="str">
        <f t="shared" si="625"/>
        <v>NO</v>
      </c>
      <c r="AG1888" t="str">
        <f t="shared" si="626"/>
        <v>NO</v>
      </c>
      <c r="AH1888" t="str">
        <f t="shared" si="627"/>
        <v>NO</v>
      </c>
      <c r="AI1888">
        <f t="shared" si="628"/>
        <v>29</v>
      </c>
      <c r="AJ1888" t="str">
        <f t="shared" si="629"/>
        <v/>
      </c>
    </row>
    <row r="1889" spans="1:36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609"/>
        <v>1.1116666666666666</v>
      </c>
      <c r="P1889" s="6">
        <f t="shared" si="610"/>
        <v>416.875</v>
      </c>
      <c r="Q1889" t="str">
        <f t="shared" si="611"/>
        <v>music</v>
      </c>
      <c r="R1889" t="str">
        <f t="shared" si="612"/>
        <v>indie rock</v>
      </c>
      <c r="S1889" s="8">
        <f t="shared" si="613"/>
        <v>42324</v>
      </c>
      <c r="T1889" s="8">
        <f t="shared" si="614"/>
        <v>42341.895833333328</v>
      </c>
      <c r="U1889">
        <f t="shared" si="615"/>
        <v>2015</v>
      </c>
      <c r="V1889" t="str">
        <f>VLOOKUP(MONTH(S1889),REF!$C$4:$D$15,2,FALSE)</f>
        <v>NOV</v>
      </c>
      <c r="W1889" t="str">
        <f t="shared" si="616"/>
        <v>NO</v>
      </c>
      <c r="X1889" t="str">
        <f t="shared" si="617"/>
        <v>YES</v>
      </c>
      <c r="Y1889" t="str">
        <f t="shared" si="618"/>
        <v>NO</v>
      </c>
      <c r="Z1889" t="str">
        <f t="shared" si="619"/>
        <v>NO</v>
      </c>
      <c r="AA1889" t="str">
        <f t="shared" si="620"/>
        <v>NO</v>
      </c>
      <c r="AB1889" t="str">
        <f t="shared" si="621"/>
        <v>NO</v>
      </c>
      <c r="AC1889" t="str">
        <f t="shared" si="622"/>
        <v>NO</v>
      </c>
      <c r="AD1889" t="str">
        <f t="shared" si="623"/>
        <v>NO</v>
      </c>
      <c r="AE1889" t="str">
        <f t="shared" si="624"/>
        <v>NO</v>
      </c>
      <c r="AF1889" t="str">
        <f t="shared" si="625"/>
        <v>NO</v>
      </c>
      <c r="AG1889" t="str">
        <f t="shared" si="626"/>
        <v>NO</v>
      </c>
      <c r="AH1889" t="str">
        <f t="shared" si="627"/>
        <v>NO</v>
      </c>
      <c r="AI1889">
        <f t="shared" si="628"/>
        <v>8</v>
      </c>
      <c r="AJ1889" t="str">
        <f t="shared" si="629"/>
        <v/>
      </c>
    </row>
    <row r="1890" spans="1:36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609"/>
        <v>1.6608000000000001</v>
      </c>
      <c r="P1890" s="6">
        <f t="shared" si="610"/>
        <v>46.651685393258425</v>
      </c>
      <c r="Q1890" t="str">
        <f t="shared" si="611"/>
        <v>music</v>
      </c>
      <c r="R1890" t="str">
        <f t="shared" si="612"/>
        <v>indie rock</v>
      </c>
      <c r="S1890" s="8">
        <f t="shared" si="613"/>
        <v>40299</v>
      </c>
      <c r="T1890" s="8">
        <f t="shared" si="614"/>
        <v>40330.207638888889</v>
      </c>
      <c r="U1890">
        <f t="shared" si="615"/>
        <v>2010</v>
      </c>
      <c r="V1890" t="str">
        <f>VLOOKUP(MONTH(S1890),REF!$C$4:$D$15,2,FALSE)</f>
        <v>MAY</v>
      </c>
      <c r="W1890" t="str">
        <f t="shared" si="616"/>
        <v>NO</v>
      </c>
      <c r="X1890" t="str">
        <f t="shared" si="617"/>
        <v>YES</v>
      </c>
      <c r="Y1890" t="str">
        <f t="shared" si="618"/>
        <v>NO</v>
      </c>
      <c r="Z1890" t="str">
        <f t="shared" si="619"/>
        <v>NO</v>
      </c>
      <c r="AA1890" t="str">
        <f t="shared" si="620"/>
        <v>NO</v>
      </c>
      <c r="AB1890" t="str">
        <f t="shared" si="621"/>
        <v>NO</v>
      </c>
      <c r="AC1890" t="str">
        <f t="shared" si="622"/>
        <v>NO</v>
      </c>
      <c r="AD1890" t="str">
        <f t="shared" si="623"/>
        <v>NO</v>
      </c>
      <c r="AE1890" t="str">
        <f t="shared" si="624"/>
        <v>NO</v>
      </c>
      <c r="AF1890" t="str">
        <f t="shared" si="625"/>
        <v>NO</v>
      </c>
      <c r="AG1890" t="str">
        <f t="shared" si="626"/>
        <v>NO</v>
      </c>
      <c r="AH1890" t="str">
        <f t="shared" si="627"/>
        <v>NO</v>
      </c>
      <c r="AI1890">
        <f t="shared" si="628"/>
        <v>89</v>
      </c>
      <c r="AJ1890" t="str">
        <f t="shared" si="629"/>
        <v/>
      </c>
    </row>
    <row r="1891" spans="1:36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609"/>
        <v>1.0660000000000001</v>
      </c>
      <c r="P1891" s="6">
        <f t="shared" si="610"/>
        <v>48.454545454545453</v>
      </c>
      <c r="Q1891" t="str">
        <f t="shared" si="611"/>
        <v>music</v>
      </c>
      <c r="R1891" t="str">
        <f t="shared" si="612"/>
        <v>indie rock</v>
      </c>
      <c r="S1891" s="8">
        <f t="shared" si="613"/>
        <v>41300</v>
      </c>
      <c r="T1891" s="8">
        <f t="shared" si="614"/>
        <v>41344.751689814817</v>
      </c>
      <c r="U1891">
        <f t="shared" si="615"/>
        <v>2013</v>
      </c>
      <c r="V1891" t="str">
        <f>VLOOKUP(MONTH(S1891),REF!$C$4:$D$15,2,FALSE)</f>
        <v>JAN</v>
      </c>
      <c r="W1891" t="str">
        <f t="shared" si="616"/>
        <v>NO</v>
      </c>
      <c r="X1891" t="str">
        <f t="shared" si="617"/>
        <v>YES</v>
      </c>
      <c r="Y1891" t="str">
        <f t="shared" si="618"/>
        <v>NO</v>
      </c>
      <c r="Z1891" t="str">
        <f t="shared" si="619"/>
        <v>NO</v>
      </c>
      <c r="AA1891" t="str">
        <f t="shared" si="620"/>
        <v>NO</v>
      </c>
      <c r="AB1891" t="str">
        <f t="shared" si="621"/>
        <v>NO</v>
      </c>
      <c r="AC1891" t="str">
        <f t="shared" si="622"/>
        <v>NO</v>
      </c>
      <c r="AD1891" t="str">
        <f t="shared" si="623"/>
        <v>NO</v>
      </c>
      <c r="AE1891" t="str">
        <f t="shared" si="624"/>
        <v>NO</v>
      </c>
      <c r="AF1891" t="str">
        <f t="shared" si="625"/>
        <v>NO</v>
      </c>
      <c r="AG1891" t="str">
        <f t="shared" si="626"/>
        <v>NO</v>
      </c>
      <c r="AH1891" t="str">
        <f t="shared" si="627"/>
        <v>NO</v>
      </c>
      <c r="AI1891">
        <f t="shared" si="628"/>
        <v>44</v>
      </c>
      <c r="AJ1891" t="str">
        <f t="shared" si="629"/>
        <v/>
      </c>
    </row>
    <row r="1892" spans="1:36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609"/>
        <v>1.4458441666666668</v>
      </c>
      <c r="P1892" s="6">
        <f t="shared" si="610"/>
        <v>70.5289837398374</v>
      </c>
      <c r="Q1892" t="str">
        <f t="shared" si="611"/>
        <v>music</v>
      </c>
      <c r="R1892" t="str">
        <f t="shared" si="612"/>
        <v>indie rock</v>
      </c>
      <c r="S1892" s="8">
        <f t="shared" si="613"/>
        <v>41229</v>
      </c>
      <c r="T1892" s="8">
        <f t="shared" si="614"/>
        <v>41258.786203703705</v>
      </c>
      <c r="U1892">
        <f t="shared" si="615"/>
        <v>2012</v>
      </c>
      <c r="V1892" t="str">
        <f>VLOOKUP(MONTH(S1892),REF!$C$4:$D$15,2,FALSE)</f>
        <v>NOV</v>
      </c>
      <c r="W1892" t="str">
        <f t="shared" si="616"/>
        <v>NO</v>
      </c>
      <c r="X1892" t="str">
        <f t="shared" si="617"/>
        <v>NO</v>
      </c>
      <c r="Y1892" t="str">
        <f t="shared" si="618"/>
        <v>NO</v>
      </c>
      <c r="Z1892" t="str">
        <f t="shared" si="619"/>
        <v>YES</v>
      </c>
      <c r="AA1892" t="str">
        <f t="shared" si="620"/>
        <v>NO</v>
      </c>
      <c r="AB1892" t="str">
        <f t="shared" si="621"/>
        <v>NO</v>
      </c>
      <c r="AC1892" t="str">
        <f t="shared" si="622"/>
        <v>NO</v>
      </c>
      <c r="AD1892" t="str">
        <f t="shared" si="623"/>
        <v>NO</v>
      </c>
      <c r="AE1892" t="str">
        <f t="shared" si="624"/>
        <v>NO</v>
      </c>
      <c r="AF1892" t="str">
        <f t="shared" si="625"/>
        <v>NO</v>
      </c>
      <c r="AG1892" t="str">
        <f t="shared" si="626"/>
        <v>NO</v>
      </c>
      <c r="AH1892" t="str">
        <f t="shared" si="627"/>
        <v>NO</v>
      </c>
      <c r="AI1892">
        <f t="shared" si="628"/>
        <v>246</v>
      </c>
      <c r="AJ1892" t="str">
        <f t="shared" si="629"/>
        <v/>
      </c>
    </row>
    <row r="1893" spans="1:36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609"/>
        <v>1.0555000000000001</v>
      </c>
      <c r="P1893" s="6">
        <f t="shared" si="610"/>
        <v>87.958333333333329</v>
      </c>
      <c r="Q1893" t="str">
        <f t="shared" si="611"/>
        <v>music</v>
      </c>
      <c r="R1893" t="str">
        <f t="shared" si="612"/>
        <v>indie rock</v>
      </c>
      <c r="S1893" s="8">
        <f t="shared" si="613"/>
        <v>40336</v>
      </c>
      <c r="T1893" s="8">
        <f t="shared" si="614"/>
        <v>40381.25</v>
      </c>
      <c r="U1893">
        <f t="shared" si="615"/>
        <v>2010</v>
      </c>
      <c r="V1893" t="str">
        <f>VLOOKUP(MONTH(S1893),REF!$C$4:$D$15,2,FALSE)</f>
        <v>JUN</v>
      </c>
      <c r="W1893" t="str">
        <f t="shared" si="616"/>
        <v>NO</v>
      </c>
      <c r="X1893" t="str">
        <f t="shared" si="617"/>
        <v>NO</v>
      </c>
      <c r="Y1893" t="str">
        <f t="shared" si="618"/>
        <v>NO</v>
      </c>
      <c r="Z1893" t="str">
        <f t="shared" si="619"/>
        <v>YES</v>
      </c>
      <c r="AA1893" t="str">
        <f t="shared" si="620"/>
        <v>NO</v>
      </c>
      <c r="AB1893" t="str">
        <f t="shared" si="621"/>
        <v>NO</v>
      </c>
      <c r="AC1893" t="str">
        <f t="shared" si="622"/>
        <v>NO</v>
      </c>
      <c r="AD1893" t="str">
        <f t="shared" si="623"/>
        <v>NO</v>
      </c>
      <c r="AE1893" t="str">
        <f t="shared" si="624"/>
        <v>NO</v>
      </c>
      <c r="AF1893" t="str">
        <f t="shared" si="625"/>
        <v>NO</v>
      </c>
      <c r="AG1893" t="str">
        <f t="shared" si="626"/>
        <v>NO</v>
      </c>
      <c r="AH1893" t="str">
        <f t="shared" si="627"/>
        <v>NO</v>
      </c>
      <c r="AI1893">
        <f t="shared" si="628"/>
        <v>120</v>
      </c>
      <c r="AJ1893" t="str">
        <f t="shared" si="629"/>
        <v/>
      </c>
    </row>
    <row r="1894" spans="1:36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609"/>
        <v>1.3660000000000001</v>
      </c>
      <c r="P1894" s="6">
        <f t="shared" si="610"/>
        <v>26.26923076923077</v>
      </c>
      <c r="Q1894" t="str">
        <f t="shared" si="611"/>
        <v>music</v>
      </c>
      <c r="R1894" t="str">
        <f t="shared" si="612"/>
        <v>indie rock</v>
      </c>
      <c r="S1894" s="8">
        <f t="shared" si="613"/>
        <v>40672</v>
      </c>
      <c r="T1894" s="8">
        <f t="shared" si="614"/>
        <v>40701.637511574074</v>
      </c>
      <c r="U1894">
        <f t="shared" si="615"/>
        <v>2011</v>
      </c>
      <c r="V1894" t="str">
        <f>VLOOKUP(MONTH(S1894),REF!$C$4:$D$15,2,FALSE)</f>
        <v>MAY</v>
      </c>
      <c r="W1894" t="str">
        <f t="shared" si="616"/>
        <v>YES</v>
      </c>
      <c r="X1894" t="str">
        <f t="shared" si="617"/>
        <v>NO</v>
      </c>
      <c r="Y1894" t="str">
        <f t="shared" si="618"/>
        <v>NO</v>
      </c>
      <c r="Z1894" t="str">
        <f t="shared" si="619"/>
        <v>NO</v>
      </c>
      <c r="AA1894" t="str">
        <f t="shared" si="620"/>
        <v>NO</v>
      </c>
      <c r="AB1894" t="str">
        <f t="shared" si="621"/>
        <v>NO</v>
      </c>
      <c r="AC1894" t="str">
        <f t="shared" si="622"/>
        <v>NO</v>
      </c>
      <c r="AD1894" t="str">
        <f t="shared" si="623"/>
        <v>NO</v>
      </c>
      <c r="AE1894" t="str">
        <f t="shared" si="624"/>
        <v>NO</v>
      </c>
      <c r="AF1894" t="str">
        <f t="shared" si="625"/>
        <v>NO</v>
      </c>
      <c r="AG1894" t="str">
        <f t="shared" si="626"/>
        <v>NO</v>
      </c>
      <c r="AH1894" t="str">
        <f t="shared" si="627"/>
        <v>NO</v>
      </c>
      <c r="AI1894">
        <f t="shared" si="628"/>
        <v>26</v>
      </c>
      <c r="AJ1894" t="str">
        <f t="shared" si="629"/>
        <v/>
      </c>
    </row>
    <row r="1895" spans="1:36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609"/>
        <v>1.04</v>
      </c>
      <c r="P1895" s="6">
        <f t="shared" si="610"/>
        <v>57.777777777777779</v>
      </c>
      <c r="Q1895" t="str">
        <f t="shared" si="611"/>
        <v>music</v>
      </c>
      <c r="R1895" t="str">
        <f t="shared" si="612"/>
        <v>indie rock</v>
      </c>
      <c r="S1895" s="8">
        <f t="shared" si="613"/>
        <v>40633</v>
      </c>
      <c r="T1895" s="8">
        <f t="shared" si="614"/>
        <v>40649.165972222225</v>
      </c>
      <c r="U1895">
        <f t="shared" si="615"/>
        <v>2011</v>
      </c>
      <c r="V1895" t="str">
        <f>VLOOKUP(MONTH(S1895),REF!$C$4:$D$15,2,FALSE)</f>
        <v>MAR</v>
      </c>
      <c r="W1895" t="str">
        <f t="shared" si="616"/>
        <v>NO</v>
      </c>
      <c r="X1895" t="str">
        <f t="shared" si="617"/>
        <v>YES</v>
      </c>
      <c r="Y1895" t="str">
        <f t="shared" si="618"/>
        <v>NO</v>
      </c>
      <c r="Z1895" t="str">
        <f t="shared" si="619"/>
        <v>NO</v>
      </c>
      <c r="AA1895" t="str">
        <f t="shared" si="620"/>
        <v>NO</v>
      </c>
      <c r="AB1895" t="str">
        <f t="shared" si="621"/>
        <v>NO</v>
      </c>
      <c r="AC1895" t="str">
        <f t="shared" si="622"/>
        <v>NO</v>
      </c>
      <c r="AD1895" t="str">
        <f t="shared" si="623"/>
        <v>NO</v>
      </c>
      <c r="AE1895" t="str">
        <f t="shared" si="624"/>
        <v>NO</v>
      </c>
      <c r="AF1895" t="str">
        <f t="shared" si="625"/>
        <v>NO</v>
      </c>
      <c r="AG1895" t="str">
        <f t="shared" si="626"/>
        <v>NO</v>
      </c>
      <c r="AH1895" t="str">
        <f t="shared" si="627"/>
        <v>NO</v>
      </c>
      <c r="AI1895">
        <f t="shared" si="628"/>
        <v>45</v>
      </c>
      <c r="AJ1895" t="str">
        <f t="shared" si="629"/>
        <v/>
      </c>
    </row>
    <row r="1896" spans="1:36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609"/>
        <v>1.145</v>
      </c>
      <c r="P1896" s="6">
        <f t="shared" si="610"/>
        <v>57.25</v>
      </c>
      <c r="Q1896" t="str">
        <f t="shared" si="611"/>
        <v>music</v>
      </c>
      <c r="R1896" t="str">
        <f t="shared" si="612"/>
        <v>indie rock</v>
      </c>
      <c r="S1896" s="8">
        <f t="shared" si="613"/>
        <v>40921</v>
      </c>
      <c r="T1896" s="8">
        <f t="shared" si="614"/>
        <v>40951.90489583333</v>
      </c>
      <c r="U1896">
        <f t="shared" si="615"/>
        <v>2012</v>
      </c>
      <c r="V1896" t="str">
        <f>VLOOKUP(MONTH(S1896),REF!$C$4:$D$15,2,FALSE)</f>
        <v>JAN</v>
      </c>
      <c r="W1896" t="str">
        <f t="shared" si="616"/>
        <v>NO</v>
      </c>
      <c r="X1896" t="str">
        <f t="shared" si="617"/>
        <v>YES</v>
      </c>
      <c r="Y1896" t="str">
        <f t="shared" si="618"/>
        <v>NO</v>
      </c>
      <c r="Z1896" t="str">
        <f t="shared" si="619"/>
        <v>NO</v>
      </c>
      <c r="AA1896" t="str">
        <f t="shared" si="620"/>
        <v>NO</v>
      </c>
      <c r="AB1896" t="str">
        <f t="shared" si="621"/>
        <v>NO</v>
      </c>
      <c r="AC1896" t="str">
        <f t="shared" si="622"/>
        <v>NO</v>
      </c>
      <c r="AD1896" t="str">
        <f t="shared" si="623"/>
        <v>NO</v>
      </c>
      <c r="AE1896" t="str">
        <f t="shared" si="624"/>
        <v>NO</v>
      </c>
      <c r="AF1896" t="str">
        <f t="shared" si="625"/>
        <v>NO</v>
      </c>
      <c r="AG1896" t="str">
        <f t="shared" si="626"/>
        <v>NO</v>
      </c>
      <c r="AH1896" t="str">
        <f t="shared" si="627"/>
        <v>NO</v>
      </c>
      <c r="AI1896">
        <f t="shared" si="628"/>
        <v>20</v>
      </c>
      <c r="AJ1896" t="str">
        <f t="shared" si="629"/>
        <v/>
      </c>
    </row>
    <row r="1897" spans="1:36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609"/>
        <v>1.0171957671957672</v>
      </c>
      <c r="P1897" s="6">
        <f t="shared" si="610"/>
        <v>196.34042553191489</v>
      </c>
      <c r="Q1897" t="str">
        <f t="shared" si="611"/>
        <v>music</v>
      </c>
      <c r="R1897" t="str">
        <f t="shared" si="612"/>
        <v>indie rock</v>
      </c>
      <c r="S1897" s="8">
        <f t="shared" si="613"/>
        <v>42268</v>
      </c>
      <c r="T1897" s="8">
        <f t="shared" si="614"/>
        <v>42297.746782407412</v>
      </c>
      <c r="U1897">
        <f t="shared" si="615"/>
        <v>2015</v>
      </c>
      <c r="V1897" t="str">
        <f>VLOOKUP(MONTH(S1897),REF!$C$4:$D$15,2,FALSE)</f>
        <v>SEP</v>
      </c>
      <c r="W1897" t="str">
        <f t="shared" si="616"/>
        <v>NO</v>
      </c>
      <c r="X1897" t="str">
        <f t="shared" si="617"/>
        <v>NO</v>
      </c>
      <c r="Y1897" t="str">
        <f t="shared" si="618"/>
        <v>YES</v>
      </c>
      <c r="Z1897" t="str">
        <f t="shared" si="619"/>
        <v>NO</v>
      </c>
      <c r="AA1897" t="str">
        <f t="shared" si="620"/>
        <v>NO</v>
      </c>
      <c r="AB1897" t="str">
        <f t="shared" si="621"/>
        <v>NO</v>
      </c>
      <c r="AC1897" t="str">
        <f t="shared" si="622"/>
        <v>NO</v>
      </c>
      <c r="AD1897" t="str">
        <f t="shared" si="623"/>
        <v>NO</v>
      </c>
      <c r="AE1897" t="str">
        <f t="shared" si="624"/>
        <v>NO</v>
      </c>
      <c r="AF1897" t="str">
        <f t="shared" si="625"/>
        <v>NO</v>
      </c>
      <c r="AG1897" t="str">
        <f t="shared" si="626"/>
        <v>NO</v>
      </c>
      <c r="AH1897" t="str">
        <f t="shared" si="627"/>
        <v>NO</v>
      </c>
      <c r="AI1897">
        <f t="shared" si="628"/>
        <v>47</v>
      </c>
      <c r="AJ1897" t="str">
        <f t="shared" si="629"/>
        <v/>
      </c>
    </row>
    <row r="1898" spans="1:36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609"/>
        <v>1.2394678492239468</v>
      </c>
      <c r="P1898" s="6">
        <f t="shared" si="610"/>
        <v>43</v>
      </c>
      <c r="Q1898" t="str">
        <f t="shared" si="611"/>
        <v>music</v>
      </c>
      <c r="R1898" t="str">
        <f t="shared" si="612"/>
        <v>indie rock</v>
      </c>
      <c r="S1898" s="8">
        <f t="shared" si="613"/>
        <v>40982</v>
      </c>
      <c r="T1898" s="8">
        <f t="shared" si="614"/>
        <v>41011.710243055553</v>
      </c>
      <c r="U1898">
        <f t="shared" si="615"/>
        <v>2012</v>
      </c>
      <c r="V1898" t="str">
        <f>VLOOKUP(MONTH(S1898),REF!$C$4:$D$15,2,FALSE)</f>
        <v>MAR</v>
      </c>
      <c r="W1898" t="str">
        <f t="shared" si="616"/>
        <v>YES</v>
      </c>
      <c r="X1898" t="str">
        <f t="shared" si="617"/>
        <v>NO</v>
      </c>
      <c r="Y1898" t="str">
        <f t="shared" si="618"/>
        <v>NO</v>
      </c>
      <c r="Z1898" t="str">
        <f t="shared" si="619"/>
        <v>NO</v>
      </c>
      <c r="AA1898" t="str">
        <f t="shared" si="620"/>
        <v>NO</v>
      </c>
      <c r="AB1898" t="str">
        <f t="shared" si="621"/>
        <v>NO</v>
      </c>
      <c r="AC1898" t="str">
        <f t="shared" si="622"/>
        <v>NO</v>
      </c>
      <c r="AD1898" t="str">
        <f t="shared" si="623"/>
        <v>NO</v>
      </c>
      <c r="AE1898" t="str">
        <f t="shared" si="624"/>
        <v>NO</v>
      </c>
      <c r="AF1898" t="str">
        <f t="shared" si="625"/>
        <v>NO</v>
      </c>
      <c r="AG1898" t="str">
        <f t="shared" si="626"/>
        <v>NO</v>
      </c>
      <c r="AH1898" t="str">
        <f t="shared" si="627"/>
        <v>NO</v>
      </c>
      <c r="AI1898">
        <f t="shared" si="628"/>
        <v>13</v>
      </c>
      <c r="AJ1898" t="str">
        <f t="shared" si="629"/>
        <v/>
      </c>
    </row>
    <row r="1899" spans="1:36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609"/>
        <v>1.0245669291338582</v>
      </c>
      <c r="P1899" s="6">
        <f t="shared" si="610"/>
        <v>35.551912568306008</v>
      </c>
      <c r="Q1899" t="str">
        <f t="shared" si="611"/>
        <v>music</v>
      </c>
      <c r="R1899" t="str">
        <f t="shared" si="612"/>
        <v>indie rock</v>
      </c>
      <c r="S1899" s="8">
        <f t="shared" si="613"/>
        <v>41681</v>
      </c>
      <c r="T1899" s="8">
        <f t="shared" si="614"/>
        <v>41702.875</v>
      </c>
      <c r="U1899">
        <f t="shared" si="615"/>
        <v>2014</v>
      </c>
      <c r="V1899" t="str">
        <f>VLOOKUP(MONTH(S1899),REF!$C$4:$D$15,2,FALSE)</f>
        <v>FEB</v>
      </c>
      <c r="W1899" t="str">
        <f t="shared" si="616"/>
        <v>NO</v>
      </c>
      <c r="X1899" t="str">
        <f t="shared" si="617"/>
        <v>NO</v>
      </c>
      <c r="Y1899" t="str">
        <f t="shared" si="618"/>
        <v>YES</v>
      </c>
      <c r="Z1899" t="str">
        <f t="shared" si="619"/>
        <v>NO</v>
      </c>
      <c r="AA1899" t="str">
        <f t="shared" si="620"/>
        <v>NO</v>
      </c>
      <c r="AB1899" t="str">
        <f t="shared" si="621"/>
        <v>NO</v>
      </c>
      <c r="AC1899" t="str">
        <f t="shared" si="622"/>
        <v>NO</v>
      </c>
      <c r="AD1899" t="str">
        <f t="shared" si="623"/>
        <v>NO</v>
      </c>
      <c r="AE1899" t="str">
        <f t="shared" si="624"/>
        <v>NO</v>
      </c>
      <c r="AF1899" t="str">
        <f t="shared" si="625"/>
        <v>NO</v>
      </c>
      <c r="AG1899" t="str">
        <f t="shared" si="626"/>
        <v>NO</v>
      </c>
      <c r="AH1899" t="str">
        <f t="shared" si="627"/>
        <v>NO</v>
      </c>
      <c r="AI1899">
        <f t="shared" si="628"/>
        <v>183</v>
      </c>
      <c r="AJ1899" t="str">
        <f t="shared" si="629"/>
        <v/>
      </c>
    </row>
    <row r="1900" spans="1:36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609"/>
        <v>1.4450000000000001</v>
      </c>
      <c r="P1900" s="6">
        <f t="shared" si="610"/>
        <v>68.80952380952381</v>
      </c>
      <c r="Q1900" t="str">
        <f t="shared" si="611"/>
        <v>music</v>
      </c>
      <c r="R1900" t="str">
        <f t="shared" si="612"/>
        <v>indie rock</v>
      </c>
      <c r="S1900" s="8">
        <f t="shared" si="613"/>
        <v>42366</v>
      </c>
      <c r="T1900" s="8">
        <f t="shared" si="614"/>
        <v>42401.75</v>
      </c>
      <c r="U1900">
        <f t="shared" si="615"/>
        <v>2015</v>
      </c>
      <c r="V1900" t="str">
        <f>VLOOKUP(MONTH(S1900),REF!$C$4:$D$15,2,FALSE)</f>
        <v>DEC</v>
      </c>
      <c r="W1900" t="str">
        <f t="shared" si="616"/>
        <v>NO</v>
      </c>
      <c r="X1900" t="str">
        <f t="shared" si="617"/>
        <v>YES</v>
      </c>
      <c r="Y1900" t="str">
        <f t="shared" si="618"/>
        <v>NO</v>
      </c>
      <c r="Z1900" t="str">
        <f t="shared" si="619"/>
        <v>NO</v>
      </c>
      <c r="AA1900" t="str">
        <f t="shared" si="620"/>
        <v>NO</v>
      </c>
      <c r="AB1900" t="str">
        <f t="shared" si="621"/>
        <v>NO</v>
      </c>
      <c r="AC1900" t="str">
        <f t="shared" si="622"/>
        <v>NO</v>
      </c>
      <c r="AD1900" t="str">
        <f t="shared" si="623"/>
        <v>NO</v>
      </c>
      <c r="AE1900" t="str">
        <f t="shared" si="624"/>
        <v>NO</v>
      </c>
      <c r="AF1900" t="str">
        <f t="shared" si="625"/>
        <v>NO</v>
      </c>
      <c r="AG1900" t="str">
        <f t="shared" si="626"/>
        <v>NO</v>
      </c>
      <c r="AH1900" t="str">
        <f t="shared" si="627"/>
        <v>NO</v>
      </c>
      <c r="AI1900">
        <f t="shared" si="628"/>
        <v>21</v>
      </c>
      <c r="AJ1900" t="str">
        <f t="shared" si="629"/>
        <v/>
      </c>
    </row>
    <row r="1901" spans="1:36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609"/>
        <v>1.3333333333333333</v>
      </c>
      <c r="P1901" s="6">
        <f t="shared" si="610"/>
        <v>28.571428571428573</v>
      </c>
      <c r="Q1901" t="str">
        <f t="shared" si="611"/>
        <v>music</v>
      </c>
      <c r="R1901" t="str">
        <f t="shared" si="612"/>
        <v>indie rock</v>
      </c>
      <c r="S1901" s="8">
        <f t="shared" si="613"/>
        <v>42059</v>
      </c>
      <c r="T1901" s="8">
        <f t="shared" si="614"/>
        <v>42088.90006944444</v>
      </c>
      <c r="U1901">
        <f t="shared" si="615"/>
        <v>2015</v>
      </c>
      <c r="V1901" t="str">
        <f>VLOOKUP(MONTH(S1901),REF!$C$4:$D$15,2,FALSE)</f>
        <v>FEB</v>
      </c>
      <c r="W1901" t="str">
        <f t="shared" si="616"/>
        <v>YES</v>
      </c>
      <c r="X1901" t="str">
        <f t="shared" si="617"/>
        <v>NO</v>
      </c>
      <c r="Y1901" t="str">
        <f t="shared" si="618"/>
        <v>NO</v>
      </c>
      <c r="Z1901" t="str">
        <f t="shared" si="619"/>
        <v>NO</v>
      </c>
      <c r="AA1901" t="str">
        <f t="shared" si="620"/>
        <v>NO</v>
      </c>
      <c r="AB1901" t="str">
        <f t="shared" si="621"/>
        <v>NO</v>
      </c>
      <c r="AC1901" t="str">
        <f t="shared" si="622"/>
        <v>NO</v>
      </c>
      <c r="AD1901" t="str">
        <f t="shared" si="623"/>
        <v>NO</v>
      </c>
      <c r="AE1901" t="str">
        <f t="shared" si="624"/>
        <v>NO</v>
      </c>
      <c r="AF1901" t="str">
        <f t="shared" si="625"/>
        <v>NO</v>
      </c>
      <c r="AG1901" t="str">
        <f t="shared" si="626"/>
        <v>NO</v>
      </c>
      <c r="AH1901" t="str">
        <f t="shared" si="627"/>
        <v>NO</v>
      </c>
      <c r="AI1901">
        <f t="shared" si="628"/>
        <v>42</v>
      </c>
      <c r="AJ1901" t="str">
        <f t="shared" si="629"/>
        <v/>
      </c>
    </row>
    <row r="1902" spans="1:36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609"/>
        <v>1.0936440000000001</v>
      </c>
      <c r="P1902" s="6">
        <f t="shared" si="610"/>
        <v>50.631666666666668</v>
      </c>
      <c r="Q1902" t="str">
        <f t="shared" si="611"/>
        <v>music</v>
      </c>
      <c r="R1902" t="str">
        <f t="shared" si="612"/>
        <v>indie rock</v>
      </c>
      <c r="S1902" s="8">
        <f t="shared" si="613"/>
        <v>41161</v>
      </c>
      <c r="T1902" s="8">
        <f t="shared" si="614"/>
        <v>41188.415972222225</v>
      </c>
      <c r="U1902">
        <f t="shared" si="615"/>
        <v>2012</v>
      </c>
      <c r="V1902" t="str">
        <f>VLOOKUP(MONTH(S1902),REF!$C$4:$D$15,2,FALSE)</f>
        <v>SEP</v>
      </c>
      <c r="W1902" t="str">
        <f t="shared" si="616"/>
        <v>NO</v>
      </c>
      <c r="X1902" t="str">
        <f t="shared" si="617"/>
        <v>YES</v>
      </c>
      <c r="Y1902" t="str">
        <f t="shared" si="618"/>
        <v>NO</v>
      </c>
      <c r="Z1902" t="str">
        <f t="shared" si="619"/>
        <v>NO</v>
      </c>
      <c r="AA1902" t="str">
        <f t="shared" si="620"/>
        <v>NO</v>
      </c>
      <c r="AB1902" t="str">
        <f t="shared" si="621"/>
        <v>NO</v>
      </c>
      <c r="AC1902" t="str">
        <f t="shared" si="622"/>
        <v>NO</v>
      </c>
      <c r="AD1902" t="str">
        <f t="shared" si="623"/>
        <v>NO</v>
      </c>
      <c r="AE1902" t="str">
        <f t="shared" si="624"/>
        <v>NO</v>
      </c>
      <c r="AF1902" t="str">
        <f t="shared" si="625"/>
        <v>NO</v>
      </c>
      <c r="AG1902" t="str">
        <f t="shared" si="626"/>
        <v>NO</v>
      </c>
      <c r="AH1902" t="str">
        <f t="shared" si="627"/>
        <v>NO</v>
      </c>
      <c r="AI1902">
        <f t="shared" si="628"/>
        <v>54</v>
      </c>
      <c r="AJ1902" t="str">
        <f t="shared" si="629"/>
        <v/>
      </c>
    </row>
    <row r="1903" spans="1:36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609"/>
        <v>2.696969696969697E-2</v>
      </c>
      <c r="P1903" s="6">
        <f t="shared" si="610"/>
        <v>106.8</v>
      </c>
      <c r="Q1903" t="str">
        <f t="shared" si="611"/>
        <v>technology</v>
      </c>
      <c r="R1903" t="str">
        <f t="shared" si="612"/>
        <v>gadgets</v>
      </c>
      <c r="S1903" s="8">
        <f t="shared" si="613"/>
        <v>42117</v>
      </c>
      <c r="T1903" s="8">
        <f t="shared" si="614"/>
        <v>42146.541666666672</v>
      </c>
      <c r="U1903">
        <f t="shared" si="615"/>
        <v>2015</v>
      </c>
      <c r="V1903" t="str">
        <f>VLOOKUP(MONTH(S1903),REF!$C$4:$D$15,2,FALSE)</f>
        <v>APR</v>
      </c>
      <c r="W1903" t="str">
        <f t="shared" si="616"/>
        <v>NO</v>
      </c>
      <c r="X1903" t="str">
        <f t="shared" si="617"/>
        <v>NO</v>
      </c>
      <c r="Y1903" t="str">
        <f t="shared" si="618"/>
        <v>NO</v>
      </c>
      <c r="Z1903" t="str">
        <f t="shared" si="619"/>
        <v>NO</v>
      </c>
      <c r="AA1903" t="str">
        <f t="shared" si="620"/>
        <v>NO</v>
      </c>
      <c r="AB1903" t="str">
        <f t="shared" si="621"/>
        <v>NO</v>
      </c>
      <c r="AC1903" t="str">
        <f t="shared" si="622"/>
        <v>NO</v>
      </c>
      <c r="AD1903" t="str">
        <f t="shared" si="623"/>
        <v>NO</v>
      </c>
      <c r="AE1903" t="str">
        <f t="shared" si="624"/>
        <v>NO</v>
      </c>
      <c r="AF1903" t="str">
        <f t="shared" si="625"/>
        <v>NO</v>
      </c>
      <c r="AG1903" t="str">
        <f t="shared" si="626"/>
        <v>NO</v>
      </c>
      <c r="AH1903" t="str">
        <f t="shared" si="627"/>
        <v>YES</v>
      </c>
      <c r="AI1903" t="str">
        <f t="shared" si="628"/>
        <v/>
      </c>
      <c r="AJ1903">
        <f t="shared" si="629"/>
        <v>25</v>
      </c>
    </row>
    <row r="1904" spans="1:36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609"/>
        <v>1.2E-2</v>
      </c>
      <c r="P1904" s="6">
        <f t="shared" si="610"/>
        <v>4</v>
      </c>
      <c r="Q1904" t="str">
        <f t="shared" si="611"/>
        <v>technology</v>
      </c>
      <c r="R1904" t="str">
        <f t="shared" si="612"/>
        <v>gadgets</v>
      </c>
      <c r="S1904" s="8">
        <f t="shared" si="613"/>
        <v>42038</v>
      </c>
      <c r="T1904" s="8">
        <f t="shared" si="614"/>
        <v>42067.789895833332</v>
      </c>
      <c r="U1904">
        <f t="shared" si="615"/>
        <v>2015</v>
      </c>
      <c r="V1904" t="str">
        <f>VLOOKUP(MONTH(S1904),REF!$C$4:$D$15,2,FALSE)</f>
        <v>FEB</v>
      </c>
      <c r="W1904" t="str">
        <f t="shared" si="616"/>
        <v>NO</v>
      </c>
      <c r="X1904" t="str">
        <f t="shared" si="617"/>
        <v>YES</v>
      </c>
      <c r="Y1904" t="str">
        <f t="shared" si="618"/>
        <v>NO</v>
      </c>
      <c r="Z1904" t="str">
        <f t="shared" si="619"/>
        <v>NO</v>
      </c>
      <c r="AA1904" t="str">
        <f t="shared" si="620"/>
        <v>NO</v>
      </c>
      <c r="AB1904" t="str">
        <f t="shared" si="621"/>
        <v>NO</v>
      </c>
      <c r="AC1904" t="str">
        <f t="shared" si="622"/>
        <v>NO</v>
      </c>
      <c r="AD1904" t="str">
        <f t="shared" si="623"/>
        <v>NO</v>
      </c>
      <c r="AE1904" t="str">
        <f t="shared" si="624"/>
        <v>NO</v>
      </c>
      <c r="AF1904" t="str">
        <f t="shared" si="625"/>
        <v>NO</v>
      </c>
      <c r="AG1904" t="str">
        <f t="shared" si="626"/>
        <v>NO</v>
      </c>
      <c r="AH1904" t="str">
        <f t="shared" si="627"/>
        <v>NO</v>
      </c>
      <c r="AI1904" t="str">
        <f t="shared" si="628"/>
        <v/>
      </c>
      <c r="AJ1904">
        <f t="shared" si="629"/>
        <v>3</v>
      </c>
    </row>
    <row r="1905" spans="1:36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609"/>
        <v>0.46600000000000003</v>
      </c>
      <c r="P1905" s="6">
        <f t="shared" si="610"/>
        <v>34.097560975609753</v>
      </c>
      <c r="Q1905" t="str">
        <f t="shared" si="611"/>
        <v>technology</v>
      </c>
      <c r="R1905" t="str">
        <f t="shared" si="612"/>
        <v>gadgets</v>
      </c>
      <c r="S1905" s="8">
        <f t="shared" si="613"/>
        <v>42703</v>
      </c>
      <c r="T1905" s="8">
        <f t="shared" si="614"/>
        <v>42762.770729166667</v>
      </c>
      <c r="U1905">
        <f t="shared" si="615"/>
        <v>2016</v>
      </c>
      <c r="V1905" t="str">
        <f>VLOOKUP(MONTH(S1905),REF!$C$4:$D$15,2,FALSE)</f>
        <v>NOV</v>
      </c>
      <c r="W1905" t="str">
        <f t="shared" si="616"/>
        <v>NO</v>
      </c>
      <c r="X1905" t="str">
        <f t="shared" si="617"/>
        <v>YES</v>
      </c>
      <c r="Y1905" t="str">
        <f t="shared" si="618"/>
        <v>NO</v>
      </c>
      <c r="Z1905" t="str">
        <f t="shared" si="619"/>
        <v>NO</v>
      </c>
      <c r="AA1905" t="str">
        <f t="shared" si="620"/>
        <v>NO</v>
      </c>
      <c r="AB1905" t="str">
        <f t="shared" si="621"/>
        <v>NO</v>
      </c>
      <c r="AC1905" t="str">
        <f t="shared" si="622"/>
        <v>NO</v>
      </c>
      <c r="AD1905" t="str">
        <f t="shared" si="623"/>
        <v>NO</v>
      </c>
      <c r="AE1905" t="str">
        <f t="shared" si="624"/>
        <v>NO</v>
      </c>
      <c r="AF1905" t="str">
        <f t="shared" si="625"/>
        <v>NO</v>
      </c>
      <c r="AG1905" t="str">
        <f t="shared" si="626"/>
        <v>NO</v>
      </c>
      <c r="AH1905" t="str">
        <f t="shared" si="627"/>
        <v>NO</v>
      </c>
      <c r="AI1905" t="str">
        <f t="shared" si="628"/>
        <v/>
      </c>
      <c r="AJ1905">
        <f t="shared" si="629"/>
        <v>41</v>
      </c>
    </row>
    <row r="1906" spans="1:36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609"/>
        <v>1E-3</v>
      </c>
      <c r="P1906" s="6">
        <f t="shared" si="610"/>
        <v>25</v>
      </c>
      <c r="Q1906" t="str">
        <f t="shared" si="611"/>
        <v>technology</v>
      </c>
      <c r="R1906" t="str">
        <f t="shared" si="612"/>
        <v>gadgets</v>
      </c>
      <c r="S1906" s="8">
        <f t="shared" si="613"/>
        <v>42327</v>
      </c>
      <c r="T1906" s="8">
        <f t="shared" si="614"/>
        <v>42371.685428240744</v>
      </c>
      <c r="U1906">
        <f t="shared" si="615"/>
        <v>2015</v>
      </c>
      <c r="V1906" t="str">
        <f>VLOOKUP(MONTH(S1906),REF!$C$4:$D$15,2,FALSE)</f>
        <v>NOV</v>
      </c>
      <c r="W1906" t="str">
        <f t="shared" si="616"/>
        <v>NO</v>
      </c>
      <c r="X1906" t="str">
        <f t="shared" si="617"/>
        <v>NO</v>
      </c>
      <c r="Y1906" t="str">
        <f t="shared" si="618"/>
        <v>NO</v>
      </c>
      <c r="Z1906" t="str">
        <f t="shared" si="619"/>
        <v>NO</v>
      </c>
      <c r="AA1906" t="str">
        <f t="shared" si="620"/>
        <v>NO</v>
      </c>
      <c r="AB1906" t="str">
        <f t="shared" si="621"/>
        <v>NO</v>
      </c>
      <c r="AC1906" t="str">
        <f t="shared" si="622"/>
        <v>NO</v>
      </c>
      <c r="AD1906" t="str">
        <f t="shared" si="623"/>
        <v>NO</v>
      </c>
      <c r="AE1906" t="str">
        <f t="shared" si="624"/>
        <v>NO</v>
      </c>
      <c r="AF1906" t="str">
        <f t="shared" si="625"/>
        <v>NO</v>
      </c>
      <c r="AG1906" t="str">
        <f t="shared" si="626"/>
        <v>NO</v>
      </c>
      <c r="AH1906" t="str">
        <f t="shared" si="627"/>
        <v>YES</v>
      </c>
      <c r="AI1906" t="str">
        <f t="shared" si="628"/>
        <v/>
      </c>
      <c r="AJ1906">
        <f t="shared" si="629"/>
        <v>2</v>
      </c>
    </row>
    <row r="1907" spans="1:36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609"/>
        <v>1.6800000000000001E-3</v>
      </c>
      <c r="P1907" s="6">
        <f t="shared" si="610"/>
        <v>10.5</v>
      </c>
      <c r="Q1907" t="str">
        <f t="shared" si="611"/>
        <v>technology</v>
      </c>
      <c r="R1907" t="str">
        <f t="shared" si="612"/>
        <v>gadgets</v>
      </c>
      <c r="S1907" s="8">
        <f t="shared" si="613"/>
        <v>41860</v>
      </c>
      <c r="T1907" s="8">
        <f t="shared" si="614"/>
        <v>41889.925856481481</v>
      </c>
      <c r="U1907">
        <f t="shared" si="615"/>
        <v>2014</v>
      </c>
      <c r="V1907" t="str">
        <f>VLOOKUP(MONTH(S1907),REF!$C$4:$D$15,2,FALSE)</f>
        <v>AUG</v>
      </c>
      <c r="W1907" t="str">
        <f t="shared" si="616"/>
        <v>NO</v>
      </c>
      <c r="X1907" t="str">
        <f t="shared" si="617"/>
        <v>NO</v>
      </c>
      <c r="Y1907" t="str">
        <f t="shared" si="618"/>
        <v>NO</v>
      </c>
      <c r="Z1907" t="str">
        <f t="shared" si="619"/>
        <v>NO</v>
      </c>
      <c r="AA1907" t="str">
        <f t="shared" si="620"/>
        <v>NO</v>
      </c>
      <c r="AB1907" t="str">
        <f t="shared" si="621"/>
        <v>NO</v>
      </c>
      <c r="AC1907" t="str">
        <f t="shared" si="622"/>
        <v>YES</v>
      </c>
      <c r="AD1907" t="str">
        <f t="shared" si="623"/>
        <v>NO</v>
      </c>
      <c r="AE1907" t="str">
        <f t="shared" si="624"/>
        <v>NO</v>
      </c>
      <c r="AF1907" t="str">
        <f t="shared" si="625"/>
        <v>NO</v>
      </c>
      <c r="AG1907" t="str">
        <f t="shared" si="626"/>
        <v>NO</v>
      </c>
      <c r="AH1907" t="str">
        <f t="shared" si="627"/>
        <v>NO</v>
      </c>
      <c r="AI1907" t="str">
        <f t="shared" si="628"/>
        <v/>
      </c>
      <c r="AJ1907">
        <f t="shared" si="629"/>
        <v>4</v>
      </c>
    </row>
    <row r="1908" spans="1:36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609"/>
        <v>0.42759999999999998</v>
      </c>
      <c r="P1908" s="6">
        <f t="shared" si="610"/>
        <v>215.95959595959596</v>
      </c>
      <c r="Q1908" t="str">
        <f t="shared" si="611"/>
        <v>technology</v>
      </c>
      <c r="R1908" t="str">
        <f t="shared" si="612"/>
        <v>gadgets</v>
      </c>
      <c r="S1908" s="8">
        <f t="shared" si="613"/>
        <v>42515</v>
      </c>
      <c r="T1908" s="8">
        <f t="shared" si="614"/>
        <v>42544.671099537038</v>
      </c>
      <c r="U1908">
        <f t="shared" si="615"/>
        <v>2016</v>
      </c>
      <c r="V1908" t="str">
        <f>VLOOKUP(MONTH(S1908),REF!$C$4:$D$15,2,FALSE)</f>
        <v>MAY</v>
      </c>
      <c r="W1908" t="str">
        <f t="shared" si="616"/>
        <v>NO</v>
      </c>
      <c r="X1908" t="str">
        <f t="shared" si="617"/>
        <v>NO</v>
      </c>
      <c r="Y1908" t="str">
        <f t="shared" si="618"/>
        <v>NO</v>
      </c>
      <c r="Z1908" t="str">
        <f t="shared" si="619"/>
        <v>NO</v>
      </c>
      <c r="AA1908" t="str">
        <f t="shared" si="620"/>
        <v>NO</v>
      </c>
      <c r="AB1908" t="str">
        <f t="shared" si="621"/>
        <v>NO</v>
      </c>
      <c r="AC1908" t="str">
        <f t="shared" si="622"/>
        <v>NO</v>
      </c>
      <c r="AD1908" t="str">
        <f t="shared" si="623"/>
        <v>NO</v>
      </c>
      <c r="AE1908" t="str">
        <f t="shared" si="624"/>
        <v>NO</v>
      </c>
      <c r="AF1908" t="str">
        <f t="shared" si="625"/>
        <v>NO</v>
      </c>
      <c r="AG1908" t="str">
        <f t="shared" si="626"/>
        <v>NO</v>
      </c>
      <c r="AH1908" t="str">
        <f t="shared" si="627"/>
        <v>YES</v>
      </c>
      <c r="AI1908" t="str">
        <f t="shared" si="628"/>
        <v/>
      </c>
      <c r="AJ1908">
        <f t="shared" si="629"/>
        <v>99</v>
      </c>
    </row>
    <row r="1909" spans="1:36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609"/>
        <v>2.8333333333333335E-3</v>
      </c>
      <c r="P1909" s="6">
        <f t="shared" si="610"/>
        <v>21.25</v>
      </c>
      <c r="Q1909" t="str">
        <f t="shared" si="611"/>
        <v>technology</v>
      </c>
      <c r="R1909" t="str">
        <f t="shared" si="612"/>
        <v>gadgets</v>
      </c>
      <c r="S1909" s="8">
        <f t="shared" si="613"/>
        <v>41768</v>
      </c>
      <c r="T1909" s="8">
        <f t="shared" si="614"/>
        <v>41782.587094907409</v>
      </c>
      <c r="U1909">
        <f t="shared" si="615"/>
        <v>2014</v>
      </c>
      <c r="V1909" t="str">
        <f>VLOOKUP(MONTH(S1909),REF!$C$4:$D$15,2,FALSE)</f>
        <v>MAY</v>
      </c>
      <c r="W1909" t="str">
        <f t="shared" si="616"/>
        <v>NO</v>
      </c>
      <c r="X1909" t="str">
        <f t="shared" si="617"/>
        <v>NO</v>
      </c>
      <c r="Y1909" t="str">
        <f t="shared" si="618"/>
        <v>NO</v>
      </c>
      <c r="Z1909" t="str">
        <f t="shared" si="619"/>
        <v>NO</v>
      </c>
      <c r="AA1909" t="str">
        <f t="shared" si="620"/>
        <v>NO</v>
      </c>
      <c r="AB1909" t="str">
        <f t="shared" si="621"/>
        <v>NO</v>
      </c>
      <c r="AC1909" t="str">
        <f t="shared" si="622"/>
        <v>NO</v>
      </c>
      <c r="AD1909" t="str">
        <f t="shared" si="623"/>
        <v>YES</v>
      </c>
      <c r="AE1909" t="str">
        <f t="shared" si="624"/>
        <v>NO</v>
      </c>
      <c r="AF1909" t="str">
        <f t="shared" si="625"/>
        <v>NO</v>
      </c>
      <c r="AG1909" t="str">
        <f t="shared" si="626"/>
        <v>NO</v>
      </c>
      <c r="AH1909" t="str">
        <f t="shared" si="627"/>
        <v>NO</v>
      </c>
      <c r="AI1909" t="str">
        <f t="shared" si="628"/>
        <v/>
      </c>
      <c r="AJ1909">
        <f t="shared" si="629"/>
        <v>4</v>
      </c>
    </row>
    <row r="1910" spans="1:36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609"/>
        <v>1.7319999999999999E-2</v>
      </c>
      <c r="P1910" s="6">
        <f t="shared" si="610"/>
        <v>108.25</v>
      </c>
      <c r="Q1910" t="str">
        <f t="shared" si="611"/>
        <v>technology</v>
      </c>
      <c r="R1910" t="str">
        <f t="shared" si="612"/>
        <v>gadgets</v>
      </c>
      <c r="S1910" s="8">
        <f t="shared" si="613"/>
        <v>42704</v>
      </c>
      <c r="T1910" s="8">
        <f t="shared" si="614"/>
        <v>42733.917824074073</v>
      </c>
      <c r="U1910">
        <f t="shared" si="615"/>
        <v>2016</v>
      </c>
      <c r="V1910" t="str">
        <f>VLOOKUP(MONTH(S1910),REF!$C$4:$D$15,2,FALSE)</f>
        <v>NOV</v>
      </c>
      <c r="W1910" t="str">
        <f t="shared" si="616"/>
        <v>NO</v>
      </c>
      <c r="X1910" t="str">
        <f t="shared" si="617"/>
        <v>NO</v>
      </c>
      <c r="Y1910" t="str">
        <f t="shared" si="618"/>
        <v>NO</v>
      </c>
      <c r="Z1910" t="str">
        <f t="shared" si="619"/>
        <v>NO</v>
      </c>
      <c r="AA1910" t="str">
        <f t="shared" si="620"/>
        <v>NO</v>
      </c>
      <c r="AB1910" t="str">
        <f t="shared" si="621"/>
        <v>NO</v>
      </c>
      <c r="AC1910" t="str">
        <f t="shared" si="622"/>
        <v>YES</v>
      </c>
      <c r="AD1910" t="str">
        <f t="shared" si="623"/>
        <v>NO</v>
      </c>
      <c r="AE1910" t="str">
        <f t="shared" si="624"/>
        <v>NO</v>
      </c>
      <c r="AF1910" t="str">
        <f t="shared" si="625"/>
        <v>NO</v>
      </c>
      <c r="AG1910" t="str">
        <f t="shared" si="626"/>
        <v>NO</v>
      </c>
      <c r="AH1910" t="str">
        <f t="shared" si="627"/>
        <v>NO</v>
      </c>
      <c r="AI1910" t="str">
        <f t="shared" si="628"/>
        <v/>
      </c>
      <c r="AJ1910">
        <f t="shared" si="629"/>
        <v>4</v>
      </c>
    </row>
    <row r="1911" spans="1:36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609"/>
        <v>0.14111428571428572</v>
      </c>
      <c r="P1911" s="6">
        <f t="shared" si="610"/>
        <v>129.97368421052633</v>
      </c>
      <c r="Q1911" t="str">
        <f t="shared" si="611"/>
        <v>technology</v>
      </c>
      <c r="R1911" t="str">
        <f t="shared" si="612"/>
        <v>gadgets</v>
      </c>
      <c r="S1911" s="8">
        <f t="shared" si="613"/>
        <v>41905</v>
      </c>
      <c r="T1911" s="8">
        <f t="shared" si="614"/>
        <v>41935.429155092592</v>
      </c>
      <c r="U1911">
        <f t="shared" si="615"/>
        <v>2014</v>
      </c>
      <c r="V1911" t="str">
        <f>VLOOKUP(MONTH(S1911),REF!$C$4:$D$15,2,FALSE)</f>
        <v>SEP</v>
      </c>
      <c r="W1911" t="str">
        <f t="shared" si="616"/>
        <v>NO</v>
      </c>
      <c r="X1911" t="str">
        <f t="shared" si="617"/>
        <v>NO</v>
      </c>
      <c r="Y1911" t="str">
        <f t="shared" si="618"/>
        <v>NO</v>
      </c>
      <c r="Z1911" t="str">
        <f t="shared" si="619"/>
        <v>NO</v>
      </c>
      <c r="AA1911" t="str">
        <f t="shared" si="620"/>
        <v>NO</v>
      </c>
      <c r="AB1911" t="str">
        <f t="shared" si="621"/>
        <v>NO</v>
      </c>
      <c r="AC1911" t="str">
        <f t="shared" si="622"/>
        <v>NO</v>
      </c>
      <c r="AD1911" t="str">
        <f t="shared" si="623"/>
        <v>NO</v>
      </c>
      <c r="AE1911" t="str">
        <f t="shared" si="624"/>
        <v>YES</v>
      </c>
      <c r="AF1911" t="str">
        <f t="shared" si="625"/>
        <v>NO</v>
      </c>
      <c r="AG1911" t="str">
        <f t="shared" si="626"/>
        <v>NO</v>
      </c>
      <c r="AH1911" t="str">
        <f t="shared" si="627"/>
        <v>NO</v>
      </c>
      <c r="AI1911" t="str">
        <f t="shared" si="628"/>
        <v/>
      </c>
      <c r="AJ1911">
        <f t="shared" si="629"/>
        <v>38</v>
      </c>
    </row>
    <row r="1912" spans="1:36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609"/>
        <v>0.39395294117647056</v>
      </c>
      <c r="P1912" s="6">
        <f t="shared" si="610"/>
        <v>117.49473684210527</v>
      </c>
      <c r="Q1912" t="str">
        <f t="shared" si="611"/>
        <v>technology</v>
      </c>
      <c r="R1912" t="str">
        <f t="shared" si="612"/>
        <v>gadgets</v>
      </c>
      <c r="S1912" s="8">
        <f t="shared" si="613"/>
        <v>42265</v>
      </c>
      <c r="T1912" s="8">
        <f t="shared" si="614"/>
        <v>42308.947916666672</v>
      </c>
      <c r="U1912">
        <f t="shared" si="615"/>
        <v>2015</v>
      </c>
      <c r="V1912" t="str">
        <f>VLOOKUP(MONTH(S1912),REF!$C$4:$D$15,2,FALSE)</f>
        <v>SEP</v>
      </c>
      <c r="W1912" t="str">
        <f t="shared" si="616"/>
        <v>NO</v>
      </c>
      <c r="X1912" t="str">
        <f t="shared" si="617"/>
        <v>NO</v>
      </c>
      <c r="Y1912" t="str">
        <f t="shared" si="618"/>
        <v>NO</v>
      </c>
      <c r="Z1912" t="str">
        <f t="shared" si="619"/>
        <v>NO</v>
      </c>
      <c r="AA1912" t="str">
        <f t="shared" si="620"/>
        <v>NO</v>
      </c>
      <c r="AB1912" t="str">
        <f t="shared" si="621"/>
        <v>NO</v>
      </c>
      <c r="AC1912" t="str">
        <f t="shared" si="622"/>
        <v>NO</v>
      </c>
      <c r="AD1912" t="str">
        <f t="shared" si="623"/>
        <v>NO</v>
      </c>
      <c r="AE1912" t="str">
        <f t="shared" si="624"/>
        <v>NO</v>
      </c>
      <c r="AF1912" t="str">
        <f t="shared" si="625"/>
        <v>NO</v>
      </c>
      <c r="AG1912" t="str">
        <f t="shared" si="626"/>
        <v>NO</v>
      </c>
      <c r="AH1912" t="str">
        <f t="shared" si="627"/>
        <v>YES</v>
      </c>
      <c r="AI1912" t="str">
        <f t="shared" si="628"/>
        <v/>
      </c>
      <c r="AJ1912">
        <f t="shared" si="629"/>
        <v>285</v>
      </c>
    </row>
    <row r="1913" spans="1:36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609"/>
        <v>2.3529411764705883E-4</v>
      </c>
      <c r="P1913" s="6">
        <f t="shared" si="610"/>
        <v>10</v>
      </c>
      <c r="Q1913" t="str">
        <f t="shared" si="611"/>
        <v>technology</v>
      </c>
      <c r="R1913" t="str">
        <f t="shared" si="612"/>
        <v>gadgets</v>
      </c>
      <c r="S1913" s="8">
        <f t="shared" si="613"/>
        <v>41830</v>
      </c>
      <c r="T1913" s="8">
        <f t="shared" si="614"/>
        <v>41860.033958333333</v>
      </c>
      <c r="U1913">
        <f t="shared" si="615"/>
        <v>2014</v>
      </c>
      <c r="V1913" t="str">
        <f>VLOOKUP(MONTH(S1913),REF!$C$4:$D$15,2,FALSE)</f>
        <v>JUL</v>
      </c>
      <c r="W1913" t="str">
        <f t="shared" si="616"/>
        <v>NO</v>
      </c>
      <c r="X1913" t="str">
        <f t="shared" si="617"/>
        <v>NO</v>
      </c>
      <c r="Y1913" t="str">
        <f t="shared" si="618"/>
        <v>NO</v>
      </c>
      <c r="Z1913" t="str">
        <f t="shared" si="619"/>
        <v>NO</v>
      </c>
      <c r="AA1913" t="str">
        <f t="shared" si="620"/>
        <v>NO</v>
      </c>
      <c r="AB1913" t="str">
        <f t="shared" si="621"/>
        <v>NO</v>
      </c>
      <c r="AC1913" t="str">
        <f t="shared" si="622"/>
        <v>NO</v>
      </c>
      <c r="AD1913" t="str">
        <f t="shared" si="623"/>
        <v>NO</v>
      </c>
      <c r="AE1913" t="str">
        <f t="shared" si="624"/>
        <v>NO</v>
      </c>
      <c r="AF1913" t="str">
        <f t="shared" si="625"/>
        <v>YES</v>
      </c>
      <c r="AG1913" t="str">
        <f t="shared" si="626"/>
        <v>NO</v>
      </c>
      <c r="AH1913" t="str">
        <f t="shared" si="627"/>
        <v>NO</v>
      </c>
      <c r="AI1913" t="str">
        <f t="shared" si="628"/>
        <v/>
      </c>
      <c r="AJ1913">
        <f t="shared" si="629"/>
        <v>1</v>
      </c>
    </row>
    <row r="1914" spans="1:36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609"/>
        <v>0.59299999999999997</v>
      </c>
      <c r="P1914" s="6">
        <f t="shared" si="610"/>
        <v>70.595238095238102</v>
      </c>
      <c r="Q1914" t="str">
        <f t="shared" si="611"/>
        <v>technology</v>
      </c>
      <c r="R1914" t="str">
        <f t="shared" si="612"/>
        <v>gadgets</v>
      </c>
      <c r="S1914" s="8">
        <f t="shared" si="613"/>
        <v>42129</v>
      </c>
      <c r="T1914" s="8">
        <f t="shared" si="614"/>
        <v>42159.226388888885</v>
      </c>
      <c r="U1914">
        <f t="shared" si="615"/>
        <v>2015</v>
      </c>
      <c r="V1914" t="str">
        <f>VLOOKUP(MONTH(S1914),REF!$C$4:$D$15,2,FALSE)</f>
        <v>MAY</v>
      </c>
      <c r="W1914" t="str">
        <f t="shared" si="616"/>
        <v>NO</v>
      </c>
      <c r="X1914" t="str">
        <f t="shared" si="617"/>
        <v>NO</v>
      </c>
      <c r="Y1914" t="str">
        <f t="shared" si="618"/>
        <v>YES</v>
      </c>
      <c r="Z1914" t="str">
        <f t="shared" si="619"/>
        <v>NO</v>
      </c>
      <c r="AA1914" t="str">
        <f t="shared" si="620"/>
        <v>NO</v>
      </c>
      <c r="AB1914" t="str">
        <f t="shared" si="621"/>
        <v>NO</v>
      </c>
      <c r="AC1914" t="str">
        <f t="shared" si="622"/>
        <v>NO</v>
      </c>
      <c r="AD1914" t="str">
        <f t="shared" si="623"/>
        <v>NO</v>
      </c>
      <c r="AE1914" t="str">
        <f t="shared" si="624"/>
        <v>NO</v>
      </c>
      <c r="AF1914" t="str">
        <f t="shared" si="625"/>
        <v>NO</v>
      </c>
      <c r="AG1914" t="str">
        <f t="shared" si="626"/>
        <v>NO</v>
      </c>
      <c r="AH1914" t="str">
        <f t="shared" si="627"/>
        <v>NO</v>
      </c>
      <c r="AI1914" t="str">
        <f t="shared" si="628"/>
        <v/>
      </c>
      <c r="AJ1914">
        <f t="shared" si="629"/>
        <v>42</v>
      </c>
    </row>
    <row r="1915" spans="1:36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609"/>
        <v>1.3270833333333334E-2</v>
      </c>
      <c r="P1915" s="6">
        <f t="shared" si="610"/>
        <v>24.5</v>
      </c>
      <c r="Q1915" t="str">
        <f t="shared" si="611"/>
        <v>technology</v>
      </c>
      <c r="R1915" t="str">
        <f t="shared" si="612"/>
        <v>gadgets</v>
      </c>
      <c r="S1915" s="8">
        <f t="shared" si="613"/>
        <v>41891</v>
      </c>
      <c r="T1915" s="8">
        <f t="shared" si="614"/>
        <v>41920.511319444442</v>
      </c>
      <c r="U1915">
        <f t="shared" si="615"/>
        <v>2014</v>
      </c>
      <c r="V1915" t="str">
        <f>VLOOKUP(MONTH(S1915),REF!$C$4:$D$15,2,FALSE)</f>
        <v>SEP</v>
      </c>
      <c r="W1915" t="str">
        <f t="shared" si="616"/>
        <v>NO</v>
      </c>
      <c r="X1915" t="str">
        <f t="shared" si="617"/>
        <v>NO</v>
      </c>
      <c r="Y1915" t="str">
        <f t="shared" si="618"/>
        <v>NO</v>
      </c>
      <c r="Z1915" t="str">
        <f t="shared" si="619"/>
        <v>NO</v>
      </c>
      <c r="AA1915" t="str">
        <f t="shared" si="620"/>
        <v>NO</v>
      </c>
      <c r="AB1915" t="str">
        <f t="shared" si="621"/>
        <v>NO</v>
      </c>
      <c r="AC1915" t="str">
        <f t="shared" si="622"/>
        <v>NO</v>
      </c>
      <c r="AD1915" t="str">
        <f t="shared" si="623"/>
        <v>NO</v>
      </c>
      <c r="AE1915" t="str">
        <f t="shared" si="624"/>
        <v>NO</v>
      </c>
      <c r="AF1915" t="str">
        <f t="shared" si="625"/>
        <v>NO</v>
      </c>
      <c r="AG1915" t="str">
        <f t="shared" si="626"/>
        <v>YES</v>
      </c>
      <c r="AH1915" t="str">
        <f t="shared" si="627"/>
        <v>NO</v>
      </c>
      <c r="AI1915" t="str">
        <f t="shared" si="628"/>
        <v/>
      </c>
      <c r="AJ1915">
        <f t="shared" si="629"/>
        <v>26</v>
      </c>
    </row>
    <row r="1916" spans="1:36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609"/>
        <v>9.0090090090090086E-2</v>
      </c>
      <c r="P1916" s="6">
        <f t="shared" si="610"/>
        <v>30</v>
      </c>
      <c r="Q1916" t="str">
        <f t="shared" si="611"/>
        <v>technology</v>
      </c>
      <c r="R1916" t="str">
        <f t="shared" si="612"/>
        <v>gadgets</v>
      </c>
      <c r="S1916" s="8">
        <f t="shared" si="613"/>
        <v>41929</v>
      </c>
      <c r="T1916" s="8">
        <f t="shared" si="614"/>
        <v>41944.165972222225</v>
      </c>
      <c r="U1916">
        <f t="shared" si="615"/>
        <v>2014</v>
      </c>
      <c r="V1916" t="str">
        <f>VLOOKUP(MONTH(S1916),REF!$C$4:$D$15,2,FALSE)</f>
        <v>OCT</v>
      </c>
      <c r="W1916" t="str">
        <f t="shared" si="616"/>
        <v>YES</v>
      </c>
      <c r="X1916" t="str">
        <f t="shared" si="617"/>
        <v>NO</v>
      </c>
      <c r="Y1916" t="str">
        <f t="shared" si="618"/>
        <v>NO</v>
      </c>
      <c r="Z1916" t="str">
        <f t="shared" si="619"/>
        <v>NO</v>
      </c>
      <c r="AA1916" t="str">
        <f t="shared" si="620"/>
        <v>NO</v>
      </c>
      <c r="AB1916" t="str">
        <f t="shared" si="621"/>
        <v>NO</v>
      </c>
      <c r="AC1916" t="str">
        <f t="shared" si="622"/>
        <v>NO</v>
      </c>
      <c r="AD1916" t="str">
        <f t="shared" si="623"/>
        <v>NO</v>
      </c>
      <c r="AE1916" t="str">
        <f t="shared" si="624"/>
        <v>NO</v>
      </c>
      <c r="AF1916" t="str">
        <f t="shared" si="625"/>
        <v>NO</v>
      </c>
      <c r="AG1916" t="str">
        <f t="shared" si="626"/>
        <v>NO</v>
      </c>
      <c r="AH1916" t="str">
        <f t="shared" si="627"/>
        <v>NO</v>
      </c>
      <c r="AI1916" t="str">
        <f t="shared" si="628"/>
        <v/>
      </c>
      <c r="AJ1916">
        <f t="shared" si="629"/>
        <v>2</v>
      </c>
    </row>
    <row r="1917" spans="1:36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609"/>
        <v>1.6E-2</v>
      </c>
      <c r="P1917" s="6">
        <f t="shared" si="610"/>
        <v>2</v>
      </c>
      <c r="Q1917" t="str">
        <f t="shared" si="611"/>
        <v>technology</v>
      </c>
      <c r="R1917" t="str">
        <f t="shared" si="612"/>
        <v>gadgets</v>
      </c>
      <c r="S1917" s="8">
        <f t="shared" si="613"/>
        <v>41864</v>
      </c>
      <c r="T1917" s="8">
        <f t="shared" si="614"/>
        <v>41884.04886574074</v>
      </c>
      <c r="U1917">
        <f t="shared" si="615"/>
        <v>2014</v>
      </c>
      <c r="V1917" t="str">
        <f>VLOOKUP(MONTH(S1917),REF!$C$4:$D$15,2,FALSE)</f>
        <v>AUG</v>
      </c>
      <c r="W1917" t="str">
        <f t="shared" si="616"/>
        <v>YES</v>
      </c>
      <c r="X1917" t="str">
        <f t="shared" si="617"/>
        <v>NO</v>
      </c>
      <c r="Y1917" t="str">
        <f t="shared" si="618"/>
        <v>NO</v>
      </c>
      <c r="Z1917" t="str">
        <f t="shared" si="619"/>
        <v>NO</v>
      </c>
      <c r="AA1917" t="str">
        <f t="shared" si="620"/>
        <v>NO</v>
      </c>
      <c r="AB1917" t="str">
        <f t="shared" si="621"/>
        <v>NO</v>
      </c>
      <c r="AC1917" t="str">
        <f t="shared" si="622"/>
        <v>NO</v>
      </c>
      <c r="AD1917" t="str">
        <f t="shared" si="623"/>
        <v>NO</v>
      </c>
      <c r="AE1917" t="str">
        <f t="shared" si="624"/>
        <v>NO</v>
      </c>
      <c r="AF1917" t="str">
        <f t="shared" si="625"/>
        <v>NO</v>
      </c>
      <c r="AG1917" t="str">
        <f t="shared" si="626"/>
        <v>NO</v>
      </c>
      <c r="AH1917" t="str">
        <f t="shared" si="627"/>
        <v>NO</v>
      </c>
      <c r="AI1917" t="str">
        <f t="shared" si="628"/>
        <v/>
      </c>
      <c r="AJ1917">
        <f t="shared" si="629"/>
        <v>4</v>
      </c>
    </row>
    <row r="1918" spans="1:36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609"/>
        <v>5.1000000000000004E-3</v>
      </c>
      <c r="P1918" s="6">
        <f t="shared" si="610"/>
        <v>17</v>
      </c>
      <c r="Q1918" t="str">
        <f t="shared" si="611"/>
        <v>technology</v>
      </c>
      <c r="R1918" t="str">
        <f t="shared" si="612"/>
        <v>gadgets</v>
      </c>
      <c r="S1918" s="8">
        <f t="shared" si="613"/>
        <v>42657</v>
      </c>
      <c r="T1918" s="8">
        <f t="shared" si="614"/>
        <v>42681.758969907409</v>
      </c>
      <c r="U1918">
        <f t="shared" si="615"/>
        <v>2016</v>
      </c>
      <c r="V1918" t="str">
        <f>VLOOKUP(MONTH(S1918),REF!$C$4:$D$15,2,FALSE)</f>
        <v>OCT</v>
      </c>
      <c r="W1918" t="str">
        <f t="shared" si="616"/>
        <v>NO</v>
      </c>
      <c r="X1918" t="str">
        <f t="shared" si="617"/>
        <v>NO</v>
      </c>
      <c r="Y1918" t="str">
        <f t="shared" si="618"/>
        <v>NO</v>
      </c>
      <c r="Z1918" t="str">
        <f t="shared" si="619"/>
        <v>NO</v>
      </c>
      <c r="AA1918" t="str">
        <f t="shared" si="620"/>
        <v>NO</v>
      </c>
      <c r="AB1918" t="str">
        <f t="shared" si="621"/>
        <v>YES</v>
      </c>
      <c r="AC1918" t="str">
        <f t="shared" si="622"/>
        <v>NO</v>
      </c>
      <c r="AD1918" t="str">
        <f t="shared" si="623"/>
        <v>NO</v>
      </c>
      <c r="AE1918" t="str">
        <f t="shared" si="624"/>
        <v>NO</v>
      </c>
      <c r="AF1918" t="str">
        <f t="shared" si="625"/>
        <v>NO</v>
      </c>
      <c r="AG1918" t="str">
        <f t="shared" si="626"/>
        <v>NO</v>
      </c>
      <c r="AH1918" t="str">
        <f t="shared" si="627"/>
        <v>NO</v>
      </c>
      <c r="AI1918" t="str">
        <f t="shared" si="628"/>
        <v/>
      </c>
      <c r="AJ1918">
        <f t="shared" si="629"/>
        <v>6</v>
      </c>
    </row>
    <row r="1919" spans="1:36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609"/>
        <v>0.52570512820512816</v>
      </c>
      <c r="P1919" s="6">
        <f t="shared" si="610"/>
        <v>2928.9285714285716</v>
      </c>
      <c r="Q1919" t="str">
        <f t="shared" si="611"/>
        <v>technology</v>
      </c>
      <c r="R1919" t="str">
        <f t="shared" si="612"/>
        <v>gadgets</v>
      </c>
      <c r="S1919" s="8">
        <f t="shared" si="613"/>
        <v>42746</v>
      </c>
      <c r="T1919" s="8">
        <f t="shared" si="614"/>
        <v>42776.270057870366</v>
      </c>
      <c r="U1919">
        <f t="shared" si="615"/>
        <v>2017</v>
      </c>
      <c r="V1919" t="str">
        <f>VLOOKUP(MONTH(S1919),REF!$C$4:$D$15,2,FALSE)</f>
        <v>JAN</v>
      </c>
      <c r="W1919" t="str">
        <f t="shared" si="616"/>
        <v>NO</v>
      </c>
      <c r="X1919" t="str">
        <f t="shared" si="617"/>
        <v>NO</v>
      </c>
      <c r="Y1919" t="str">
        <f t="shared" si="618"/>
        <v>NO</v>
      </c>
      <c r="Z1919" t="str">
        <f t="shared" si="619"/>
        <v>NO</v>
      </c>
      <c r="AA1919" t="str">
        <f t="shared" si="620"/>
        <v>NO</v>
      </c>
      <c r="AB1919" t="str">
        <f t="shared" si="621"/>
        <v>NO</v>
      </c>
      <c r="AC1919" t="str">
        <f t="shared" si="622"/>
        <v>NO</v>
      </c>
      <c r="AD1919" t="str">
        <f t="shared" si="623"/>
        <v>NO</v>
      </c>
      <c r="AE1919" t="str">
        <f t="shared" si="624"/>
        <v>NO</v>
      </c>
      <c r="AF1919" t="str">
        <f t="shared" si="625"/>
        <v>NO</v>
      </c>
      <c r="AG1919" t="str">
        <f t="shared" si="626"/>
        <v>NO</v>
      </c>
      <c r="AH1919" t="str">
        <f t="shared" si="627"/>
        <v>YES</v>
      </c>
      <c r="AI1919" t="str">
        <f t="shared" si="628"/>
        <v/>
      </c>
      <c r="AJ1919">
        <f t="shared" si="629"/>
        <v>70</v>
      </c>
    </row>
    <row r="1920" spans="1:36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609"/>
        <v>1.04E-2</v>
      </c>
      <c r="P1920" s="6">
        <f t="shared" si="610"/>
        <v>28.888888888888889</v>
      </c>
      <c r="Q1920" t="str">
        <f t="shared" si="611"/>
        <v>technology</v>
      </c>
      <c r="R1920" t="str">
        <f t="shared" si="612"/>
        <v>gadgets</v>
      </c>
      <c r="S1920" s="8">
        <f t="shared" si="613"/>
        <v>41829</v>
      </c>
      <c r="T1920" s="8">
        <f t="shared" si="614"/>
        <v>41863.789942129632</v>
      </c>
      <c r="U1920">
        <f t="shared" si="615"/>
        <v>2014</v>
      </c>
      <c r="V1920" t="str">
        <f>VLOOKUP(MONTH(S1920),REF!$C$4:$D$15,2,FALSE)</f>
        <v>JUL</v>
      </c>
      <c r="W1920" t="str">
        <f t="shared" si="616"/>
        <v>NO</v>
      </c>
      <c r="X1920" t="str">
        <f t="shared" si="617"/>
        <v>NO</v>
      </c>
      <c r="Y1920" t="str">
        <f t="shared" si="618"/>
        <v>NO</v>
      </c>
      <c r="Z1920" t="str">
        <f t="shared" si="619"/>
        <v>NO</v>
      </c>
      <c r="AA1920" t="str">
        <f t="shared" si="620"/>
        <v>NO</v>
      </c>
      <c r="AB1920" t="str">
        <f t="shared" si="621"/>
        <v>NO</v>
      </c>
      <c r="AC1920" t="str">
        <f t="shared" si="622"/>
        <v>YES</v>
      </c>
      <c r="AD1920" t="str">
        <f t="shared" si="623"/>
        <v>NO</v>
      </c>
      <c r="AE1920" t="str">
        <f t="shared" si="624"/>
        <v>NO</v>
      </c>
      <c r="AF1920" t="str">
        <f t="shared" si="625"/>
        <v>NO</v>
      </c>
      <c r="AG1920" t="str">
        <f t="shared" si="626"/>
        <v>NO</v>
      </c>
      <c r="AH1920" t="str">
        <f t="shared" si="627"/>
        <v>NO</v>
      </c>
      <c r="AI1920" t="str">
        <f t="shared" si="628"/>
        <v/>
      </c>
      <c r="AJ1920">
        <f t="shared" si="629"/>
        <v>9</v>
      </c>
    </row>
    <row r="1921" spans="1:36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609"/>
        <v>0.47399999999999998</v>
      </c>
      <c r="P1921" s="6">
        <f t="shared" si="610"/>
        <v>29.625</v>
      </c>
      <c r="Q1921" t="str">
        <f t="shared" si="611"/>
        <v>technology</v>
      </c>
      <c r="R1921" t="str">
        <f t="shared" si="612"/>
        <v>gadgets</v>
      </c>
      <c r="S1921" s="8">
        <f t="shared" si="613"/>
        <v>42114</v>
      </c>
      <c r="T1921" s="8">
        <f t="shared" si="614"/>
        <v>42143.875567129631</v>
      </c>
      <c r="U1921">
        <f t="shared" si="615"/>
        <v>2015</v>
      </c>
      <c r="V1921" t="str">
        <f>VLOOKUP(MONTH(S1921),REF!$C$4:$D$15,2,FALSE)</f>
        <v>APR</v>
      </c>
      <c r="W1921" t="str">
        <f t="shared" si="616"/>
        <v>YES</v>
      </c>
      <c r="X1921" t="str">
        <f t="shared" si="617"/>
        <v>NO</v>
      </c>
      <c r="Y1921" t="str">
        <f t="shared" si="618"/>
        <v>NO</v>
      </c>
      <c r="Z1921" t="str">
        <f t="shared" si="619"/>
        <v>NO</v>
      </c>
      <c r="AA1921" t="str">
        <f t="shared" si="620"/>
        <v>NO</v>
      </c>
      <c r="AB1921" t="str">
        <f t="shared" si="621"/>
        <v>NO</v>
      </c>
      <c r="AC1921" t="str">
        <f t="shared" si="622"/>
        <v>NO</v>
      </c>
      <c r="AD1921" t="str">
        <f t="shared" si="623"/>
        <v>NO</v>
      </c>
      <c r="AE1921" t="str">
        <f t="shared" si="624"/>
        <v>NO</v>
      </c>
      <c r="AF1921" t="str">
        <f t="shared" si="625"/>
        <v>NO</v>
      </c>
      <c r="AG1921" t="str">
        <f t="shared" si="626"/>
        <v>NO</v>
      </c>
      <c r="AH1921" t="str">
        <f t="shared" si="627"/>
        <v>NO</v>
      </c>
      <c r="AI1921" t="str">
        <f t="shared" si="628"/>
        <v/>
      </c>
      <c r="AJ1921">
        <f t="shared" si="629"/>
        <v>8</v>
      </c>
    </row>
    <row r="1922" spans="1:36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609"/>
        <v>0.43030000000000002</v>
      </c>
      <c r="P1922" s="6">
        <f t="shared" si="610"/>
        <v>40.980952380952381</v>
      </c>
      <c r="Q1922" t="str">
        <f t="shared" si="611"/>
        <v>technology</v>
      </c>
      <c r="R1922" t="str">
        <f t="shared" si="612"/>
        <v>gadgets</v>
      </c>
      <c r="S1922" s="8">
        <f t="shared" si="613"/>
        <v>42271</v>
      </c>
      <c r="T1922" s="8">
        <f t="shared" si="614"/>
        <v>42298.958333333328</v>
      </c>
      <c r="U1922">
        <f t="shared" si="615"/>
        <v>2015</v>
      </c>
      <c r="V1922" t="str">
        <f>VLOOKUP(MONTH(S1922),REF!$C$4:$D$15,2,FALSE)</f>
        <v>SEP</v>
      </c>
      <c r="W1922" t="str">
        <f t="shared" si="616"/>
        <v>NO</v>
      </c>
      <c r="X1922" t="str">
        <f t="shared" si="617"/>
        <v>NO</v>
      </c>
      <c r="Y1922" t="str">
        <f t="shared" si="618"/>
        <v>NO</v>
      </c>
      <c r="Z1922" t="str">
        <f t="shared" si="619"/>
        <v>YES</v>
      </c>
      <c r="AA1922" t="str">
        <f t="shared" si="620"/>
        <v>NO</v>
      </c>
      <c r="AB1922" t="str">
        <f t="shared" si="621"/>
        <v>NO</v>
      </c>
      <c r="AC1922" t="str">
        <f t="shared" si="622"/>
        <v>NO</v>
      </c>
      <c r="AD1922" t="str">
        <f t="shared" si="623"/>
        <v>NO</v>
      </c>
      <c r="AE1922" t="str">
        <f t="shared" si="624"/>
        <v>NO</v>
      </c>
      <c r="AF1922" t="str">
        <f t="shared" si="625"/>
        <v>NO</v>
      </c>
      <c r="AG1922" t="str">
        <f t="shared" si="626"/>
        <v>NO</v>
      </c>
      <c r="AH1922" t="str">
        <f t="shared" si="627"/>
        <v>NO</v>
      </c>
      <c r="AI1922" t="str">
        <f t="shared" si="628"/>
        <v/>
      </c>
      <c r="AJ1922">
        <f t="shared" si="629"/>
        <v>105</v>
      </c>
    </row>
    <row r="1923" spans="1:36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30">E1923/D1923</f>
        <v>1.3680000000000001</v>
      </c>
      <c r="P1923" s="6">
        <f t="shared" ref="P1923:P1986" si="631">E1923/L1923</f>
        <v>54</v>
      </c>
      <c r="Q1923" t="str">
        <f t="shared" ref="Q1923:Q1986" si="632">LEFT(N1923,FIND("/",N1923)-1)</f>
        <v>music</v>
      </c>
      <c r="R1923" t="str">
        <f t="shared" ref="R1923:R1986" si="633">RIGHT(N1923,LEN(N1923)-FIND("/",N1923))</f>
        <v>indie rock</v>
      </c>
      <c r="S1923" s="8">
        <f t="shared" ref="S1923:S1986" si="634">ROUND((J1923/86400)+DATE(1970,1,1),0)</f>
        <v>41074</v>
      </c>
      <c r="T1923" s="8">
        <f t="shared" ref="T1923:T1986" si="635">(I1923/86400)+DATE(1970,1,1)</f>
        <v>41104.221562500003</v>
      </c>
      <c r="U1923">
        <f t="shared" ref="U1923:U1986" si="636">YEAR(S1923)</f>
        <v>2012</v>
      </c>
      <c r="V1923" t="str">
        <f>VLOOKUP(MONTH(S1923),REF!$C$4:$D$15,2,FALSE)</f>
        <v>JUN</v>
      </c>
      <c r="W1923" t="str">
        <f t="shared" ref="W1923:W1986" si="637">IF(D1923&lt;1000,"YES","NO")</f>
        <v>NO</v>
      </c>
      <c r="X1923" t="str">
        <f t="shared" ref="X1923:X1986" si="638">IF(AND($D1923&gt;=1000,$D1923&lt;=4999),"YES","NO")</f>
        <v>YES</v>
      </c>
      <c r="Y1923" t="str">
        <f t="shared" ref="Y1923:Y1986" si="639">IF(AND($D1923&gt;=5000,$D1923&lt;=9999),"YES","NO")</f>
        <v>NO</v>
      </c>
      <c r="Z1923" t="str">
        <f t="shared" ref="Z1923:Z1986" si="640">IF(AND($D1923&gt;=10000,$D1923&lt;=14999),"YES","NO")</f>
        <v>NO</v>
      </c>
      <c r="AA1923" t="str">
        <f t="shared" ref="AA1923:AA1986" si="641">IF(AND($D1923&gt;=15000,$D1923&lt;=19999),"YES","NO")</f>
        <v>NO</v>
      </c>
      <c r="AB1923" t="str">
        <f t="shared" ref="AB1923:AB1986" si="642">IF(AND($D1923&gt;=20000,$D1923&lt;=24999),"YES","NO")</f>
        <v>NO</v>
      </c>
      <c r="AC1923" t="str">
        <f t="shared" ref="AC1923:AC1986" si="643">IF(AND($D1923&gt;=25000,$D1923&lt;=29999),"YES","NO")</f>
        <v>NO</v>
      </c>
      <c r="AD1923" t="str">
        <f t="shared" ref="AD1923:AD1986" si="644">IF(AND($D1923&gt;=30000,$D1923&lt;=34999),"YES","NO")</f>
        <v>NO</v>
      </c>
      <c r="AE1923" t="str">
        <f t="shared" ref="AE1923:AE1986" si="645">IF(AND($D1923&gt;=35000,$D1923&lt;=39999),"YES","NO")</f>
        <v>NO</v>
      </c>
      <c r="AF1923" t="str">
        <f t="shared" ref="AF1923:AF1986" si="646">IF(AND($D1923&gt;=40000,$D1923&lt;=44999),"YES","NO")</f>
        <v>NO</v>
      </c>
      <c r="AG1923" t="str">
        <f t="shared" ref="AG1923:AG1986" si="647">IF(AND($D1923&gt;=45000,$D1923&lt;=49999),"YES","NO")</f>
        <v>NO</v>
      </c>
      <c r="AH1923" t="str">
        <f t="shared" ref="AH1923:AH1986" si="648">IF($D1923&gt;=50000,"YES","NO")</f>
        <v>NO</v>
      </c>
      <c r="AI1923">
        <f t="shared" ref="AI1923:AI1986" si="649">IF(F1923="successful",L1923,"")</f>
        <v>38</v>
      </c>
      <c r="AJ1923" t="str">
        <f t="shared" ref="AJ1923:AJ1986" si="650">IF(F1923="failed",L1923,"")</f>
        <v/>
      </c>
    </row>
    <row r="1924" spans="1:36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30"/>
        <v>1.1555</v>
      </c>
      <c r="P1924" s="6">
        <f t="shared" si="631"/>
        <v>36.109375</v>
      </c>
      <c r="Q1924" t="str">
        <f t="shared" si="632"/>
        <v>music</v>
      </c>
      <c r="R1924" t="str">
        <f t="shared" si="633"/>
        <v>indie rock</v>
      </c>
      <c r="S1924" s="8">
        <f t="shared" si="634"/>
        <v>41590</v>
      </c>
      <c r="T1924" s="8">
        <f t="shared" si="635"/>
        <v>41620.255868055552</v>
      </c>
      <c r="U1924">
        <f t="shared" si="636"/>
        <v>2013</v>
      </c>
      <c r="V1924" t="str">
        <f>VLOOKUP(MONTH(S1924),REF!$C$4:$D$15,2,FALSE)</f>
        <v>NOV</v>
      </c>
      <c r="W1924" t="str">
        <f t="shared" si="637"/>
        <v>NO</v>
      </c>
      <c r="X1924" t="str">
        <f t="shared" si="638"/>
        <v>YES</v>
      </c>
      <c r="Y1924" t="str">
        <f t="shared" si="639"/>
        <v>NO</v>
      </c>
      <c r="Z1924" t="str">
        <f t="shared" si="640"/>
        <v>NO</v>
      </c>
      <c r="AA1924" t="str">
        <f t="shared" si="641"/>
        <v>NO</v>
      </c>
      <c r="AB1924" t="str">
        <f t="shared" si="642"/>
        <v>NO</v>
      </c>
      <c r="AC1924" t="str">
        <f t="shared" si="643"/>
        <v>NO</v>
      </c>
      <c r="AD1924" t="str">
        <f t="shared" si="644"/>
        <v>NO</v>
      </c>
      <c r="AE1924" t="str">
        <f t="shared" si="645"/>
        <v>NO</v>
      </c>
      <c r="AF1924" t="str">
        <f t="shared" si="646"/>
        <v>NO</v>
      </c>
      <c r="AG1924" t="str">
        <f t="shared" si="647"/>
        <v>NO</v>
      </c>
      <c r="AH1924" t="str">
        <f t="shared" si="648"/>
        <v>NO</v>
      </c>
      <c r="AI1924">
        <f t="shared" si="649"/>
        <v>64</v>
      </c>
      <c r="AJ1924" t="str">
        <f t="shared" si="650"/>
        <v/>
      </c>
    </row>
    <row r="1925" spans="1:36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30"/>
        <v>2.4079999999999999</v>
      </c>
      <c r="P1925" s="6">
        <f t="shared" si="631"/>
        <v>23.153846153846153</v>
      </c>
      <c r="Q1925" t="str">
        <f t="shared" si="632"/>
        <v>music</v>
      </c>
      <c r="R1925" t="str">
        <f t="shared" si="633"/>
        <v>indie rock</v>
      </c>
      <c r="S1925" s="8">
        <f t="shared" si="634"/>
        <v>40773</v>
      </c>
      <c r="T1925" s="8">
        <f t="shared" si="635"/>
        <v>40813.207638888889</v>
      </c>
      <c r="U1925">
        <f t="shared" si="636"/>
        <v>2011</v>
      </c>
      <c r="V1925" t="str">
        <f>VLOOKUP(MONTH(S1925),REF!$C$4:$D$15,2,FALSE)</f>
        <v>AUG</v>
      </c>
      <c r="W1925" t="str">
        <f t="shared" si="637"/>
        <v>YES</v>
      </c>
      <c r="X1925" t="str">
        <f t="shared" si="638"/>
        <v>NO</v>
      </c>
      <c r="Y1925" t="str">
        <f t="shared" si="639"/>
        <v>NO</v>
      </c>
      <c r="Z1925" t="str">
        <f t="shared" si="640"/>
        <v>NO</v>
      </c>
      <c r="AA1925" t="str">
        <f t="shared" si="641"/>
        <v>NO</v>
      </c>
      <c r="AB1925" t="str">
        <f t="shared" si="642"/>
        <v>NO</v>
      </c>
      <c r="AC1925" t="str">
        <f t="shared" si="643"/>
        <v>NO</v>
      </c>
      <c r="AD1925" t="str">
        <f t="shared" si="644"/>
        <v>NO</v>
      </c>
      <c r="AE1925" t="str">
        <f t="shared" si="645"/>
        <v>NO</v>
      </c>
      <c r="AF1925" t="str">
        <f t="shared" si="646"/>
        <v>NO</v>
      </c>
      <c r="AG1925" t="str">
        <f t="shared" si="647"/>
        <v>NO</v>
      </c>
      <c r="AH1925" t="str">
        <f t="shared" si="648"/>
        <v>NO</v>
      </c>
      <c r="AI1925">
        <f t="shared" si="649"/>
        <v>13</v>
      </c>
      <c r="AJ1925" t="str">
        <f t="shared" si="650"/>
        <v/>
      </c>
    </row>
    <row r="1926" spans="1:36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30"/>
        <v>1.1439999999999999</v>
      </c>
      <c r="P1926" s="6">
        <f t="shared" si="631"/>
        <v>104</v>
      </c>
      <c r="Q1926" t="str">
        <f t="shared" si="632"/>
        <v>music</v>
      </c>
      <c r="R1926" t="str">
        <f t="shared" si="633"/>
        <v>indie rock</v>
      </c>
      <c r="S1926" s="8">
        <f t="shared" si="634"/>
        <v>41627</v>
      </c>
      <c r="T1926" s="8">
        <f t="shared" si="635"/>
        <v>41654.814583333333</v>
      </c>
      <c r="U1926">
        <f t="shared" si="636"/>
        <v>2013</v>
      </c>
      <c r="V1926" t="str">
        <f>VLOOKUP(MONTH(S1926),REF!$C$4:$D$15,2,FALSE)</f>
        <v>DEC</v>
      </c>
      <c r="W1926" t="str">
        <f t="shared" si="637"/>
        <v>NO</v>
      </c>
      <c r="X1926" t="str">
        <f t="shared" si="638"/>
        <v>YES</v>
      </c>
      <c r="Y1926" t="str">
        <f t="shared" si="639"/>
        <v>NO</v>
      </c>
      <c r="Z1926" t="str">
        <f t="shared" si="640"/>
        <v>NO</v>
      </c>
      <c r="AA1926" t="str">
        <f t="shared" si="641"/>
        <v>NO</v>
      </c>
      <c r="AB1926" t="str">
        <f t="shared" si="642"/>
        <v>NO</v>
      </c>
      <c r="AC1926" t="str">
        <f t="shared" si="643"/>
        <v>NO</v>
      </c>
      <c r="AD1926" t="str">
        <f t="shared" si="644"/>
        <v>NO</v>
      </c>
      <c r="AE1926" t="str">
        <f t="shared" si="645"/>
        <v>NO</v>
      </c>
      <c r="AF1926" t="str">
        <f t="shared" si="646"/>
        <v>NO</v>
      </c>
      <c r="AG1926" t="str">
        <f t="shared" si="647"/>
        <v>NO</v>
      </c>
      <c r="AH1926" t="str">
        <f t="shared" si="648"/>
        <v>NO</v>
      </c>
      <c r="AI1926">
        <f t="shared" si="649"/>
        <v>33</v>
      </c>
      <c r="AJ1926" t="str">
        <f t="shared" si="650"/>
        <v/>
      </c>
    </row>
    <row r="1927" spans="1:36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30"/>
        <v>1.1033333333333333</v>
      </c>
      <c r="P1927" s="6">
        <f t="shared" si="631"/>
        <v>31.826923076923077</v>
      </c>
      <c r="Q1927" t="str">
        <f t="shared" si="632"/>
        <v>music</v>
      </c>
      <c r="R1927" t="str">
        <f t="shared" si="633"/>
        <v>indie rock</v>
      </c>
      <c r="S1927" s="8">
        <f t="shared" si="634"/>
        <v>41536</v>
      </c>
      <c r="T1927" s="8">
        <f t="shared" si="635"/>
        <v>41558</v>
      </c>
      <c r="U1927">
        <f t="shared" si="636"/>
        <v>2013</v>
      </c>
      <c r="V1927" t="str">
        <f>VLOOKUP(MONTH(S1927),REF!$C$4:$D$15,2,FALSE)</f>
        <v>SEP</v>
      </c>
      <c r="W1927" t="str">
        <f t="shared" si="637"/>
        <v>NO</v>
      </c>
      <c r="X1927" t="str">
        <f t="shared" si="638"/>
        <v>YES</v>
      </c>
      <c r="Y1927" t="str">
        <f t="shared" si="639"/>
        <v>NO</v>
      </c>
      <c r="Z1927" t="str">
        <f t="shared" si="640"/>
        <v>NO</v>
      </c>
      <c r="AA1927" t="str">
        <f t="shared" si="641"/>
        <v>NO</v>
      </c>
      <c r="AB1927" t="str">
        <f t="shared" si="642"/>
        <v>NO</v>
      </c>
      <c r="AC1927" t="str">
        <f t="shared" si="643"/>
        <v>NO</v>
      </c>
      <c r="AD1927" t="str">
        <f t="shared" si="644"/>
        <v>NO</v>
      </c>
      <c r="AE1927" t="str">
        <f t="shared" si="645"/>
        <v>NO</v>
      </c>
      <c r="AF1927" t="str">
        <f t="shared" si="646"/>
        <v>NO</v>
      </c>
      <c r="AG1927" t="str">
        <f t="shared" si="647"/>
        <v>NO</v>
      </c>
      <c r="AH1927" t="str">
        <f t="shared" si="648"/>
        <v>NO</v>
      </c>
      <c r="AI1927">
        <f t="shared" si="649"/>
        <v>52</v>
      </c>
      <c r="AJ1927" t="str">
        <f t="shared" si="650"/>
        <v/>
      </c>
    </row>
    <row r="1928" spans="1:36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30"/>
        <v>1.9537933333333333</v>
      </c>
      <c r="P1928" s="6">
        <f t="shared" si="631"/>
        <v>27.3896261682243</v>
      </c>
      <c r="Q1928" t="str">
        <f t="shared" si="632"/>
        <v>music</v>
      </c>
      <c r="R1928" t="str">
        <f t="shared" si="633"/>
        <v>indie rock</v>
      </c>
      <c r="S1928" s="8">
        <f t="shared" si="634"/>
        <v>40457</v>
      </c>
      <c r="T1928" s="8">
        <f t="shared" si="635"/>
        <v>40484.018055555556</v>
      </c>
      <c r="U1928">
        <f t="shared" si="636"/>
        <v>2010</v>
      </c>
      <c r="V1928" t="str">
        <f>VLOOKUP(MONTH(S1928),REF!$C$4:$D$15,2,FALSE)</f>
        <v>OCT</v>
      </c>
      <c r="W1928" t="str">
        <f t="shared" si="637"/>
        <v>NO</v>
      </c>
      <c r="X1928" t="str">
        <f t="shared" si="638"/>
        <v>YES</v>
      </c>
      <c r="Y1928" t="str">
        <f t="shared" si="639"/>
        <v>NO</v>
      </c>
      <c r="Z1928" t="str">
        <f t="shared" si="640"/>
        <v>NO</v>
      </c>
      <c r="AA1928" t="str">
        <f t="shared" si="641"/>
        <v>NO</v>
      </c>
      <c r="AB1928" t="str">
        <f t="shared" si="642"/>
        <v>NO</v>
      </c>
      <c r="AC1928" t="str">
        <f t="shared" si="643"/>
        <v>NO</v>
      </c>
      <c r="AD1928" t="str">
        <f t="shared" si="644"/>
        <v>NO</v>
      </c>
      <c r="AE1928" t="str">
        <f t="shared" si="645"/>
        <v>NO</v>
      </c>
      <c r="AF1928" t="str">
        <f t="shared" si="646"/>
        <v>NO</v>
      </c>
      <c r="AG1928" t="str">
        <f t="shared" si="647"/>
        <v>NO</v>
      </c>
      <c r="AH1928" t="str">
        <f t="shared" si="648"/>
        <v>NO</v>
      </c>
      <c r="AI1928">
        <f t="shared" si="649"/>
        <v>107</v>
      </c>
      <c r="AJ1928" t="str">
        <f t="shared" si="650"/>
        <v/>
      </c>
    </row>
    <row r="1929" spans="1:36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30"/>
        <v>1.0333333333333334</v>
      </c>
      <c r="P1929" s="6">
        <f t="shared" si="631"/>
        <v>56.363636363636367</v>
      </c>
      <c r="Q1929" t="str">
        <f t="shared" si="632"/>
        <v>music</v>
      </c>
      <c r="R1929" t="str">
        <f t="shared" si="633"/>
        <v>indie rock</v>
      </c>
      <c r="S1929" s="8">
        <f t="shared" si="634"/>
        <v>40961</v>
      </c>
      <c r="T1929" s="8">
        <f t="shared" si="635"/>
        <v>40976.207638888889</v>
      </c>
      <c r="U1929">
        <f t="shared" si="636"/>
        <v>2012</v>
      </c>
      <c r="V1929" t="str">
        <f>VLOOKUP(MONTH(S1929),REF!$C$4:$D$15,2,FALSE)</f>
        <v>FEB</v>
      </c>
      <c r="W1929" t="str">
        <f t="shared" si="637"/>
        <v>YES</v>
      </c>
      <c r="X1929" t="str">
        <f t="shared" si="638"/>
        <v>NO</v>
      </c>
      <c r="Y1929" t="str">
        <f t="shared" si="639"/>
        <v>NO</v>
      </c>
      <c r="Z1929" t="str">
        <f t="shared" si="640"/>
        <v>NO</v>
      </c>
      <c r="AA1929" t="str">
        <f t="shared" si="641"/>
        <v>NO</v>
      </c>
      <c r="AB1929" t="str">
        <f t="shared" si="642"/>
        <v>NO</v>
      </c>
      <c r="AC1929" t="str">
        <f t="shared" si="643"/>
        <v>NO</v>
      </c>
      <c r="AD1929" t="str">
        <f t="shared" si="644"/>
        <v>NO</v>
      </c>
      <c r="AE1929" t="str">
        <f t="shared" si="645"/>
        <v>NO</v>
      </c>
      <c r="AF1929" t="str">
        <f t="shared" si="646"/>
        <v>NO</v>
      </c>
      <c r="AG1929" t="str">
        <f t="shared" si="647"/>
        <v>NO</v>
      </c>
      <c r="AH1929" t="str">
        <f t="shared" si="648"/>
        <v>NO</v>
      </c>
      <c r="AI1929">
        <f t="shared" si="649"/>
        <v>11</v>
      </c>
      <c r="AJ1929" t="str">
        <f t="shared" si="650"/>
        <v/>
      </c>
    </row>
    <row r="1930" spans="1:36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30"/>
        <v>1.031372549019608</v>
      </c>
      <c r="P1930" s="6">
        <f t="shared" si="631"/>
        <v>77.352941176470594</v>
      </c>
      <c r="Q1930" t="str">
        <f t="shared" si="632"/>
        <v>music</v>
      </c>
      <c r="R1930" t="str">
        <f t="shared" si="633"/>
        <v>indie rock</v>
      </c>
      <c r="S1930" s="8">
        <f t="shared" si="634"/>
        <v>41372</v>
      </c>
      <c r="T1930" s="8">
        <f t="shared" si="635"/>
        <v>41401.6480787037</v>
      </c>
      <c r="U1930">
        <f t="shared" si="636"/>
        <v>2013</v>
      </c>
      <c r="V1930" t="str">
        <f>VLOOKUP(MONTH(S1930),REF!$C$4:$D$15,2,FALSE)</f>
        <v>APR</v>
      </c>
      <c r="W1930" t="str">
        <f t="shared" si="637"/>
        <v>NO</v>
      </c>
      <c r="X1930" t="str">
        <f t="shared" si="638"/>
        <v>YES</v>
      </c>
      <c r="Y1930" t="str">
        <f t="shared" si="639"/>
        <v>NO</v>
      </c>
      <c r="Z1930" t="str">
        <f t="shared" si="640"/>
        <v>NO</v>
      </c>
      <c r="AA1930" t="str">
        <f t="shared" si="641"/>
        <v>NO</v>
      </c>
      <c r="AB1930" t="str">
        <f t="shared" si="642"/>
        <v>NO</v>
      </c>
      <c r="AC1930" t="str">
        <f t="shared" si="643"/>
        <v>NO</v>
      </c>
      <c r="AD1930" t="str">
        <f t="shared" si="644"/>
        <v>NO</v>
      </c>
      <c r="AE1930" t="str">
        <f t="shared" si="645"/>
        <v>NO</v>
      </c>
      <c r="AF1930" t="str">
        <f t="shared" si="646"/>
        <v>NO</v>
      </c>
      <c r="AG1930" t="str">
        <f t="shared" si="647"/>
        <v>NO</v>
      </c>
      <c r="AH1930" t="str">
        <f t="shared" si="648"/>
        <v>NO</v>
      </c>
      <c r="AI1930">
        <f t="shared" si="649"/>
        <v>34</v>
      </c>
      <c r="AJ1930" t="str">
        <f t="shared" si="650"/>
        <v/>
      </c>
    </row>
    <row r="1931" spans="1:36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30"/>
        <v>1.003125</v>
      </c>
      <c r="P1931" s="6">
        <f t="shared" si="631"/>
        <v>42.8</v>
      </c>
      <c r="Q1931" t="str">
        <f t="shared" si="632"/>
        <v>music</v>
      </c>
      <c r="R1931" t="str">
        <f t="shared" si="633"/>
        <v>indie rock</v>
      </c>
      <c r="S1931" s="8">
        <f t="shared" si="634"/>
        <v>40687</v>
      </c>
      <c r="T1931" s="8">
        <f t="shared" si="635"/>
        <v>40729.021597222221</v>
      </c>
      <c r="U1931">
        <f t="shared" si="636"/>
        <v>2011</v>
      </c>
      <c r="V1931" t="str">
        <f>VLOOKUP(MONTH(S1931),REF!$C$4:$D$15,2,FALSE)</f>
        <v>MAY</v>
      </c>
      <c r="W1931" t="str">
        <f t="shared" si="637"/>
        <v>NO</v>
      </c>
      <c r="X1931" t="str">
        <f t="shared" si="638"/>
        <v>YES</v>
      </c>
      <c r="Y1931" t="str">
        <f t="shared" si="639"/>
        <v>NO</v>
      </c>
      <c r="Z1931" t="str">
        <f t="shared" si="640"/>
        <v>NO</v>
      </c>
      <c r="AA1931" t="str">
        <f t="shared" si="641"/>
        <v>NO</v>
      </c>
      <c r="AB1931" t="str">
        <f t="shared" si="642"/>
        <v>NO</v>
      </c>
      <c r="AC1931" t="str">
        <f t="shared" si="643"/>
        <v>NO</v>
      </c>
      <c r="AD1931" t="str">
        <f t="shared" si="644"/>
        <v>NO</v>
      </c>
      <c r="AE1931" t="str">
        <f t="shared" si="645"/>
        <v>NO</v>
      </c>
      <c r="AF1931" t="str">
        <f t="shared" si="646"/>
        <v>NO</v>
      </c>
      <c r="AG1931" t="str">
        <f t="shared" si="647"/>
        <v>NO</v>
      </c>
      <c r="AH1931" t="str">
        <f t="shared" si="648"/>
        <v>NO</v>
      </c>
      <c r="AI1931">
        <f t="shared" si="649"/>
        <v>75</v>
      </c>
      <c r="AJ1931" t="str">
        <f t="shared" si="650"/>
        <v/>
      </c>
    </row>
    <row r="1932" spans="1:36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30"/>
        <v>1.27</v>
      </c>
      <c r="P1932" s="6">
        <f t="shared" si="631"/>
        <v>48.846153846153847</v>
      </c>
      <c r="Q1932" t="str">
        <f t="shared" si="632"/>
        <v>music</v>
      </c>
      <c r="R1932" t="str">
        <f t="shared" si="633"/>
        <v>indie rock</v>
      </c>
      <c r="S1932" s="8">
        <f t="shared" si="634"/>
        <v>41403</v>
      </c>
      <c r="T1932" s="8">
        <f t="shared" si="635"/>
        <v>41462.558819444443</v>
      </c>
      <c r="U1932">
        <f t="shared" si="636"/>
        <v>2013</v>
      </c>
      <c r="V1932" t="str">
        <f>VLOOKUP(MONTH(S1932),REF!$C$4:$D$15,2,FALSE)</f>
        <v>MAY</v>
      </c>
      <c r="W1932" t="str">
        <f t="shared" si="637"/>
        <v>NO</v>
      </c>
      <c r="X1932" t="str">
        <f t="shared" si="638"/>
        <v>YES</v>
      </c>
      <c r="Y1932" t="str">
        <f t="shared" si="639"/>
        <v>NO</v>
      </c>
      <c r="Z1932" t="str">
        <f t="shared" si="640"/>
        <v>NO</v>
      </c>
      <c r="AA1932" t="str">
        <f t="shared" si="641"/>
        <v>NO</v>
      </c>
      <c r="AB1932" t="str">
        <f t="shared" si="642"/>
        <v>NO</v>
      </c>
      <c r="AC1932" t="str">
        <f t="shared" si="643"/>
        <v>NO</v>
      </c>
      <c r="AD1932" t="str">
        <f t="shared" si="644"/>
        <v>NO</v>
      </c>
      <c r="AE1932" t="str">
        <f t="shared" si="645"/>
        <v>NO</v>
      </c>
      <c r="AF1932" t="str">
        <f t="shared" si="646"/>
        <v>NO</v>
      </c>
      <c r="AG1932" t="str">
        <f t="shared" si="647"/>
        <v>NO</v>
      </c>
      <c r="AH1932" t="str">
        <f t="shared" si="648"/>
        <v>NO</v>
      </c>
      <c r="AI1932">
        <f t="shared" si="649"/>
        <v>26</v>
      </c>
      <c r="AJ1932" t="str">
        <f t="shared" si="650"/>
        <v/>
      </c>
    </row>
    <row r="1933" spans="1:36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30"/>
        <v>1.20601</v>
      </c>
      <c r="P1933" s="6">
        <f t="shared" si="631"/>
        <v>48.240400000000001</v>
      </c>
      <c r="Q1933" t="str">
        <f t="shared" si="632"/>
        <v>music</v>
      </c>
      <c r="R1933" t="str">
        <f t="shared" si="633"/>
        <v>indie rock</v>
      </c>
      <c r="S1933" s="8">
        <f t="shared" si="634"/>
        <v>41038</v>
      </c>
      <c r="T1933" s="8">
        <f t="shared" si="635"/>
        <v>41051.145833333336</v>
      </c>
      <c r="U1933">
        <f t="shared" si="636"/>
        <v>2012</v>
      </c>
      <c r="V1933" t="str">
        <f>VLOOKUP(MONTH(S1933),REF!$C$4:$D$15,2,FALSE)</f>
        <v>MAY</v>
      </c>
      <c r="W1933" t="str">
        <f t="shared" si="637"/>
        <v>NO</v>
      </c>
      <c r="X1933" t="str">
        <f t="shared" si="638"/>
        <v>YES</v>
      </c>
      <c r="Y1933" t="str">
        <f t="shared" si="639"/>
        <v>NO</v>
      </c>
      <c r="Z1933" t="str">
        <f t="shared" si="640"/>
        <v>NO</v>
      </c>
      <c r="AA1933" t="str">
        <f t="shared" si="641"/>
        <v>NO</v>
      </c>
      <c r="AB1933" t="str">
        <f t="shared" si="642"/>
        <v>NO</v>
      </c>
      <c r="AC1933" t="str">
        <f t="shared" si="643"/>
        <v>NO</v>
      </c>
      <c r="AD1933" t="str">
        <f t="shared" si="644"/>
        <v>NO</v>
      </c>
      <c r="AE1933" t="str">
        <f t="shared" si="645"/>
        <v>NO</v>
      </c>
      <c r="AF1933" t="str">
        <f t="shared" si="646"/>
        <v>NO</v>
      </c>
      <c r="AG1933" t="str">
        <f t="shared" si="647"/>
        <v>NO</v>
      </c>
      <c r="AH1933" t="str">
        <f t="shared" si="648"/>
        <v>NO</v>
      </c>
      <c r="AI1933">
        <f t="shared" si="649"/>
        <v>50</v>
      </c>
      <c r="AJ1933" t="str">
        <f t="shared" si="650"/>
        <v/>
      </c>
    </row>
    <row r="1934" spans="1:36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30"/>
        <v>1.0699047619047619</v>
      </c>
      <c r="P1934" s="6">
        <f t="shared" si="631"/>
        <v>70.212500000000006</v>
      </c>
      <c r="Q1934" t="str">
        <f t="shared" si="632"/>
        <v>music</v>
      </c>
      <c r="R1934" t="str">
        <f t="shared" si="633"/>
        <v>indie rock</v>
      </c>
      <c r="S1934" s="8">
        <f t="shared" si="634"/>
        <v>40912</v>
      </c>
      <c r="T1934" s="8">
        <f t="shared" si="635"/>
        <v>40932.809872685189</v>
      </c>
      <c r="U1934">
        <f t="shared" si="636"/>
        <v>2012</v>
      </c>
      <c r="V1934" t="str">
        <f>VLOOKUP(MONTH(S1934),REF!$C$4:$D$15,2,FALSE)</f>
        <v>JAN</v>
      </c>
      <c r="W1934" t="str">
        <f t="shared" si="637"/>
        <v>NO</v>
      </c>
      <c r="X1934" t="str">
        <f t="shared" si="638"/>
        <v>NO</v>
      </c>
      <c r="Y1934" t="str">
        <f t="shared" si="639"/>
        <v>YES</v>
      </c>
      <c r="Z1934" t="str">
        <f t="shared" si="640"/>
        <v>NO</v>
      </c>
      <c r="AA1934" t="str">
        <f t="shared" si="641"/>
        <v>NO</v>
      </c>
      <c r="AB1934" t="str">
        <f t="shared" si="642"/>
        <v>NO</v>
      </c>
      <c r="AC1934" t="str">
        <f t="shared" si="643"/>
        <v>NO</v>
      </c>
      <c r="AD1934" t="str">
        <f t="shared" si="644"/>
        <v>NO</v>
      </c>
      <c r="AE1934" t="str">
        <f t="shared" si="645"/>
        <v>NO</v>
      </c>
      <c r="AF1934" t="str">
        <f t="shared" si="646"/>
        <v>NO</v>
      </c>
      <c r="AG1934" t="str">
        <f t="shared" si="647"/>
        <v>NO</v>
      </c>
      <c r="AH1934" t="str">
        <f t="shared" si="648"/>
        <v>NO</v>
      </c>
      <c r="AI1934">
        <f t="shared" si="649"/>
        <v>80</v>
      </c>
      <c r="AJ1934" t="str">
        <f t="shared" si="650"/>
        <v/>
      </c>
    </row>
    <row r="1935" spans="1:36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30"/>
        <v>1.7243333333333333</v>
      </c>
      <c r="P1935" s="6">
        <f t="shared" si="631"/>
        <v>94.054545454545448</v>
      </c>
      <c r="Q1935" t="str">
        <f t="shared" si="632"/>
        <v>music</v>
      </c>
      <c r="R1935" t="str">
        <f t="shared" si="633"/>
        <v>indie rock</v>
      </c>
      <c r="S1935" s="8">
        <f t="shared" si="634"/>
        <v>41879</v>
      </c>
      <c r="T1935" s="8">
        <f t="shared" si="635"/>
        <v>41909.130868055552</v>
      </c>
      <c r="U1935">
        <f t="shared" si="636"/>
        <v>2014</v>
      </c>
      <c r="V1935" t="str">
        <f>VLOOKUP(MONTH(S1935),REF!$C$4:$D$15,2,FALSE)</f>
        <v>AUG</v>
      </c>
      <c r="W1935" t="str">
        <f t="shared" si="637"/>
        <v>NO</v>
      </c>
      <c r="X1935" t="str">
        <f t="shared" si="638"/>
        <v>NO</v>
      </c>
      <c r="Y1935" t="str">
        <f t="shared" si="639"/>
        <v>YES</v>
      </c>
      <c r="Z1935" t="str">
        <f t="shared" si="640"/>
        <v>NO</v>
      </c>
      <c r="AA1935" t="str">
        <f t="shared" si="641"/>
        <v>NO</v>
      </c>
      <c r="AB1935" t="str">
        <f t="shared" si="642"/>
        <v>NO</v>
      </c>
      <c r="AC1935" t="str">
        <f t="shared" si="643"/>
        <v>NO</v>
      </c>
      <c r="AD1935" t="str">
        <f t="shared" si="644"/>
        <v>NO</v>
      </c>
      <c r="AE1935" t="str">
        <f t="shared" si="645"/>
        <v>NO</v>
      </c>
      <c r="AF1935" t="str">
        <f t="shared" si="646"/>
        <v>NO</v>
      </c>
      <c r="AG1935" t="str">
        <f t="shared" si="647"/>
        <v>NO</v>
      </c>
      <c r="AH1935" t="str">
        <f t="shared" si="648"/>
        <v>NO</v>
      </c>
      <c r="AI1935">
        <f t="shared" si="649"/>
        <v>110</v>
      </c>
      <c r="AJ1935" t="str">
        <f t="shared" si="650"/>
        <v/>
      </c>
    </row>
    <row r="1936" spans="1:36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30"/>
        <v>1.2362</v>
      </c>
      <c r="P1936" s="6">
        <f t="shared" si="631"/>
        <v>80.272727272727266</v>
      </c>
      <c r="Q1936" t="str">
        <f t="shared" si="632"/>
        <v>music</v>
      </c>
      <c r="R1936" t="str">
        <f t="shared" si="633"/>
        <v>indie rock</v>
      </c>
      <c r="S1936" s="8">
        <f t="shared" si="634"/>
        <v>40866</v>
      </c>
      <c r="T1936" s="8">
        <f t="shared" si="635"/>
        <v>40902.208333333336</v>
      </c>
      <c r="U1936">
        <f t="shared" si="636"/>
        <v>2011</v>
      </c>
      <c r="V1936" t="str">
        <f>VLOOKUP(MONTH(S1936),REF!$C$4:$D$15,2,FALSE)</f>
        <v>NOV</v>
      </c>
      <c r="W1936" t="str">
        <f t="shared" si="637"/>
        <v>NO</v>
      </c>
      <c r="X1936" t="str">
        <f t="shared" si="638"/>
        <v>NO</v>
      </c>
      <c r="Y1936" t="str">
        <f t="shared" si="639"/>
        <v>YES</v>
      </c>
      <c r="Z1936" t="str">
        <f t="shared" si="640"/>
        <v>NO</v>
      </c>
      <c r="AA1936" t="str">
        <f t="shared" si="641"/>
        <v>NO</v>
      </c>
      <c r="AB1936" t="str">
        <f t="shared" si="642"/>
        <v>NO</v>
      </c>
      <c r="AC1936" t="str">
        <f t="shared" si="643"/>
        <v>NO</v>
      </c>
      <c r="AD1936" t="str">
        <f t="shared" si="644"/>
        <v>NO</v>
      </c>
      <c r="AE1936" t="str">
        <f t="shared" si="645"/>
        <v>NO</v>
      </c>
      <c r="AF1936" t="str">
        <f t="shared" si="646"/>
        <v>NO</v>
      </c>
      <c r="AG1936" t="str">
        <f t="shared" si="647"/>
        <v>NO</v>
      </c>
      <c r="AH1936" t="str">
        <f t="shared" si="648"/>
        <v>NO</v>
      </c>
      <c r="AI1936">
        <f t="shared" si="649"/>
        <v>77</v>
      </c>
      <c r="AJ1936" t="str">
        <f t="shared" si="650"/>
        <v/>
      </c>
    </row>
    <row r="1937" spans="1:36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30"/>
        <v>1.0840000000000001</v>
      </c>
      <c r="P1937" s="6">
        <f t="shared" si="631"/>
        <v>54.2</v>
      </c>
      <c r="Q1937" t="str">
        <f t="shared" si="632"/>
        <v>music</v>
      </c>
      <c r="R1937" t="str">
        <f t="shared" si="633"/>
        <v>indie rock</v>
      </c>
      <c r="S1937" s="8">
        <f t="shared" si="634"/>
        <v>41774</v>
      </c>
      <c r="T1937" s="8">
        <f t="shared" si="635"/>
        <v>41811.207638888889</v>
      </c>
      <c r="U1937">
        <f t="shared" si="636"/>
        <v>2014</v>
      </c>
      <c r="V1937" t="str">
        <f>VLOOKUP(MONTH(S1937),REF!$C$4:$D$15,2,FALSE)</f>
        <v>MAY</v>
      </c>
      <c r="W1937" t="str">
        <f t="shared" si="637"/>
        <v>NO</v>
      </c>
      <c r="X1937" t="str">
        <f t="shared" si="638"/>
        <v>YES</v>
      </c>
      <c r="Y1937" t="str">
        <f t="shared" si="639"/>
        <v>NO</v>
      </c>
      <c r="Z1937" t="str">
        <f t="shared" si="640"/>
        <v>NO</v>
      </c>
      <c r="AA1937" t="str">
        <f t="shared" si="641"/>
        <v>NO</v>
      </c>
      <c r="AB1937" t="str">
        <f t="shared" si="642"/>
        <v>NO</v>
      </c>
      <c r="AC1937" t="str">
        <f t="shared" si="643"/>
        <v>NO</v>
      </c>
      <c r="AD1937" t="str">
        <f t="shared" si="644"/>
        <v>NO</v>
      </c>
      <c r="AE1937" t="str">
        <f t="shared" si="645"/>
        <v>NO</v>
      </c>
      <c r="AF1937" t="str">
        <f t="shared" si="646"/>
        <v>NO</v>
      </c>
      <c r="AG1937" t="str">
        <f t="shared" si="647"/>
        <v>NO</v>
      </c>
      <c r="AH1937" t="str">
        <f t="shared" si="648"/>
        <v>NO</v>
      </c>
      <c r="AI1937">
        <f t="shared" si="649"/>
        <v>50</v>
      </c>
      <c r="AJ1937" t="str">
        <f t="shared" si="650"/>
        <v/>
      </c>
    </row>
    <row r="1938" spans="1:36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30"/>
        <v>1.1652013333333333</v>
      </c>
      <c r="P1938" s="6">
        <f t="shared" si="631"/>
        <v>60.26903448275862</v>
      </c>
      <c r="Q1938" t="str">
        <f t="shared" si="632"/>
        <v>music</v>
      </c>
      <c r="R1938" t="str">
        <f t="shared" si="633"/>
        <v>indie rock</v>
      </c>
      <c r="S1938" s="8">
        <f t="shared" si="634"/>
        <v>40853</v>
      </c>
      <c r="T1938" s="8">
        <f t="shared" si="635"/>
        <v>40883.249305555553</v>
      </c>
      <c r="U1938">
        <f t="shared" si="636"/>
        <v>2011</v>
      </c>
      <c r="V1938" t="str">
        <f>VLOOKUP(MONTH(S1938),REF!$C$4:$D$15,2,FALSE)</f>
        <v>NOV</v>
      </c>
      <c r="W1938" t="str">
        <f t="shared" si="637"/>
        <v>NO</v>
      </c>
      <c r="X1938" t="str">
        <f t="shared" si="638"/>
        <v>NO</v>
      </c>
      <c r="Y1938" t="str">
        <f t="shared" si="639"/>
        <v>YES</v>
      </c>
      <c r="Z1938" t="str">
        <f t="shared" si="640"/>
        <v>NO</v>
      </c>
      <c r="AA1938" t="str">
        <f t="shared" si="641"/>
        <v>NO</v>
      </c>
      <c r="AB1938" t="str">
        <f t="shared" si="642"/>
        <v>NO</v>
      </c>
      <c r="AC1938" t="str">
        <f t="shared" si="643"/>
        <v>NO</v>
      </c>
      <c r="AD1938" t="str">
        <f t="shared" si="644"/>
        <v>NO</v>
      </c>
      <c r="AE1938" t="str">
        <f t="shared" si="645"/>
        <v>NO</v>
      </c>
      <c r="AF1938" t="str">
        <f t="shared" si="646"/>
        <v>NO</v>
      </c>
      <c r="AG1938" t="str">
        <f t="shared" si="647"/>
        <v>NO</v>
      </c>
      <c r="AH1938" t="str">
        <f t="shared" si="648"/>
        <v>NO</v>
      </c>
      <c r="AI1938">
        <f t="shared" si="649"/>
        <v>145</v>
      </c>
      <c r="AJ1938" t="str">
        <f t="shared" si="650"/>
        <v/>
      </c>
    </row>
    <row r="1939" spans="1:36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30"/>
        <v>1.8724499999999999</v>
      </c>
      <c r="P1939" s="6">
        <f t="shared" si="631"/>
        <v>38.740344827586206</v>
      </c>
      <c r="Q1939" t="str">
        <f t="shared" si="632"/>
        <v>music</v>
      </c>
      <c r="R1939" t="str">
        <f t="shared" si="633"/>
        <v>indie rock</v>
      </c>
      <c r="S1939" s="8">
        <f t="shared" si="634"/>
        <v>41059</v>
      </c>
      <c r="T1939" s="8">
        <f t="shared" si="635"/>
        <v>41075.165972222225</v>
      </c>
      <c r="U1939">
        <f t="shared" si="636"/>
        <v>2012</v>
      </c>
      <c r="V1939" t="str">
        <f>VLOOKUP(MONTH(S1939),REF!$C$4:$D$15,2,FALSE)</f>
        <v>MAY</v>
      </c>
      <c r="W1939" t="str">
        <f t="shared" si="637"/>
        <v>YES</v>
      </c>
      <c r="X1939" t="str">
        <f t="shared" si="638"/>
        <v>NO</v>
      </c>
      <c r="Y1939" t="str">
        <f t="shared" si="639"/>
        <v>NO</v>
      </c>
      <c r="Z1939" t="str">
        <f t="shared" si="640"/>
        <v>NO</v>
      </c>
      <c r="AA1939" t="str">
        <f t="shared" si="641"/>
        <v>NO</v>
      </c>
      <c r="AB1939" t="str">
        <f t="shared" si="642"/>
        <v>NO</v>
      </c>
      <c r="AC1939" t="str">
        <f t="shared" si="643"/>
        <v>NO</v>
      </c>
      <c r="AD1939" t="str">
        <f t="shared" si="644"/>
        <v>NO</v>
      </c>
      <c r="AE1939" t="str">
        <f t="shared" si="645"/>
        <v>NO</v>
      </c>
      <c r="AF1939" t="str">
        <f t="shared" si="646"/>
        <v>NO</v>
      </c>
      <c r="AG1939" t="str">
        <f t="shared" si="647"/>
        <v>NO</v>
      </c>
      <c r="AH1939" t="str">
        <f t="shared" si="648"/>
        <v>NO</v>
      </c>
      <c r="AI1939">
        <f t="shared" si="649"/>
        <v>29</v>
      </c>
      <c r="AJ1939" t="str">
        <f t="shared" si="650"/>
        <v/>
      </c>
    </row>
    <row r="1940" spans="1:36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30"/>
        <v>1.1593333333333333</v>
      </c>
      <c r="P1940" s="6">
        <f t="shared" si="631"/>
        <v>152.54385964912279</v>
      </c>
      <c r="Q1940" t="str">
        <f t="shared" si="632"/>
        <v>music</v>
      </c>
      <c r="R1940" t="str">
        <f t="shared" si="633"/>
        <v>indie rock</v>
      </c>
      <c r="S1940" s="8">
        <f t="shared" si="634"/>
        <v>41426</v>
      </c>
      <c r="T1940" s="8">
        <f t="shared" si="635"/>
        <v>41457.208333333336</v>
      </c>
      <c r="U1940">
        <f t="shared" si="636"/>
        <v>2013</v>
      </c>
      <c r="V1940" t="str">
        <f>VLOOKUP(MONTH(S1940),REF!$C$4:$D$15,2,FALSE)</f>
        <v>JUN</v>
      </c>
      <c r="W1940" t="str">
        <f t="shared" si="637"/>
        <v>NO</v>
      </c>
      <c r="X1940" t="str">
        <f t="shared" si="638"/>
        <v>NO</v>
      </c>
      <c r="Y1940" t="str">
        <f t="shared" si="639"/>
        <v>NO</v>
      </c>
      <c r="Z1940" t="str">
        <f t="shared" si="640"/>
        <v>NO</v>
      </c>
      <c r="AA1940" t="str">
        <f t="shared" si="641"/>
        <v>YES</v>
      </c>
      <c r="AB1940" t="str">
        <f t="shared" si="642"/>
        <v>NO</v>
      </c>
      <c r="AC1940" t="str">
        <f t="shared" si="643"/>
        <v>NO</v>
      </c>
      <c r="AD1940" t="str">
        <f t="shared" si="644"/>
        <v>NO</v>
      </c>
      <c r="AE1940" t="str">
        <f t="shared" si="645"/>
        <v>NO</v>
      </c>
      <c r="AF1940" t="str">
        <f t="shared" si="646"/>
        <v>NO</v>
      </c>
      <c r="AG1940" t="str">
        <f t="shared" si="647"/>
        <v>NO</v>
      </c>
      <c r="AH1940" t="str">
        <f t="shared" si="648"/>
        <v>NO</v>
      </c>
      <c r="AI1940">
        <f t="shared" si="649"/>
        <v>114</v>
      </c>
      <c r="AJ1940" t="str">
        <f t="shared" si="650"/>
        <v/>
      </c>
    </row>
    <row r="1941" spans="1:36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30"/>
        <v>1.107</v>
      </c>
      <c r="P1941" s="6">
        <f t="shared" si="631"/>
        <v>115.3125</v>
      </c>
      <c r="Q1941" t="str">
        <f t="shared" si="632"/>
        <v>music</v>
      </c>
      <c r="R1941" t="str">
        <f t="shared" si="633"/>
        <v>indie rock</v>
      </c>
      <c r="S1941" s="8">
        <f t="shared" si="634"/>
        <v>41314</v>
      </c>
      <c r="T1941" s="8">
        <f t="shared" si="635"/>
        <v>41343.943379629629</v>
      </c>
      <c r="U1941">
        <f t="shared" si="636"/>
        <v>2013</v>
      </c>
      <c r="V1941" t="str">
        <f>VLOOKUP(MONTH(S1941),REF!$C$4:$D$15,2,FALSE)</f>
        <v>FEB</v>
      </c>
      <c r="W1941" t="str">
        <f t="shared" si="637"/>
        <v>NO</v>
      </c>
      <c r="X1941" t="str">
        <f t="shared" si="638"/>
        <v>NO</v>
      </c>
      <c r="Y1941" t="str">
        <f t="shared" si="639"/>
        <v>NO</v>
      </c>
      <c r="Z1941" t="str">
        <f t="shared" si="640"/>
        <v>YES</v>
      </c>
      <c r="AA1941" t="str">
        <f t="shared" si="641"/>
        <v>NO</v>
      </c>
      <c r="AB1941" t="str">
        <f t="shared" si="642"/>
        <v>NO</v>
      </c>
      <c r="AC1941" t="str">
        <f t="shared" si="643"/>
        <v>NO</v>
      </c>
      <c r="AD1941" t="str">
        <f t="shared" si="644"/>
        <v>NO</v>
      </c>
      <c r="AE1941" t="str">
        <f t="shared" si="645"/>
        <v>NO</v>
      </c>
      <c r="AF1941" t="str">
        <f t="shared" si="646"/>
        <v>NO</v>
      </c>
      <c r="AG1941" t="str">
        <f t="shared" si="647"/>
        <v>NO</v>
      </c>
      <c r="AH1941" t="str">
        <f t="shared" si="648"/>
        <v>NO</v>
      </c>
      <c r="AI1941">
        <f t="shared" si="649"/>
        <v>96</v>
      </c>
      <c r="AJ1941" t="str">
        <f t="shared" si="650"/>
        <v/>
      </c>
    </row>
    <row r="1942" spans="1:36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30"/>
        <v>1.7092307692307693</v>
      </c>
      <c r="P1942" s="6">
        <f t="shared" si="631"/>
        <v>35.838709677419352</v>
      </c>
      <c r="Q1942" t="str">
        <f t="shared" si="632"/>
        <v>music</v>
      </c>
      <c r="R1942" t="str">
        <f t="shared" si="633"/>
        <v>indie rock</v>
      </c>
      <c r="S1942" s="8">
        <f t="shared" si="634"/>
        <v>40671</v>
      </c>
      <c r="T1942" s="8">
        <f t="shared" si="635"/>
        <v>40709.165972222225</v>
      </c>
      <c r="U1942">
        <f t="shared" si="636"/>
        <v>2011</v>
      </c>
      <c r="V1942" t="str">
        <f>VLOOKUP(MONTH(S1942),REF!$C$4:$D$15,2,FALSE)</f>
        <v>MAY</v>
      </c>
      <c r="W1942" t="str">
        <f t="shared" si="637"/>
        <v>YES</v>
      </c>
      <c r="X1942" t="str">
        <f t="shared" si="638"/>
        <v>NO</v>
      </c>
      <c r="Y1942" t="str">
        <f t="shared" si="639"/>
        <v>NO</v>
      </c>
      <c r="Z1942" t="str">
        <f t="shared" si="640"/>
        <v>NO</v>
      </c>
      <c r="AA1942" t="str">
        <f t="shared" si="641"/>
        <v>NO</v>
      </c>
      <c r="AB1942" t="str">
        <f t="shared" si="642"/>
        <v>NO</v>
      </c>
      <c r="AC1942" t="str">
        <f t="shared" si="643"/>
        <v>NO</v>
      </c>
      <c r="AD1942" t="str">
        <f t="shared" si="644"/>
        <v>NO</v>
      </c>
      <c r="AE1942" t="str">
        <f t="shared" si="645"/>
        <v>NO</v>
      </c>
      <c r="AF1942" t="str">
        <f t="shared" si="646"/>
        <v>NO</v>
      </c>
      <c r="AG1942" t="str">
        <f t="shared" si="647"/>
        <v>NO</v>
      </c>
      <c r="AH1942" t="str">
        <f t="shared" si="648"/>
        <v>NO</v>
      </c>
      <c r="AI1942">
        <f t="shared" si="649"/>
        <v>31</v>
      </c>
      <c r="AJ1942" t="str">
        <f t="shared" si="650"/>
        <v/>
      </c>
    </row>
    <row r="1943" spans="1:36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30"/>
        <v>1.2611835600000001</v>
      </c>
      <c r="P1943" s="6">
        <f t="shared" si="631"/>
        <v>64.570118779438872</v>
      </c>
      <c r="Q1943" t="str">
        <f t="shared" si="632"/>
        <v>technology</v>
      </c>
      <c r="R1943" t="str">
        <f t="shared" si="633"/>
        <v>hardware</v>
      </c>
      <c r="S1943" s="8">
        <f t="shared" si="634"/>
        <v>41744</v>
      </c>
      <c r="T1943" s="8">
        <f t="shared" si="635"/>
        <v>41774.290868055556</v>
      </c>
      <c r="U1943">
        <f t="shared" si="636"/>
        <v>2014</v>
      </c>
      <c r="V1943" t="str">
        <f>VLOOKUP(MONTH(S1943),REF!$C$4:$D$15,2,FALSE)</f>
        <v>APR</v>
      </c>
      <c r="W1943" t="str">
        <f t="shared" si="637"/>
        <v>NO</v>
      </c>
      <c r="X1943" t="str">
        <f t="shared" si="638"/>
        <v>NO</v>
      </c>
      <c r="Y1943" t="str">
        <f t="shared" si="639"/>
        <v>NO</v>
      </c>
      <c r="Z1943" t="str">
        <f t="shared" si="640"/>
        <v>NO</v>
      </c>
      <c r="AA1943" t="str">
        <f t="shared" si="641"/>
        <v>NO</v>
      </c>
      <c r="AB1943" t="str">
        <f t="shared" si="642"/>
        <v>NO</v>
      </c>
      <c r="AC1943" t="str">
        <f t="shared" si="643"/>
        <v>NO</v>
      </c>
      <c r="AD1943" t="str">
        <f t="shared" si="644"/>
        <v>NO</v>
      </c>
      <c r="AE1943" t="str">
        <f t="shared" si="645"/>
        <v>NO</v>
      </c>
      <c r="AF1943" t="str">
        <f t="shared" si="646"/>
        <v>NO</v>
      </c>
      <c r="AG1943" t="str">
        <f t="shared" si="647"/>
        <v>NO</v>
      </c>
      <c r="AH1943" t="str">
        <f t="shared" si="648"/>
        <v>YES</v>
      </c>
      <c r="AI1943">
        <f t="shared" si="649"/>
        <v>4883</v>
      </c>
      <c r="AJ1943" t="str">
        <f t="shared" si="650"/>
        <v/>
      </c>
    </row>
    <row r="1944" spans="1:36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30"/>
        <v>1.3844033333333334</v>
      </c>
      <c r="P1944" s="6">
        <f t="shared" si="631"/>
        <v>87.436000000000007</v>
      </c>
      <c r="Q1944" t="str">
        <f t="shared" si="632"/>
        <v>technology</v>
      </c>
      <c r="R1944" t="str">
        <f t="shared" si="633"/>
        <v>hardware</v>
      </c>
      <c r="S1944" s="8">
        <f t="shared" si="634"/>
        <v>40639</v>
      </c>
      <c r="T1944" s="8">
        <f t="shared" si="635"/>
        <v>40728.828009259261</v>
      </c>
      <c r="U1944">
        <f t="shared" si="636"/>
        <v>2011</v>
      </c>
      <c r="V1944" t="str">
        <f>VLOOKUP(MONTH(S1944),REF!$C$4:$D$15,2,FALSE)</f>
        <v>APR</v>
      </c>
      <c r="W1944" t="str">
        <f t="shared" si="637"/>
        <v>NO</v>
      </c>
      <c r="X1944" t="str">
        <f t="shared" si="638"/>
        <v>NO</v>
      </c>
      <c r="Y1944" t="str">
        <f t="shared" si="639"/>
        <v>YES</v>
      </c>
      <c r="Z1944" t="str">
        <f t="shared" si="640"/>
        <v>NO</v>
      </c>
      <c r="AA1944" t="str">
        <f t="shared" si="641"/>
        <v>NO</v>
      </c>
      <c r="AB1944" t="str">
        <f t="shared" si="642"/>
        <v>NO</v>
      </c>
      <c r="AC1944" t="str">
        <f t="shared" si="643"/>
        <v>NO</v>
      </c>
      <c r="AD1944" t="str">
        <f t="shared" si="644"/>
        <v>NO</v>
      </c>
      <c r="AE1944" t="str">
        <f t="shared" si="645"/>
        <v>NO</v>
      </c>
      <c r="AF1944" t="str">
        <f t="shared" si="646"/>
        <v>NO</v>
      </c>
      <c r="AG1944" t="str">
        <f t="shared" si="647"/>
        <v>NO</v>
      </c>
      <c r="AH1944" t="str">
        <f t="shared" si="648"/>
        <v>NO</v>
      </c>
      <c r="AI1944">
        <f t="shared" si="649"/>
        <v>95</v>
      </c>
      <c r="AJ1944" t="str">
        <f t="shared" si="650"/>
        <v/>
      </c>
    </row>
    <row r="1945" spans="1:36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30"/>
        <v>17.052499999999998</v>
      </c>
      <c r="P1945" s="6">
        <f t="shared" si="631"/>
        <v>68.815577078288939</v>
      </c>
      <c r="Q1945" t="str">
        <f t="shared" si="632"/>
        <v>technology</v>
      </c>
      <c r="R1945" t="str">
        <f t="shared" si="633"/>
        <v>hardware</v>
      </c>
      <c r="S1945" s="8">
        <f t="shared" si="634"/>
        <v>42548</v>
      </c>
      <c r="T1945" s="8">
        <f t="shared" si="635"/>
        <v>42593.269861111112</v>
      </c>
      <c r="U1945">
        <f t="shared" si="636"/>
        <v>2016</v>
      </c>
      <c r="V1945" t="str">
        <f>VLOOKUP(MONTH(S1945),REF!$C$4:$D$15,2,FALSE)</f>
        <v>JUN</v>
      </c>
      <c r="W1945" t="str">
        <f t="shared" si="637"/>
        <v>NO</v>
      </c>
      <c r="X1945" t="str">
        <f t="shared" si="638"/>
        <v>NO</v>
      </c>
      <c r="Y1945" t="str">
        <f t="shared" si="639"/>
        <v>NO</v>
      </c>
      <c r="Z1945" t="str">
        <f t="shared" si="640"/>
        <v>YES</v>
      </c>
      <c r="AA1945" t="str">
        <f t="shared" si="641"/>
        <v>NO</v>
      </c>
      <c r="AB1945" t="str">
        <f t="shared" si="642"/>
        <v>NO</v>
      </c>
      <c r="AC1945" t="str">
        <f t="shared" si="643"/>
        <v>NO</v>
      </c>
      <c r="AD1945" t="str">
        <f t="shared" si="644"/>
        <v>NO</v>
      </c>
      <c r="AE1945" t="str">
        <f t="shared" si="645"/>
        <v>NO</v>
      </c>
      <c r="AF1945" t="str">
        <f t="shared" si="646"/>
        <v>NO</v>
      </c>
      <c r="AG1945" t="str">
        <f t="shared" si="647"/>
        <v>NO</v>
      </c>
      <c r="AH1945" t="str">
        <f t="shared" si="648"/>
        <v>NO</v>
      </c>
      <c r="AI1945">
        <f t="shared" si="649"/>
        <v>2478</v>
      </c>
      <c r="AJ1945" t="str">
        <f t="shared" si="650"/>
        <v/>
      </c>
    </row>
    <row r="1946" spans="1:36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30"/>
        <v>7.8805550000000002</v>
      </c>
      <c r="P1946" s="6">
        <f t="shared" si="631"/>
        <v>176.200223588597</v>
      </c>
      <c r="Q1946" t="str">
        <f t="shared" si="632"/>
        <v>technology</v>
      </c>
      <c r="R1946" t="str">
        <f t="shared" si="633"/>
        <v>hardware</v>
      </c>
      <c r="S1946" s="8">
        <f t="shared" si="634"/>
        <v>41731</v>
      </c>
      <c r="T1946" s="8">
        <f t="shared" si="635"/>
        <v>41760.584374999999</v>
      </c>
      <c r="U1946">
        <f t="shared" si="636"/>
        <v>2014</v>
      </c>
      <c r="V1946" t="str">
        <f>VLOOKUP(MONTH(S1946),REF!$C$4:$D$15,2,FALSE)</f>
        <v>APR</v>
      </c>
      <c r="W1946" t="str">
        <f t="shared" si="637"/>
        <v>NO</v>
      </c>
      <c r="X1946" t="str">
        <f t="shared" si="638"/>
        <v>NO</v>
      </c>
      <c r="Y1946" t="str">
        <f t="shared" si="639"/>
        <v>NO</v>
      </c>
      <c r="Z1946" t="str">
        <f t="shared" si="640"/>
        <v>NO</v>
      </c>
      <c r="AA1946" t="str">
        <f t="shared" si="641"/>
        <v>NO</v>
      </c>
      <c r="AB1946" t="str">
        <f t="shared" si="642"/>
        <v>NO</v>
      </c>
      <c r="AC1946" t="str">
        <f t="shared" si="643"/>
        <v>NO</v>
      </c>
      <c r="AD1946" t="str">
        <f t="shared" si="644"/>
        <v>NO</v>
      </c>
      <c r="AE1946" t="str">
        <f t="shared" si="645"/>
        <v>NO</v>
      </c>
      <c r="AF1946" t="str">
        <f t="shared" si="646"/>
        <v>YES</v>
      </c>
      <c r="AG1946" t="str">
        <f t="shared" si="647"/>
        <v>NO</v>
      </c>
      <c r="AH1946" t="str">
        <f t="shared" si="648"/>
        <v>NO</v>
      </c>
      <c r="AI1946">
        <f t="shared" si="649"/>
        <v>1789</v>
      </c>
      <c r="AJ1946" t="str">
        <f t="shared" si="650"/>
        <v/>
      </c>
    </row>
    <row r="1947" spans="1:36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30"/>
        <v>3.4801799999999998</v>
      </c>
      <c r="P1947" s="6">
        <f t="shared" si="631"/>
        <v>511.79117647058825</v>
      </c>
      <c r="Q1947" t="str">
        <f t="shared" si="632"/>
        <v>technology</v>
      </c>
      <c r="R1947" t="str">
        <f t="shared" si="633"/>
        <v>hardware</v>
      </c>
      <c r="S1947" s="8">
        <f t="shared" si="634"/>
        <v>42157</v>
      </c>
      <c r="T1947" s="8">
        <f t="shared" si="635"/>
        <v>42197.251828703702</v>
      </c>
      <c r="U1947">
        <f t="shared" si="636"/>
        <v>2015</v>
      </c>
      <c r="V1947" t="str">
        <f>VLOOKUP(MONTH(S1947),REF!$C$4:$D$15,2,FALSE)</f>
        <v>JUN</v>
      </c>
      <c r="W1947" t="str">
        <f t="shared" si="637"/>
        <v>NO</v>
      </c>
      <c r="X1947" t="str">
        <f t="shared" si="638"/>
        <v>NO</v>
      </c>
      <c r="Y1947" t="str">
        <f t="shared" si="639"/>
        <v>NO</v>
      </c>
      <c r="Z1947" t="str">
        <f t="shared" si="640"/>
        <v>NO</v>
      </c>
      <c r="AA1947" t="str">
        <f t="shared" si="641"/>
        <v>NO</v>
      </c>
      <c r="AB1947" t="str">
        <f t="shared" si="642"/>
        <v>NO</v>
      </c>
      <c r="AC1947" t="str">
        <f t="shared" si="643"/>
        <v>NO</v>
      </c>
      <c r="AD1947" t="str">
        <f t="shared" si="644"/>
        <v>NO</v>
      </c>
      <c r="AE1947" t="str">
        <f t="shared" si="645"/>
        <v>NO</v>
      </c>
      <c r="AF1947" t="str">
        <f t="shared" si="646"/>
        <v>NO</v>
      </c>
      <c r="AG1947" t="str">
        <f t="shared" si="647"/>
        <v>NO</v>
      </c>
      <c r="AH1947" t="str">
        <f t="shared" si="648"/>
        <v>YES</v>
      </c>
      <c r="AI1947">
        <f t="shared" si="649"/>
        <v>680</v>
      </c>
      <c r="AJ1947" t="str">
        <f t="shared" si="650"/>
        <v/>
      </c>
    </row>
    <row r="1948" spans="1:36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30"/>
        <v>1.4974666666666667</v>
      </c>
      <c r="P1948" s="6">
        <f t="shared" si="631"/>
        <v>160.44285714285715</v>
      </c>
      <c r="Q1948" t="str">
        <f t="shared" si="632"/>
        <v>technology</v>
      </c>
      <c r="R1948" t="str">
        <f t="shared" si="633"/>
        <v>hardware</v>
      </c>
      <c r="S1948" s="8">
        <f t="shared" si="634"/>
        <v>41689</v>
      </c>
      <c r="T1948" s="8">
        <f t="shared" si="635"/>
        <v>41749.108344907407</v>
      </c>
      <c r="U1948">
        <f t="shared" si="636"/>
        <v>2014</v>
      </c>
      <c r="V1948" t="str">
        <f>VLOOKUP(MONTH(S1948),REF!$C$4:$D$15,2,FALSE)</f>
        <v>FEB</v>
      </c>
      <c r="W1948" t="str">
        <f t="shared" si="637"/>
        <v>NO</v>
      </c>
      <c r="X1948" t="str">
        <f t="shared" si="638"/>
        <v>NO</v>
      </c>
      <c r="Y1948" t="str">
        <f t="shared" si="639"/>
        <v>YES</v>
      </c>
      <c r="Z1948" t="str">
        <f t="shared" si="640"/>
        <v>NO</v>
      </c>
      <c r="AA1948" t="str">
        <f t="shared" si="641"/>
        <v>NO</v>
      </c>
      <c r="AB1948" t="str">
        <f t="shared" si="642"/>
        <v>NO</v>
      </c>
      <c r="AC1948" t="str">
        <f t="shared" si="643"/>
        <v>NO</v>
      </c>
      <c r="AD1948" t="str">
        <f t="shared" si="644"/>
        <v>NO</v>
      </c>
      <c r="AE1948" t="str">
        <f t="shared" si="645"/>
        <v>NO</v>
      </c>
      <c r="AF1948" t="str">
        <f t="shared" si="646"/>
        <v>NO</v>
      </c>
      <c r="AG1948" t="str">
        <f t="shared" si="647"/>
        <v>NO</v>
      </c>
      <c r="AH1948" t="str">
        <f t="shared" si="648"/>
        <v>NO</v>
      </c>
      <c r="AI1948">
        <f t="shared" si="649"/>
        <v>70</v>
      </c>
      <c r="AJ1948" t="str">
        <f t="shared" si="650"/>
        <v/>
      </c>
    </row>
    <row r="1949" spans="1:36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30"/>
        <v>1.0063375000000001</v>
      </c>
      <c r="P1949" s="6">
        <f t="shared" si="631"/>
        <v>35.003043478260871</v>
      </c>
      <c r="Q1949" t="str">
        <f t="shared" si="632"/>
        <v>technology</v>
      </c>
      <c r="R1949" t="str">
        <f t="shared" si="633"/>
        <v>hardware</v>
      </c>
      <c r="S1949" s="8">
        <f t="shared" si="634"/>
        <v>40103</v>
      </c>
      <c r="T1949" s="8">
        <f t="shared" si="635"/>
        <v>40140.249305555553</v>
      </c>
      <c r="U1949">
        <f t="shared" si="636"/>
        <v>2009</v>
      </c>
      <c r="V1949" t="str">
        <f>VLOOKUP(MONTH(S1949),REF!$C$4:$D$15,2,FALSE)</f>
        <v>OCT</v>
      </c>
      <c r="W1949" t="str">
        <f t="shared" si="637"/>
        <v>YES</v>
      </c>
      <c r="X1949" t="str">
        <f t="shared" si="638"/>
        <v>NO</v>
      </c>
      <c r="Y1949" t="str">
        <f t="shared" si="639"/>
        <v>NO</v>
      </c>
      <c r="Z1949" t="str">
        <f t="shared" si="640"/>
        <v>NO</v>
      </c>
      <c r="AA1949" t="str">
        <f t="shared" si="641"/>
        <v>NO</v>
      </c>
      <c r="AB1949" t="str">
        <f t="shared" si="642"/>
        <v>NO</v>
      </c>
      <c r="AC1949" t="str">
        <f t="shared" si="643"/>
        <v>NO</v>
      </c>
      <c r="AD1949" t="str">
        <f t="shared" si="644"/>
        <v>NO</v>
      </c>
      <c r="AE1949" t="str">
        <f t="shared" si="645"/>
        <v>NO</v>
      </c>
      <c r="AF1949" t="str">
        <f t="shared" si="646"/>
        <v>NO</v>
      </c>
      <c r="AG1949" t="str">
        <f t="shared" si="647"/>
        <v>NO</v>
      </c>
      <c r="AH1949" t="str">
        <f t="shared" si="648"/>
        <v>NO</v>
      </c>
      <c r="AI1949">
        <f t="shared" si="649"/>
        <v>23</v>
      </c>
      <c r="AJ1949" t="str">
        <f t="shared" si="650"/>
        <v/>
      </c>
    </row>
    <row r="1950" spans="1:36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30"/>
        <v>8.0021100000000001</v>
      </c>
      <c r="P1950" s="6">
        <f t="shared" si="631"/>
        <v>188.50671378091872</v>
      </c>
      <c r="Q1950" t="str">
        <f t="shared" si="632"/>
        <v>technology</v>
      </c>
      <c r="R1950" t="str">
        <f t="shared" si="633"/>
        <v>hardware</v>
      </c>
      <c r="S1950" s="8">
        <f t="shared" si="634"/>
        <v>42474</v>
      </c>
      <c r="T1950" s="8">
        <f t="shared" si="635"/>
        <v>42527.709722222222</v>
      </c>
      <c r="U1950">
        <f t="shared" si="636"/>
        <v>2016</v>
      </c>
      <c r="V1950" t="str">
        <f>VLOOKUP(MONTH(S1950),REF!$C$4:$D$15,2,FALSE)</f>
        <v>APR</v>
      </c>
      <c r="W1950" t="str">
        <f t="shared" si="637"/>
        <v>NO</v>
      </c>
      <c r="X1950" t="str">
        <f t="shared" si="638"/>
        <v>NO</v>
      </c>
      <c r="Y1950" t="str">
        <f t="shared" si="639"/>
        <v>NO</v>
      </c>
      <c r="Z1950" t="str">
        <f t="shared" si="640"/>
        <v>NO</v>
      </c>
      <c r="AA1950" t="str">
        <f t="shared" si="641"/>
        <v>NO</v>
      </c>
      <c r="AB1950" t="str">
        <f t="shared" si="642"/>
        <v>NO</v>
      </c>
      <c r="AC1950" t="str">
        <f t="shared" si="643"/>
        <v>NO</v>
      </c>
      <c r="AD1950" t="str">
        <f t="shared" si="644"/>
        <v>NO</v>
      </c>
      <c r="AE1950" t="str">
        <f t="shared" si="645"/>
        <v>NO</v>
      </c>
      <c r="AF1950" t="str">
        <f t="shared" si="646"/>
        <v>NO</v>
      </c>
      <c r="AG1950" t="str">
        <f t="shared" si="647"/>
        <v>NO</v>
      </c>
      <c r="AH1950" t="str">
        <f t="shared" si="648"/>
        <v>YES</v>
      </c>
      <c r="AI1950">
        <f t="shared" si="649"/>
        <v>4245</v>
      </c>
      <c r="AJ1950" t="str">
        <f t="shared" si="650"/>
        <v/>
      </c>
    </row>
    <row r="1951" spans="1:36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30"/>
        <v>1.0600260000000001</v>
      </c>
      <c r="P1951" s="6">
        <f t="shared" si="631"/>
        <v>56.204984093319197</v>
      </c>
      <c r="Q1951" t="str">
        <f t="shared" si="632"/>
        <v>technology</v>
      </c>
      <c r="R1951" t="str">
        <f t="shared" si="633"/>
        <v>hardware</v>
      </c>
      <c r="S1951" s="8">
        <f t="shared" si="634"/>
        <v>41800</v>
      </c>
      <c r="T1951" s="8">
        <f t="shared" si="635"/>
        <v>41830.423043981486</v>
      </c>
      <c r="U1951">
        <f t="shared" si="636"/>
        <v>2014</v>
      </c>
      <c r="V1951" t="str">
        <f>VLOOKUP(MONTH(S1951),REF!$C$4:$D$15,2,FALSE)</f>
        <v>JUN</v>
      </c>
      <c r="W1951" t="str">
        <f t="shared" si="637"/>
        <v>NO</v>
      </c>
      <c r="X1951" t="str">
        <f t="shared" si="638"/>
        <v>NO</v>
      </c>
      <c r="Y1951" t="str">
        <f t="shared" si="639"/>
        <v>NO</v>
      </c>
      <c r="Z1951" t="str">
        <f t="shared" si="640"/>
        <v>NO</v>
      </c>
      <c r="AA1951" t="str">
        <f t="shared" si="641"/>
        <v>NO</v>
      </c>
      <c r="AB1951" t="str">
        <f t="shared" si="642"/>
        <v>NO</v>
      </c>
      <c r="AC1951" t="str">
        <f t="shared" si="643"/>
        <v>NO</v>
      </c>
      <c r="AD1951" t="str">
        <f t="shared" si="644"/>
        <v>NO</v>
      </c>
      <c r="AE1951" t="str">
        <f t="shared" si="645"/>
        <v>NO</v>
      </c>
      <c r="AF1951" t="str">
        <f t="shared" si="646"/>
        <v>NO</v>
      </c>
      <c r="AG1951" t="str">
        <f t="shared" si="647"/>
        <v>NO</v>
      </c>
      <c r="AH1951" t="str">
        <f t="shared" si="648"/>
        <v>YES</v>
      </c>
      <c r="AI1951">
        <f t="shared" si="649"/>
        <v>943</v>
      </c>
      <c r="AJ1951" t="str">
        <f t="shared" si="650"/>
        <v/>
      </c>
    </row>
    <row r="1952" spans="1:36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30"/>
        <v>2.0051866666666669</v>
      </c>
      <c r="P1952" s="6">
        <f t="shared" si="631"/>
        <v>51.3054157782516</v>
      </c>
      <c r="Q1952" t="str">
        <f t="shared" si="632"/>
        <v>technology</v>
      </c>
      <c r="R1952" t="str">
        <f t="shared" si="633"/>
        <v>hardware</v>
      </c>
      <c r="S1952" s="8">
        <f t="shared" si="634"/>
        <v>40624</v>
      </c>
      <c r="T1952" s="8">
        <f t="shared" si="635"/>
        <v>40655.181400462963</v>
      </c>
      <c r="U1952">
        <f t="shared" si="636"/>
        <v>2011</v>
      </c>
      <c r="V1952" t="str">
        <f>VLOOKUP(MONTH(S1952),REF!$C$4:$D$15,2,FALSE)</f>
        <v>MAR</v>
      </c>
      <c r="W1952" t="str">
        <f t="shared" si="637"/>
        <v>NO</v>
      </c>
      <c r="X1952" t="str">
        <f t="shared" si="638"/>
        <v>NO</v>
      </c>
      <c r="Y1952" t="str">
        <f t="shared" si="639"/>
        <v>NO</v>
      </c>
      <c r="Z1952" t="str">
        <f t="shared" si="640"/>
        <v>NO</v>
      </c>
      <c r="AA1952" t="str">
        <f t="shared" si="641"/>
        <v>NO</v>
      </c>
      <c r="AB1952" t="str">
        <f t="shared" si="642"/>
        <v>NO</v>
      </c>
      <c r="AC1952" t="str">
        <f t="shared" si="643"/>
        <v>NO</v>
      </c>
      <c r="AD1952" t="str">
        <f t="shared" si="644"/>
        <v>NO</v>
      </c>
      <c r="AE1952" t="str">
        <f t="shared" si="645"/>
        <v>NO</v>
      </c>
      <c r="AF1952" t="str">
        <f t="shared" si="646"/>
        <v>NO</v>
      </c>
      <c r="AG1952" t="str">
        <f t="shared" si="647"/>
        <v>YES</v>
      </c>
      <c r="AH1952" t="str">
        <f t="shared" si="648"/>
        <v>NO</v>
      </c>
      <c r="AI1952">
        <f t="shared" si="649"/>
        <v>1876</v>
      </c>
      <c r="AJ1952" t="str">
        <f t="shared" si="650"/>
        <v/>
      </c>
    </row>
    <row r="1953" spans="1:36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30"/>
        <v>2.1244399999999999</v>
      </c>
      <c r="P1953" s="6">
        <f t="shared" si="631"/>
        <v>127.36450839328538</v>
      </c>
      <c r="Q1953" t="str">
        <f t="shared" si="632"/>
        <v>technology</v>
      </c>
      <c r="R1953" t="str">
        <f t="shared" si="633"/>
        <v>hardware</v>
      </c>
      <c r="S1953" s="8">
        <f t="shared" si="634"/>
        <v>42651</v>
      </c>
      <c r="T1953" s="8">
        <f t="shared" si="635"/>
        <v>42681.462233796294</v>
      </c>
      <c r="U1953">
        <f t="shared" si="636"/>
        <v>2016</v>
      </c>
      <c r="V1953" t="str">
        <f>VLOOKUP(MONTH(S1953),REF!$C$4:$D$15,2,FALSE)</f>
        <v>OCT</v>
      </c>
      <c r="W1953" t="str">
        <f t="shared" si="637"/>
        <v>NO</v>
      </c>
      <c r="X1953" t="str">
        <f t="shared" si="638"/>
        <v>NO</v>
      </c>
      <c r="Y1953" t="str">
        <f t="shared" si="639"/>
        <v>NO</v>
      </c>
      <c r="Z1953" t="str">
        <f t="shared" si="640"/>
        <v>NO</v>
      </c>
      <c r="AA1953" t="str">
        <f t="shared" si="641"/>
        <v>NO</v>
      </c>
      <c r="AB1953" t="str">
        <f t="shared" si="642"/>
        <v>NO</v>
      </c>
      <c r="AC1953" t="str">
        <f t="shared" si="643"/>
        <v>NO</v>
      </c>
      <c r="AD1953" t="str">
        <f t="shared" si="644"/>
        <v>NO</v>
      </c>
      <c r="AE1953" t="str">
        <f t="shared" si="645"/>
        <v>NO</v>
      </c>
      <c r="AF1953" t="str">
        <f t="shared" si="646"/>
        <v>NO</v>
      </c>
      <c r="AG1953" t="str">
        <f t="shared" si="647"/>
        <v>NO</v>
      </c>
      <c r="AH1953" t="str">
        <f t="shared" si="648"/>
        <v>YES</v>
      </c>
      <c r="AI1953">
        <f t="shared" si="649"/>
        <v>834</v>
      </c>
      <c r="AJ1953" t="str">
        <f t="shared" si="650"/>
        <v/>
      </c>
    </row>
    <row r="1954" spans="1:36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30"/>
        <v>1.9847237142857144</v>
      </c>
      <c r="P1954" s="6">
        <f t="shared" si="631"/>
        <v>101.85532258064516</v>
      </c>
      <c r="Q1954" t="str">
        <f t="shared" si="632"/>
        <v>technology</v>
      </c>
      <c r="R1954" t="str">
        <f t="shared" si="633"/>
        <v>hardware</v>
      </c>
      <c r="S1954" s="8">
        <f t="shared" si="634"/>
        <v>41527</v>
      </c>
      <c r="T1954" s="8">
        <f t="shared" si="635"/>
        <v>41563.60665509259</v>
      </c>
      <c r="U1954">
        <f t="shared" si="636"/>
        <v>2013</v>
      </c>
      <c r="V1954" t="str">
        <f>VLOOKUP(MONTH(S1954),REF!$C$4:$D$15,2,FALSE)</f>
        <v>SEP</v>
      </c>
      <c r="W1954" t="str">
        <f t="shared" si="637"/>
        <v>NO</v>
      </c>
      <c r="X1954" t="str">
        <f t="shared" si="638"/>
        <v>NO</v>
      </c>
      <c r="Y1954" t="str">
        <f t="shared" si="639"/>
        <v>NO</v>
      </c>
      <c r="Z1954" t="str">
        <f t="shared" si="640"/>
        <v>NO</v>
      </c>
      <c r="AA1954" t="str">
        <f t="shared" si="641"/>
        <v>NO</v>
      </c>
      <c r="AB1954" t="str">
        <f t="shared" si="642"/>
        <v>NO</v>
      </c>
      <c r="AC1954" t="str">
        <f t="shared" si="643"/>
        <v>NO</v>
      </c>
      <c r="AD1954" t="str">
        <f t="shared" si="644"/>
        <v>NO</v>
      </c>
      <c r="AE1954" t="str">
        <f t="shared" si="645"/>
        <v>YES</v>
      </c>
      <c r="AF1954" t="str">
        <f t="shared" si="646"/>
        <v>NO</v>
      </c>
      <c r="AG1954" t="str">
        <f t="shared" si="647"/>
        <v>NO</v>
      </c>
      <c r="AH1954" t="str">
        <f t="shared" si="648"/>
        <v>NO</v>
      </c>
      <c r="AI1954">
        <f t="shared" si="649"/>
        <v>682</v>
      </c>
      <c r="AJ1954" t="str">
        <f t="shared" si="650"/>
        <v/>
      </c>
    </row>
    <row r="1955" spans="1:36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30"/>
        <v>2.2594666666666665</v>
      </c>
      <c r="P1955" s="6">
        <f t="shared" si="631"/>
        <v>230.55782312925169</v>
      </c>
      <c r="Q1955" t="str">
        <f t="shared" si="632"/>
        <v>technology</v>
      </c>
      <c r="R1955" t="str">
        <f t="shared" si="633"/>
        <v>hardware</v>
      </c>
      <c r="S1955" s="8">
        <f t="shared" si="634"/>
        <v>40941</v>
      </c>
      <c r="T1955" s="8">
        <f t="shared" si="635"/>
        <v>40970.125</v>
      </c>
      <c r="U1955">
        <f t="shared" si="636"/>
        <v>2012</v>
      </c>
      <c r="V1955" t="str">
        <f>VLOOKUP(MONTH(S1955),REF!$C$4:$D$15,2,FALSE)</f>
        <v>FEB</v>
      </c>
      <c r="W1955" t="str">
        <f t="shared" si="637"/>
        <v>NO</v>
      </c>
      <c r="X1955" t="str">
        <f t="shared" si="638"/>
        <v>NO</v>
      </c>
      <c r="Y1955" t="str">
        <f t="shared" si="639"/>
        <v>NO</v>
      </c>
      <c r="Z1955" t="str">
        <f t="shared" si="640"/>
        <v>NO</v>
      </c>
      <c r="AA1955" t="str">
        <f t="shared" si="641"/>
        <v>YES</v>
      </c>
      <c r="AB1955" t="str">
        <f t="shared" si="642"/>
        <v>NO</v>
      </c>
      <c r="AC1955" t="str">
        <f t="shared" si="643"/>
        <v>NO</v>
      </c>
      <c r="AD1955" t="str">
        <f t="shared" si="644"/>
        <v>NO</v>
      </c>
      <c r="AE1955" t="str">
        <f t="shared" si="645"/>
        <v>NO</v>
      </c>
      <c r="AF1955" t="str">
        <f t="shared" si="646"/>
        <v>NO</v>
      </c>
      <c r="AG1955" t="str">
        <f t="shared" si="647"/>
        <v>NO</v>
      </c>
      <c r="AH1955" t="str">
        <f t="shared" si="648"/>
        <v>NO</v>
      </c>
      <c r="AI1955">
        <f t="shared" si="649"/>
        <v>147</v>
      </c>
      <c r="AJ1955" t="str">
        <f t="shared" si="650"/>
        <v/>
      </c>
    </row>
    <row r="1956" spans="1:36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30"/>
        <v>6.9894800000000004</v>
      </c>
      <c r="P1956" s="6">
        <f t="shared" si="631"/>
        <v>842.10602409638557</v>
      </c>
      <c r="Q1956" t="str">
        <f t="shared" si="632"/>
        <v>technology</v>
      </c>
      <c r="R1956" t="str">
        <f t="shared" si="633"/>
        <v>hardware</v>
      </c>
      <c r="S1956" s="8">
        <f t="shared" si="634"/>
        <v>42395</v>
      </c>
      <c r="T1956" s="8">
        <f t="shared" si="635"/>
        <v>42441.208333333328</v>
      </c>
      <c r="U1956">
        <f t="shared" si="636"/>
        <v>2016</v>
      </c>
      <c r="V1956" t="str">
        <f>VLOOKUP(MONTH(S1956),REF!$C$4:$D$15,2,FALSE)</f>
        <v>JAN</v>
      </c>
      <c r="W1956" t="str">
        <f t="shared" si="637"/>
        <v>NO</v>
      </c>
      <c r="X1956" t="str">
        <f t="shared" si="638"/>
        <v>NO</v>
      </c>
      <c r="Y1956" t="str">
        <f t="shared" si="639"/>
        <v>NO</v>
      </c>
      <c r="Z1956" t="str">
        <f t="shared" si="640"/>
        <v>NO</v>
      </c>
      <c r="AA1956" t="str">
        <f t="shared" si="641"/>
        <v>NO</v>
      </c>
      <c r="AB1956" t="str">
        <f t="shared" si="642"/>
        <v>NO</v>
      </c>
      <c r="AC1956" t="str">
        <f t="shared" si="643"/>
        <v>NO</v>
      </c>
      <c r="AD1956" t="str">
        <f t="shared" si="644"/>
        <v>NO</v>
      </c>
      <c r="AE1956" t="str">
        <f t="shared" si="645"/>
        <v>NO</v>
      </c>
      <c r="AF1956" t="str">
        <f t="shared" si="646"/>
        <v>NO</v>
      </c>
      <c r="AG1956" t="str">
        <f t="shared" si="647"/>
        <v>NO</v>
      </c>
      <c r="AH1956" t="str">
        <f t="shared" si="648"/>
        <v>YES</v>
      </c>
      <c r="AI1956">
        <f t="shared" si="649"/>
        <v>415</v>
      </c>
      <c r="AJ1956" t="str">
        <f t="shared" si="650"/>
        <v/>
      </c>
    </row>
    <row r="1957" spans="1:36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30"/>
        <v>3.9859528571428569</v>
      </c>
      <c r="P1957" s="6">
        <f t="shared" si="631"/>
        <v>577.27593103448271</v>
      </c>
      <c r="Q1957" t="str">
        <f t="shared" si="632"/>
        <v>technology</v>
      </c>
      <c r="R1957" t="str">
        <f t="shared" si="633"/>
        <v>hardware</v>
      </c>
      <c r="S1957" s="8">
        <f t="shared" si="634"/>
        <v>41020</v>
      </c>
      <c r="T1957" s="8">
        <f t="shared" si="635"/>
        <v>41052.791666666664</v>
      </c>
      <c r="U1957">
        <f t="shared" si="636"/>
        <v>2012</v>
      </c>
      <c r="V1957" t="str">
        <f>VLOOKUP(MONTH(S1957),REF!$C$4:$D$15,2,FALSE)</f>
        <v>APR</v>
      </c>
      <c r="W1957" t="str">
        <f t="shared" si="637"/>
        <v>NO</v>
      </c>
      <c r="X1957" t="str">
        <f t="shared" si="638"/>
        <v>NO</v>
      </c>
      <c r="Y1957" t="str">
        <f t="shared" si="639"/>
        <v>NO</v>
      </c>
      <c r="Z1957" t="str">
        <f t="shared" si="640"/>
        <v>NO</v>
      </c>
      <c r="AA1957" t="str">
        <f t="shared" si="641"/>
        <v>NO</v>
      </c>
      <c r="AB1957" t="str">
        <f t="shared" si="642"/>
        <v>NO</v>
      </c>
      <c r="AC1957" t="str">
        <f t="shared" si="643"/>
        <v>NO</v>
      </c>
      <c r="AD1957" t="str">
        <f t="shared" si="644"/>
        <v>NO</v>
      </c>
      <c r="AE1957" t="str">
        <f t="shared" si="645"/>
        <v>NO</v>
      </c>
      <c r="AF1957" t="str">
        <f t="shared" si="646"/>
        <v>YES</v>
      </c>
      <c r="AG1957" t="str">
        <f t="shared" si="647"/>
        <v>NO</v>
      </c>
      <c r="AH1957" t="str">
        <f t="shared" si="648"/>
        <v>NO</v>
      </c>
      <c r="AI1957">
        <f t="shared" si="649"/>
        <v>290</v>
      </c>
      <c r="AJ1957" t="str">
        <f t="shared" si="650"/>
        <v/>
      </c>
    </row>
    <row r="1958" spans="1:36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30"/>
        <v>2.9403333333333332</v>
      </c>
      <c r="P1958" s="6">
        <f t="shared" si="631"/>
        <v>483.34246575342468</v>
      </c>
      <c r="Q1958" t="str">
        <f t="shared" si="632"/>
        <v>technology</v>
      </c>
      <c r="R1958" t="str">
        <f t="shared" si="633"/>
        <v>hardware</v>
      </c>
      <c r="S1958" s="8">
        <f t="shared" si="634"/>
        <v>42068</v>
      </c>
      <c r="T1958" s="8">
        <f t="shared" si="635"/>
        <v>42112.882002314815</v>
      </c>
      <c r="U1958">
        <f t="shared" si="636"/>
        <v>2015</v>
      </c>
      <c r="V1958" t="str">
        <f>VLOOKUP(MONTH(S1958),REF!$C$4:$D$15,2,FALSE)</f>
        <v>MAR</v>
      </c>
      <c r="W1958" t="str">
        <f t="shared" si="637"/>
        <v>NO</v>
      </c>
      <c r="X1958" t="str">
        <f t="shared" si="638"/>
        <v>NO</v>
      </c>
      <c r="Y1958" t="str">
        <f t="shared" si="639"/>
        <v>NO</v>
      </c>
      <c r="Z1958" t="str">
        <f t="shared" si="640"/>
        <v>NO</v>
      </c>
      <c r="AA1958" t="str">
        <f t="shared" si="641"/>
        <v>NO</v>
      </c>
      <c r="AB1958" t="str">
        <f t="shared" si="642"/>
        <v>NO</v>
      </c>
      <c r="AC1958" t="str">
        <f t="shared" si="643"/>
        <v>NO</v>
      </c>
      <c r="AD1958" t="str">
        <f t="shared" si="644"/>
        <v>NO</v>
      </c>
      <c r="AE1958" t="str">
        <f t="shared" si="645"/>
        <v>NO</v>
      </c>
      <c r="AF1958" t="str">
        <f t="shared" si="646"/>
        <v>NO</v>
      </c>
      <c r="AG1958" t="str">
        <f t="shared" si="647"/>
        <v>NO</v>
      </c>
      <c r="AH1958" t="str">
        <f t="shared" si="648"/>
        <v>YES</v>
      </c>
      <c r="AI1958">
        <f t="shared" si="649"/>
        <v>365</v>
      </c>
      <c r="AJ1958" t="str">
        <f t="shared" si="650"/>
        <v/>
      </c>
    </row>
    <row r="1959" spans="1:36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30"/>
        <v>1.6750470000000002</v>
      </c>
      <c r="P1959" s="6">
        <f t="shared" si="631"/>
        <v>76.138500000000008</v>
      </c>
      <c r="Q1959" t="str">
        <f t="shared" si="632"/>
        <v>technology</v>
      </c>
      <c r="R1959" t="str">
        <f t="shared" si="633"/>
        <v>hardware</v>
      </c>
      <c r="S1959" s="8">
        <f t="shared" si="634"/>
        <v>41179</v>
      </c>
      <c r="T1959" s="8">
        <f t="shared" si="635"/>
        <v>41209.098530092597</v>
      </c>
      <c r="U1959">
        <f t="shared" si="636"/>
        <v>2012</v>
      </c>
      <c r="V1959" t="str">
        <f>VLOOKUP(MONTH(S1959),REF!$C$4:$D$15,2,FALSE)</f>
        <v>SEP</v>
      </c>
      <c r="W1959" t="str">
        <f t="shared" si="637"/>
        <v>NO</v>
      </c>
      <c r="X1959" t="str">
        <f t="shared" si="638"/>
        <v>NO</v>
      </c>
      <c r="Y1959" t="str">
        <f t="shared" si="639"/>
        <v>NO</v>
      </c>
      <c r="Z1959" t="str">
        <f t="shared" si="640"/>
        <v>NO</v>
      </c>
      <c r="AA1959" t="str">
        <f t="shared" si="641"/>
        <v>NO</v>
      </c>
      <c r="AB1959" t="str">
        <f t="shared" si="642"/>
        <v>NO</v>
      </c>
      <c r="AC1959" t="str">
        <f t="shared" si="643"/>
        <v>NO</v>
      </c>
      <c r="AD1959" t="str">
        <f t="shared" si="644"/>
        <v>YES</v>
      </c>
      <c r="AE1959" t="str">
        <f t="shared" si="645"/>
        <v>NO</v>
      </c>
      <c r="AF1959" t="str">
        <f t="shared" si="646"/>
        <v>NO</v>
      </c>
      <c r="AG1959" t="str">
        <f t="shared" si="647"/>
        <v>NO</v>
      </c>
      <c r="AH1959" t="str">
        <f t="shared" si="648"/>
        <v>NO</v>
      </c>
      <c r="AI1959">
        <f t="shared" si="649"/>
        <v>660</v>
      </c>
      <c r="AJ1959" t="str">
        <f t="shared" si="650"/>
        <v/>
      </c>
    </row>
    <row r="1960" spans="1:36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30"/>
        <v>14.355717142857143</v>
      </c>
      <c r="P1960" s="6">
        <f t="shared" si="631"/>
        <v>74.107684365781708</v>
      </c>
      <c r="Q1960" t="str">
        <f t="shared" si="632"/>
        <v>technology</v>
      </c>
      <c r="R1960" t="str">
        <f t="shared" si="633"/>
        <v>hardware</v>
      </c>
      <c r="S1960" s="8">
        <f t="shared" si="634"/>
        <v>41327</v>
      </c>
      <c r="T1960" s="8">
        <f t="shared" si="635"/>
        <v>41356.94630787037</v>
      </c>
      <c r="U1960">
        <f t="shared" si="636"/>
        <v>2013</v>
      </c>
      <c r="V1960" t="str">
        <f>VLOOKUP(MONTH(S1960),REF!$C$4:$D$15,2,FALSE)</f>
        <v>FEB</v>
      </c>
      <c r="W1960" t="str">
        <f t="shared" si="637"/>
        <v>NO</v>
      </c>
      <c r="X1960" t="str">
        <f t="shared" si="638"/>
        <v>NO</v>
      </c>
      <c r="Y1960" t="str">
        <f t="shared" si="639"/>
        <v>YES</v>
      </c>
      <c r="Z1960" t="str">
        <f t="shared" si="640"/>
        <v>NO</v>
      </c>
      <c r="AA1960" t="str">
        <f t="shared" si="641"/>
        <v>NO</v>
      </c>
      <c r="AB1960" t="str">
        <f t="shared" si="642"/>
        <v>NO</v>
      </c>
      <c r="AC1960" t="str">
        <f t="shared" si="643"/>
        <v>NO</v>
      </c>
      <c r="AD1960" t="str">
        <f t="shared" si="644"/>
        <v>NO</v>
      </c>
      <c r="AE1960" t="str">
        <f t="shared" si="645"/>
        <v>NO</v>
      </c>
      <c r="AF1960" t="str">
        <f t="shared" si="646"/>
        <v>NO</v>
      </c>
      <c r="AG1960" t="str">
        <f t="shared" si="647"/>
        <v>NO</v>
      </c>
      <c r="AH1960" t="str">
        <f t="shared" si="648"/>
        <v>NO</v>
      </c>
      <c r="AI1960">
        <f t="shared" si="649"/>
        <v>1356</v>
      </c>
      <c r="AJ1960" t="str">
        <f t="shared" si="650"/>
        <v/>
      </c>
    </row>
    <row r="1961" spans="1:36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30"/>
        <v>1.5673440000000001</v>
      </c>
      <c r="P1961" s="6">
        <f t="shared" si="631"/>
        <v>36.965660377358489</v>
      </c>
      <c r="Q1961" t="str">
        <f t="shared" si="632"/>
        <v>technology</v>
      </c>
      <c r="R1961" t="str">
        <f t="shared" si="633"/>
        <v>hardware</v>
      </c>
      <c r="S1961" s="8">
        <f t="shared" si="634"/>
        <v>41872</v>
      </c>
      <c r="T1961" s="8">
        <f t="shared" si="635"/>
        <v>41913</v>
      </c>
      <c r="U1961">
        <f t="shared" si="636"/>
        <v>2014</v>
      </c>
      <c r="V1961" t="str">
        <f>VLOOKUP(MONTH(S1961),REF!$C$4:$D$15,2,FALSE)</f>
        <v>AUG</v>
      </c>
      <c r="W1961" t="str">
        <f t="shared" si="637"/>
        <v>NO</v>
      </c>
      <c r="X1961" t="str">
        <f t="shared" si="638"/>
        <v>NO</v>
      </c>
      <c r="Y1961" t="str">
        <f t="shared" si="639"/>
        <v>NO</v>
      </c>
      <c r="Z1961" t="str">
        <f t="shared" si="640"/>
        <v>YES</v>
      </c>
      <c r="AA1961" t="str">
        <f t="shared" si="641"/>
        <v>NO</v>
      </c>
      <c r="AB1961" t="str">
        <f t="shared" si="642"/>
        <v>NO</v>
      </c>
      <c r="AC1961" t="str">
        <f t="shared" si="643"/>
        <v>NO</v>
      </c>
      <c r="AD1961" t="str">
        <f t="shared" si="644"/>
        <v>NO</v>
      </c>
      <c r="AE1961" t="str">
        <f t="shared" si="645"/>
        <v>NO</v>
      </c>
      <c r="AF1961" t="str">
        <f t="shared" si="646"/>
        <v>NO</v>
      </c>
      <c r="AG1961" t="str">
        <f t="shared" si="647"/>
        <v>NO</v>
      </c>
      <c r="AH1961" t="str">
        <f t="shared" si="648"/>
        <v>NO</v>
      </c>
      <c r="AI1961">
        <f t="shared" si="649"/>
        <v>424</v>
      </c>
      <c r="AJ1961" t="str">
        <f t="shared" si="650"/>
        <v/>
      </c>
    </row>
    <row r="1962" spans="1:36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30"/>
        <v>1.1790285714285715</v>
      </c>
      <c r="P1962" s="6">
        <f t="shared" si="631"/>
        <v>2500.969696969697</v>
      </c>
      <c r="Q1962" t="str">
        <f t="shared" si="632"/>
        <v>technology</v>
      </c>
      <c r="R1962" t="str">
        <f t="shared" si="633"/>
        <v>hardware</v>
      </c>
      <c r="S1962" s="8">
        <f t="shared" si="634"/>
        <v>41964</v>
      </c>
      <c r="T1962" s="8">
        <f t="shared" si="635"/>
        <v>41994.362743055557</v>
      </c>
      <c r="U1962">
        <f t="shared" si="636"/>
        <v>2014</v>
      </c>
      <c r="V1962" t="str">
        <f>VLOOKUP(MONTH(S1962),REF!$C$4:$D$15,2,FALSE)</f>
        <v>NOV</v>
      </c>
      <c r="W1962" t="str">
        <f t="shared" si="637"/>
        <v>NO</v>
      </c>
      <c r="X1962" t="str">
        <f t="shared" si="638"/>
        <v>NO</v>
      </c>
      <c r="Y1962" t="str">
        <f t="shared" si="639"/>
        <v>NO</v>
      </c>
      <c r="Z1962" t="str">
        <f t="shared" si="640"/>
        <v>NO</v>
      </c>
      <c r="AA1962" t="str">
        <f t="shared" si="641"/>
        <v>NO</v>
      </c>
      <c r="AB1962" t="str">
        <f t="shared" si="642"/>
        <v>NO</v>
      </c>
      <c r="AC1962" t="str">
        <f t="shared" si="643"/>
        <v>NO</v>
      </c>
      <c r="AD1962" t="str">
        <f t="shared" si="644"/>
        <v>NO</v>
      </c>
      <c r="AE1962" t="str">
        <f t="shared" si="645"/>
        <v>NO</v>
      </c>
      <c r="AF1962" t="str">
        <f t="shared" si="646"/>
        <v>NO</v>
      </c>
      <c r="AG1962" t="str">
        <f t="shared" si="647"/>
        <v>NO</v>
      </c>
      <c r="AH1962" t="str">
        <f t="shared" si="648"/>
        <v>YES</v>
      </c>
      <c r="AI1962">
        <f t="shared" si="649"/>
        <v>33</v>
      </c>
      <c r="AJ1962" t="str">
        <f t="shared" si="650"/>
        <v/>
      </c>
    </row>
    <row r="1963" spans="1:36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30"/>
        <v>11.053811999999999</v>
      </c>
      <c r="P1963" s="6">
        <f t="shared" si="631"/>
        <v>67.690214329454989</v>
      </c>
      <c r="Q1963" t="str">
        <f t="shared" si="632"/>
        <v>technology</v>
      </c>
      <c r="R1963" t="str">
        <f t="shared" si="633"/>
        <v>hardware</v>
      </c>
      <c r="S1963" s="8">
        <f t="shared" si="634"/>
        <v>41148</v>
      </c>
      <c r="T1963" s="8">
        <f t="shared" si="635"/>
        <v>41188.165972222225</v>
      </c>
      <c r="U1963">
        <f t="shared" si="636"/>
        <v>2012</v>
      </c>
      <c r="V1963" t="str">
        <f>VLOOKUP(MONTH(S1963),REF!$C$4:$D$15,2,FALSE)</f>
        <v>AUG</v>
      </c>
      <c r="W1963" t="str">
        <f t="shared" si="637"/>
        <v>NO</v>
      </c>
      <c r="X1963" t="str">
        <f t="shared" si="638"/>
        <v>NO</v>
      </c>
      <c r="Y1963" t="str">
        <f t="shared" si="639"/>
        <v>NO</v>
      </c>
      <c r="Z1963" t="str">
        <f t="shared" si="640"/>
        <v>YES</v>
      </c>
      <c r="AA1963" t="str">
        <f t="shared" si="641"/>
        <v>NO</v>
      </c>
      <c r="AB1963" t="str">
        <f t="shared" si="642"/>
        <v>NO</v>
      </c>
      <c r="AC1963" t="str">
        <f t="shared" si="643"/>
        <v>NO</v>
      </c>
      <c r="AD1963" t="str">
        <f t="shared" si="644"/>
        <v>NO</v>
      </c>
      <c r="AE1963" t="str">
        <f t="shared" si="645"/>
        <v>NO</v>
      </c>
      <c r="AF1963" t="str">
        <f t="shared" si="646"/>
        <v>NO</v>
      </c>
      <c r="AG1963" t="str">
        <f t="shared" si="647"/>
        <v>NO</v>
      </c>
      <c r="AH1963" t="str">
        <f t="shared" si="648"/>
        <v>NO</v>
      </c>
      <c r="AI1963">
        <f t="shared" si="649"/>
        <v>1633</v>
      </c>
      <c r="AJ1963" t="str">
        <f t="shared" si="650"/>
        <v/>
      </c>
    </row>
    <row r="1964" spans="1:36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30"/>
        <v>1.9292499999999999</v>
      </c>
      <c r="P1964" s="6">
        <f t="shared" si="631"/>
        <v>63.04738562091503</v>
      </c>
      <c r="Q1964" t="str">
        <f t="shared" si="632"/>
        <v>technology</v>
      </c>
      <c r="R1964" t="str">
        <f t="shared" si="633"/>
        <v>hardware</v>
      </c>
      <c r="S1964" s="8">
        <f t="shared" si="634"/>
        <v>41743</v>
      </c>
      <c r="T1964" s="8">
        <f t="shared" si="635"/>
        <v>41772.780509259261</v>
      </c>
      <c r="U1964">
        <f t="shared" si="636"/>
        <v>2014</v>
      </c>
      <c r="V1964" t="str">
        <f>VLOOKUP(MONTH(S1964),REF!$C$4:$D$15,2,FALSE)</f>
        <v>APR</v>
      </c>
      <c r="W1964" t="str">
        <f t="shared" si="637"/>
        <v>NO</v>
      </c>
      <c r="X1964" t="str">
        <f t="shared" si="638"/>
        <v>NO</v>
      </c>
      <c r="Y1964" t="str">
        <f t="shared" si="639"/>
        <v>NO</v>
      </c>
      <c r="Z1964" t="str">
        <f t="shared" si="640"/>
        <v>YES</v>
      </c>
      <c r="AA1964" t="str">
        <f t="shared" si="641"/>
        <v>NO</v>
      </c>
      <c r="AB1964" t="str">
        <f t="shared" si="642"/>
        <v>NO</v>
      </c>
      <c r="AC1964" t="str">
        <f t="shared" si="643"/>
        <v>NO</v>
      </c>
      <c r="AD1964" t="str">
        <f t="shared" si="644"/>
        <v>NO</v>
      </c>
      <c r="AE1964" t="str">
        <f t="shared" si="645"/>
        <v>NO</v>
      </c>
      <c r="AF1964" t="str">
        <f t="shared" si="646"/>
        <v>NO</v>
      </c>
      <c r="AG1964" t="str">
        <f t="shared" si="647"/>
        <v>NO</v>
      </c>
      <c r="AH1964" t="str">
        <f t="shared" si="648"/>
        <v>NO</v>
      </c>
      <c r="AI1964">
        <f t="shared" si="649"/>
        <v>306</v>
      </c>
      <c r="AJ1964" t="str">
        <f t="shared" si="650"/>
        <v/>
      </c>
    </row>
    <row r="1965" spans="1:36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30"/>
        <v>1.268842105263158</v>
      </c>
      <c r="P1965" s="6">
        <f t="shared" si="631"/>
        <v>117.6</v>
      </c>
      <c r="Q1965" t="str">
        <f t="shared" si="632"/>
        <v>technology</v>
      </c>
      <c r="R1965" t="str">
        <f t="shared" si="633"/>
        <v>hardware</v>
      </c>
      <c r="S1965" s="8">
        <f t="shared" si="634"/>
        <v>41863</v>
      </c>
      <c r="T1965" s="8">
        <f t="shared" si="635"/>
        <v>41898.429791666669</v>
      </c>
      <c r="U1965">
        <f t="shared" si="636"/>
        <v>2014</v>
      </c>
      <c r="V1965" t="str">
        <f>VLOOKUP(MONTH(S1965),REF!$C$4:$D$15,2,FALSE)</f>
        <v>AUG</v>
      </c>
      <c r="W1965" t="str">
        <f t="shared" si="637"/>
        <v>NO</v>
      </c>
      <c r="X1965" t="str">
        <f t="shared" si="638"/>
        <v>NO</v>
      </c>
      <c r="Y1965" t="str">
        <f t="shared" si="639"/>
        <v>NO</v>
      </c>
      <c r="Z1965" t="str">
        <f t="shared" si="640"/>
        <v>NO</v>
      </c>
      <c r="AA1965" t="str">
        <f t="shared" si="641"/>
        <v>YES</v>
      </c>
      <c r="AB1965" t="str">
        <f t="shared" si="642"/>
        <v>NO</v>
      </c>
      <c r="AC1965" t="str">
        <f t="shared" si="643"/>
        <v>NO</v>
      </c>
      <c r="AD1965" t="str">
        <f t="shared" si="644"/>
        <v>NO</v>
      </c>
      <c r="AE1965" t="str">
        <f t="shared" si="645"/>
        <v>NO</v>
      </c>
      <c r="AF1965" t="str">
        <f t="shared" si="646"/>
        <v>NO</v>
      </c>
      <c r="AG1965" t="str">
        <f t="shared" si="647"/>
        <v>NO</v>
      </c>
      <c r="AH1965" t="str">
        <f t="shared" si="648"/>
        <v>NO</v>
      </c>
      <c r="AI1965">
        <f t="shared" si="649"/>
        <v>205</v>
      </c>
      <c r="AJ1965" t="str">
        <f t="shared" si="650"/>
        <v/>
      </c>
    </row>
    <row r="1966" spans="1:36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30"/>
        <v>2.5957748878923765</v>
      </c>
      <c r="P1966" s="6">
        <f t="shared" si="631"/>
        <v>180.75185011709601</v>
      </c>
      <c r="Q1966" t="str">
        <f t="shared" si="632"/>
        <v>technology</v>
      </c>
      <c r="R1966" t="str">
        <f t="shared" si="633"/>
        <v>hardware</v>
      </c>
      <c r="S1966" s="8">
        <f t="shared" si="634"/>
        <v>42452</v>
      </c>
      <c r="T1966" s="8">
        <f t="shared" si="635"/>
        <v>42482.272824074069</v>
      </c>
      <c r="U1966">
        <f t="shared" si="636"/>
        <v>2016</v>
      </c>
      <c r="V1966" t="str">
        <f>VLOOKUP(MONTH(S1966),REF!$C$4:$D$15,2,FALSE)</f>
        <v>MAR</v>
      </c>
      <c r="W1966" t="str">
        <f t="shared" si="637"/>
        <v>NO</v>
      </c>
      <c r="X1966" t="str">
        <f t="shared" si="638"/>
        <v>NO</v>
      </c>
      <c r="Y1966" t="str">
        <f t="shared" si="639"/>
        <v>NO</v>
      </c>
      <c r="Z1966" t="str">
        <f t="shared" si="640"/>
        <v>NO</v>
      </c>
      <c r="AA1966" t="str">
        <f t="shared" si="641"/>
        <v>NO</v>
      </c>
      <c r="AB1966" t="str">
        <f t="shared" si="642"/>
        <v>NO</v>
      </c>
      <c r="AC1966" t="str">
        <f t="shared" si="643"/>
        <v>NO</v>
      </c>
      <c r="AD1966" t="str">
        <f t="shared" si="644"/>
        <v>NO</v>
      </c>
      <c r="AE1966" t="str">
        <f t="shared" si="645"/>
        <v>NO</v>
      </c>
      <c r="AF1966" t="str">
        <f t="shared" si="646"/>
        <v>NO</v>
      </c>
      <c r="AG1966" t="str">
        <f t="shared" si="647"/>
        <v>NO</v>
      </c>
      <c r="AH1966" t="str">
        <f t="shared" si="648"/>
        <v>YES</v>
      </c>
      <c r="AI1966">
        <f t="shared" si="649"/>
        <v>1281</v>
      </c>
      <c r="AJ1966" t="str">
        <f t="shared" si="650"/>
        <v/>
      </c>
    </row>
    <row r="1967" spans="1:36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30"/>
        <v>2.6227999999999998</v>
      </c>
      <c r="P1967" s="6">
        <f t="shared" si="631"/>
        <v>127.32038834951456</v>
      </c>
      <c r="Q1967" t="str">
        <f t="shared" si="632"/>
        <v>technology</v>
      </c>
      <c r="R1967" t="str">
        <f t="shared" si="633"/>
        <v>hardware</v>
      </c>
      <c r="S1967" s="8">
        <f t="shared" si="634"/>
        <v>40898</v>
      </c>
      <c r="T1967" s="8">
        <f t="shared" si="635"/>
        <v>40920.041666666664</v>
      </c>
      <c r="U1967">
        <f t="shared" si="636"/>
        <v>2011</v>
      </c>
      <c r="V1967" t="str">
        <f>VLOOKUP(MONTH(S1967),REF!$C$4:$D$15,2,FALSE)</f>
        <v>DEC</v>
      </c>
      <c r="W1967" t="str">
        <f t="shared" si="637"/>
        <v>NO</v>
      </c>
      <c r="X1967" t="str">
        <f t="shared" si="638"/>
        <v>NO</v>
      </c>
      <c r="Y1967" t="str">
        <f t="shared" si="639"/>
        <v>YES</v>
      </c>
      <c r="Z1967" t="str">
        <f t="shared" si="640"/>
        <v>NO</v>
      </c>
      <c r="AA1967" t="str">
        <f t="shared" si="641"/>
        <v>NO</v>
      </c>
      <c r="AB1967" t="str">
        <f t="shared" si="642"/>
        <v>NO</v>
      </c>
      <c r="AC1967" t="str">
        <f t="shared" si="643"/>
        <v>NO</v>
      </c>
      <c r="AD1967" t="str">
        <f t="shared" si="644"/>
        <v>NO</v>
      </c>
      <c r="AE1967" t="str">
        <f t="shared" si="645"/>
        <v>NO</v>
      </c>
      <c r="AF1967" t="str">
        <f t="shared" si="646"/>
        <v>NO</v>
      </c>
      <c r="AG1967" t="str">
        <f t="shared" si="647"/>
        <v>NO</v>
      </c>
      <c r="AH1967" t="str">
        <f t="shared" si="648"/>
        <v>NO</v>
      </c>
      <c r="AI1967">
        <f t="shared" si="649"/>
        <v>103</v>
      </c>
      <c r="AJ1967" t="str">
        <f t="shared" si="650"/>
        <v/>
      </c>
    </row>
    <row r="1968" spans="1:36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30"/>
        <v>2.0674309000000002</v>
      </c>
      <c r="P1968" s="6">
        <f t="shared" si="631"/>
        <v>136.6444745538665</v>
      </c>
      <c r="Q1968" t="str">
        <f t="shared" si="632"/>
        <v>technology</v>
      </c>
      <c r="R1968" t="str">
        <f t="shared" si="633"/>
        <v>hardware</v>
      </c>
      <c r="S1968" s="8">
        <f t="shared" si="634"/>
        <v>41836</v>
      </c>
      <c r="T1968" s="8">
        <f t="shared" si="635"/>
        <v>41865.540486111109</v>
      </c>
      <c r="U1968">
        <f t="shared" si="636"/>
        <v>2014</v>
      </c>
      <c r="V1968" t="str">
        <f>VLOOKUP(MONTH(S1968),REF!$C$4:$D$15,2,FALSE)</f>
        <v>JUL</v>
      </c>
      <c r="W1968" t="str">
        <f t="shared" si="637"/>
        <v>NO</v>
      </c>
      <c r="X1968" t="str">
        <f t="shared" si="638"/>
        <v>NO</v>
      </c>
      <c r="Y1968" t="str">
        <f t="shared" si="639"/>
        <v>NO</v>
      </c>
      <c r="Z1968" t="str">
        <f t="shared" si="640"/>
        <v>NO</v>
      </c>
      <c r="AA1968" t="str">
        <f t="shared" si="641"/>
        <v>NO</v>
      </c>
      <c r="AB1968" t="str">
        <f t="shared" si="642"/>
        <v>NO</v>
      </c>
      <c r="AC1968" t="str">
        <f t="shared" si="643"/>
        <v>NO</v>
      </c>
      <c r="AD1968" t="str">
        <f t="shared" si="644"/>
        <v>NO</v>
      </c>
      <c r="AE1968" t="str">
        <f t="shared" si="645"/>
        <v>NO</v>
      </c>
      <c r="AF1968" t="str">
        <f t="shared" si="646"/>
        <v>NO</v>
      </c>
      <c r="AG1968" t="str">
        <f t="shared" si="647"/>
        <v>NO</v>
      </c>
      <c r="AH1968" t="str">
        <f t="shared" si="648"/>
        <v>YES</v>
      </c>
      <c r="AI1968">
        <f t="shared" si="649"/>
        <v>1513</v>
      </c>
      <c r="AJ1968" t="str">
        <f t="shared" si="650"/>
        <v/>
      </c>
    </row>
    <row r="1969" spans="1:36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30"/>
        <v>3.7012999999999998</v>
      </c>
      <c r="P1969" s="6">
        <f t="shared" si="631"/>
        <v>182.78024691358024</v>
      </c>
      <c r="Q1969" t="str">
        <f t="shared" si="632"/>
        <v>technology</v>
      </c>
      <c r="R1969" t="str">
        <f t="shared" si="633"/>
        <v>hardware</v>
      </c>
      <c r="S1969" s="8">
        <f t="shared" si="634"/>
        <v>41731</v>
      </c>
      <c r="T1969" s="8">
        <f t="shared" si="635"/>
        <v>41760.663530092592</v>
      </c>
      <c r="U1969">
        <f t="shared" si="636"/>
        <v>2014</v>
      </c>
      <c r="V1969" t="str">
        <f>VLOOKUP(MONTH(S1969),REF!$C$4:$D$15,2,FALSE)</f>
        <v>APR</v>
      </c>
      <c r="W1969" t="str">
        <f t="shared" si="637"/>
        <v>NO</v>
      </c>
      <c r="X1969" t="str">
        <f t="shared" si="638"/>
        <v>NO</v>
      </c>
      <c r="Y1969" t="str">
        <f t="shared" si="639"/>
        <v>NO</v>
      </c>
      <c r="Z1969" t="str">
        <f t="shared" si="640"/>
        <v>NO</v>
      </c>
      <c r="AA1969" t="str">
        <f t="shared" si="641"/>
        <v>NO</v>
      </c>
      <c r="AB1969" t="str">
        <f t="shared" si="642"/>
        <v>YES</v>
      </c>
      <c r="AC1969" t="str">
        <f t="shared" si="643"/>
        <v>NO</v>
      </c>
      <c r="AD1969" t="str">
        <f t="shared" si="644"/>
        <v>NO</v>
      </c>
      <c r="AE1969" t="str">
        <f t="shared" si="645"/>
        <v>NO</v>
      </c>
      <c r="AF1969" t="str">
        <f t="shared" si="646"/>
        <v>NO</v>
      </c>
      <c r="AG1969" t="str">
        <f t="shared" si="647"/>
        <v>NO</v>
      </c>
      <c r="AH1969" t="str">
        <f t="shared" si="648"/>
        <v>NO</v>
      </c>
      <c r="AI1969">
        <f t="shared" si="649"/>
        <v>405</v>
      </c>
      <c r="AJ1969" t="str">
        <f t="shared" si="650"/>
        <v/>
      </c>
    </row>
    <row r="1970" spans="1:36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30"/>
        <v>2.8496600000000001</v>
      </c>
      <c r="P1970" s="6">
        <f t="shared" si="631"/>
        <v>279.37843137254902</v>
      </c>
      <c r="Q1970" t="str">
        <f t="shared" si="632"/>
        <v>technology</v>
      </c>
      <c r="R1970" t="str">
        <f t="shared" si="633"/>
        <v>hardware</v>
      </c>
      <c r="S1970" s="8">
        <f t="shared" si="634"/>
        <v>42677</v>
      </c>
      <c r="T1970" s="8">
        <f t="shared" si="635"/>
        <v>42707.628645833334</v>
      </c>
      <c r="U1970">
        <f t="shared" si="636"/>
        <v>2016</v>
      </c>
      <c r="V1970" t="str">
        <f>VLOOKUP(MONTH(S1970),REF!$C$4:$D$15,2,FALSE)</f>
        <v>NOV</v>
      </c>
      <c r="W1970" t="str">
        <f t="shared" si="637"/>
        <v>NO</v>
      </c>
      <c r="X1970" t="str">
        <f t="shared" si="638"/>
        <v>NO</v>
      </c>
      <c r="Y1970" t="str">
        <f t="shared" si="639"/>
        <v>NO</v>
      </c>
      <c r="Z1970" t="str">
        <f t="shared" si="640"/>
        <v>NO</v>
      </c>
      <c r="AA1970" t="str">
        <f t="shared" si="641"/>
        <v>NO</v>
      </c>
      <c r="AB1970" t="str">
        <f t="shared" si="642"/>
        <v>NO</v>
      </c>
      <c r="AC1970" t="str">
        <f t="shared" si="643"/>
        <v>NO</v>
      </c>
      <c r="AD1970" t="str">
        <f t="shared" si="644"/>
        <v>NO</v>
      </c>
      <c r="AE1970" t="str">
        <f t="shared" si="645"/>
        <v>NO</v>
      </c>
      <c r="AF1970" t="str">
        <f t="shared" si="646"/>
        <v>NO</v>
      </c>
      <c r="AG1970" t="str">
        <f t="shared" si="647"/>
        <v>NO</v>
      </c>
      <c r="AH1970" t="str">
        <f t="shared" si="648"/>
        <v>YES</v>
      </c>
      <c r="AI1970">
        <f t="shared" si="649"/>
        <v>510</v>
      </c>
      <c r="AJ1970" t="str">
        <f t="shared" si="650"/>
        <v/>
      </c>
    </row>
    <row r="1971" spans="1:36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30"/>
        <v>5.7907999999999999</v>
      </c>
      <c r="P1971" s="6">
        <f t="shared" si="631"/>
        <v>61.375728669846318</v>
      </c>
      <c r="Q1971" t="str">
        <f t="shared" si="632"/>
        <v>technology</v>
      </c>
      <c r="R1971" t="str">
        <f t="shared" si="633"/>
        <v>hardware</v>
      </c>
      <c r="S1971" s="8">
        <f t="shared" si="634"/>
        <v>42558</v>
      </c>
      <c r="T1971" s="8">
        <f t="shared" si="635"/>
        <v>42587.792453703703</v>
      </c>
      <c r="U1971">
        <f t="shared" si="636"/>
        <v>2016</v>
      </c>
      <c r="V1971" t="str">
        <f>VLOOKUP(MONTH(S1971),REF!$C$4:$D$15,2,FALSE)</f>
        <v>JUL</v>
      </c>
      <c r="W1971" t="str">
        <f t="shared" si="637"/>
        <v>NO</v>
      </c>
      <c r="X1971" t="str">
        <f t="shared" si="638"/>
        <v>NO</v>
      </c>
      <c r="Y1971" t="str">
        <f t="shared" si="639"/>
        <v>NO</v>
      </c>
      <c r="Z1971" t="str">
        <f t="shared" si="640"/>
        <v>NO</v>
      </c>
      <c r="AA1971" t="str">
        <f t="shared" si="641"/>
        <v>NO</v>
      </c>
      <c r="AB1971" t="str">
        <f t="shared" si="642"/>
        <v>YES</v>
      </c>
      <c r="AC1971" t="str">
        <f t="shared" si="643"/>
        <v>NO</v>
      </c>
      <c r="AD1971" t="str">
        <f t="shared" si="644"/>
        <v>NO</v>
      </c>
      <c r="AE1971" t="str">
        <f t="shared" si="645"/>
        <v>NO</v>
      </c>
      <c r="AF1971" t="str">
        <f t="shared" si="646"/>
        <v>NO</v>
      </c>
      <c r="AG1971" t="str">
        <f t="shared" si="647"/>
        <v>NO</v>
      </c>
      <c r="AH1971" t="str">
        <f t="shared" si="648"/>
        <v>NO</v>
      </c>
      <c r="AI1971">
        <f t="shared" si="649"/>
        <v>1887</v>
      </c>
      <c r="AJ1971" t="str">
        <f t="shared" si="650"/>
        <v/>
      </c>
    </row>
    <row r="1972" spans="1:36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30"/>
        <v>11.318</v>
      </c>
      <c r="P1972" s="6">
        <f t="shared" si="631"/>
        <v>80.727532097004286</v>
      </c>
      <c r="Q1972" t="str">
        <f t="shared" si="632"/>
        <v>technology</v>
      </c>
      <c r="R1972" t="str">
        <f t="shared" si="633"/>
        <v>hardware</v>
      </c>
      <c r="S1972" s="8">
        <f t="shared" si="634"/>
        <v>41324</v>
      </c>
      <c r="T1972" s="8">
        <f t="shared" si="635"/>
        <v>41384.151631944442</v>
      </c>
      <c r="U1972">
        <f t="shared" si="636"/>
        <v>2013</v>
      </c>
      <c r="V1972" t="str">
        <f>VLOOKUP(MONTH(S1972),REF!$C$4:$D$15,2,FALSE)</f>
        <v>FEB</v>
      </c>
      <c r="W1972" t="str">
        <f t="shared" si="637"/>
        <v>NO</v>
      </c>
      <c r="X1972" t="str">
        <f t="shared" si="638"/>
        <v>NO</v>
      </c>
      <c r="Y1972" t="str">
        <f t="shared" si="639"/>
        <v>YES</v>
      </c>
      <c r="Z1972" t="str">
        <f t="shared" si="640"/>
        <v>NO</v>
      </c>
      <c r="AA1972" t="str">
        <f t="shared" si="641"/>
        <v>NO</v>
      </c>
      <c r="AB1972" t="str">
        <f t="shared" si="642"/>
        <v>NO</v>
      </c>
      <c r="AC1972" t="str">
        <f t="shared" si="643"/>
        <v>NO</v>
      </c>
      <c r="AD1972" t="str">
        <f t="shared" si="644"/>
        <v>NO</v>
      </c>
      <c r="AE1972" t="str">
        <f t="shared" si="645"/>
        <v>NO</v>
      </c>
      <c r="AF1972" t="str">
        <f t="shared" si="646"/>
        <v>NO</v>
      </c>
      <c r="AG1972" t="str">
        <f t="shared" si="647"/>
        <v>NO</v>
      </c>
      <c r="AH1972" t="str">
        <f t="shared" si="648"/>
        <v>NO</v>
      </c>
      <c r="AI1972">
        <f t="shared" si="649"/>
        <v>701</v>
      </c>
      <c r="AJ1972" t="str">
        <f t="shared" si="650"/>
        <v/>
      </c>
    </row>
    <row r="1973" spans="1:36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30"/>
        <v>2.6302771750000002</v>
      </c>
      <c r="P1973" s="6">
        <f t="shared" si="631"/>
        <v>272.35590732591254</v>
      </c>
      <c r="Q1973" t="str">
        <f t="shared" si="632"/>
        <v>technology</v>
      </c>
      <c r="R1973" t="str">
        <f t="shared" si="633"/>
        <v>hardware</v>
      </c>
      <c r="S1973" s="8">
        <f t="shared" si="634"/>
        <v>41562</v>
      </c>
      <c r="T1973" s="8">
        <f t="shared" si="635"/>
        <v>41593.166666666664</v>
      </c>
      <c r="U1973">
        <f t="shared" si="636"/>
        <v>2013</v>
      </c>
      <c r="V1973" t="str">
        <f>VLOOKUP(MONTH(S1973),REF!$C$4:$D$15,2,FALSE)</f>
        <v>OCT</v>
      </c>
      <c r="W1973" t="str">
        <f t="shared" si="637"/>
        <v>NO</v>
      </c>
      <c r="X1973" t="str">
        <f t="shared" si="638"/>
        <v>NO</v>
      </c>
      <c r="Y1973" t="str">
        <f t="shared" si="639"/>
        <v>NO</v>
      </c>
      <c r="Z1973" t="str">
        <f t="shared" si="640"/>
        <v>NO</v>
      </c>
      <c r="AA1973" t="str">
        <f t="shared" si="641"/>
        <v>NO</v>
      </c>
      <c r="AB1973" t="str">
        <f t="shared" si="642"/>
        <v>NO</v>
      </c>
      <c r="AC1973" t="str">
        <f t="shared" si="643"/>
        <v>NO</v>
      </c>
      <c r="AD1973" t="str">
        <f t="shared" si="644"/>
        <v>NO</v>
      </c>
      <c r="AE1973" t="str">
        <f t="shared" si="645"/>
        <v>NO</v>
      </c>
      <c r="AF1973" t="str">
        <f t="shared" si="646"/>
        <v>NO</v>
      </c>
      <c r="AG1973" t="str">
        <f t="shared" si="647"/>
        <v>NO</v>
      </c>
      <c r="AH1973" t="str">
        <f t="shared" si="648"/>
        <v>YES</v>
      </c>
      <c r="AI1973">
        <f t="shared" si="649"/>
        <v>3863</v>
      </c>
      <c r="AJ1973" t="str">
        <f t="shared" si="650"/>
        <v/>
      </c>
    </row>
    <row r="1974" spans="1:36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30"/>
        <v>6.7447999999999997</v>
      </c>
      <c r="P1974" s="6">
        <f t="shared" si="631"/>
        <v>70.848739495798313</v>
      </c>
      <c r="Q1974" t="str">
        <f t="shared" si="632"/>
        <v>technology</v>
      </c>
      <c r="R1974" t="str">
        <f t="shared" si="633"/>
        <v>hardware</v>
      </c>
      <c r="S1974" s="8">
        <f t="shared" si="634"/>
        <v>41201</v>
      </c>
      <c r="T1974" s="8">
        <f t="shared" si="635"/>
        <v>41231.053749999999</v>
      </c>
      <c r="U1974">
        <f t="shared" si="636"/>
        <v>2012</v>
      </c>
      <c r="V1974" t="str">
        <f>VLOOKUP(MONTH(S1974),REF!$C$4:$D$15,2,FALSE)</f>
        <v>OCT</v>
      </c>
      <c r="W1974" t="str">
        <f t="shared" si="637"/>
        <v>NO</v>
      </c>
      <c r="X1974" t="str">
        <f t="shared" si="638"/>
        <v>YES</v>
      </c>
      <c r="Y1974" t="str">
        <f t="shared" si="639"/>
        <v>NO</v>
      </c>
      <c r="Z1974" t="str">
        <f t="shared" si="640"/>
        <v>NO</v>
      </c>
      <c r="AA1974" t="str">
        <f t="shared" si="641"/>
        <v>NO</v>
      </c>
      <c r="AB1974" t="str">
        <f t="shared" si="642"/>
        <v>NO</v>
      </c>
      <c r="AC1974" t="str">
        <f t="shared" si="643"/>
        <v>NO</v>
      </c>
      <c r="AD1974" t="str">
        <f t="shared" si="644"/>
        <v>NO</v>
      </c>
      <c r="AE1974" t="str">
        <f t="shared" si="645"/>
        <v>NO</v>
      </c>
      <c r="AF1974" t="str">
        <f t="shared" si="646"/>
        <v>NO</v>
      </c>
      <c r="AG1974" t="str">
        <f t="shared" si="647"/>
        <v>NO</v>
      </c>
      <c r="AH1974" t="str">
        <f t="shared" si="648"/>
        <v>NO</v>
      </c>
      <c r="AI1974">
        <f t="shared" si="649"/>
        <v>238</v>
      </c>
      <c r="AJ1974" t="str">
        <f t="shared" si="650"/>
        <v/>
      </c>
    </row>
    <row r="1975" spans="1:36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30"/>
        <v>2.5683081313131315</v>
      </c>
      <c r="P1975" s="6">
        <f t="shared" si="631"/>
        <v>247.94003412969283</v>
      </c>
      <c r="Q1975" t="str">
        <f t="shared" si="632"/>
        <v>technology</v>
      </c>
      <c r="R1975" t="str">
        <f t="shared" si="633"/>
        <v>hardware</v>
      </c>
      <c r="S1975" s="8">
        <f t="shared" si="634"/>
        <v>42550</v>
      </c>
      <c r="T1975" s="8">
        <f t="shared" si="635"/>
        <v>42588.291666666672</v>
      </c>
      <c r="U1975">
        <f t="shared" si="636"/>
        <v>2016</v>
      </c>
      <c r="V1975" t="str">
        <f>VLOOKUP(MONTH(S1975),REF!$C$4:$D$15,2,FALSE)</f>
        <v>JUN</v>
      </c>
      <c r="W1975" t="str">
        <f t="shared" si="637"/>
        <v>NO</v>
      </c>
      <c r="X1975" t="str">
        <f t="shared" si="638"/>
        <v>NO</v>
      </c>
      <c r="Y1975" t="str">
        <f t="shared" si="639"/>
        <v>NO</v>
      </c>
      <c r="Z1975" t="str">
        <f t="shared" si="640"/>
        <v>NO</v>
      </c>
      <c r="AA1975" t="str">
        <f t="shared" si="641"/>
        <v>NO</v>
      </c>
      <c r="AB1975" t="str">
        <f t="shared" si="642"/>
        <v>NO</v>
      </c>
      <c r="AC1975" t="str">
        <f t="shared" si="643"/>
        <v>NO</v>
      </c>
      <c r="AD1975" t="str">
        <f t="shared" si="644"/>
        <v>NO</v>
      </c>
      <c r="AE1975" t="str">
        <f t="shared" si="645"/>
        <v>NO</v>
      </c>
      <c r="AF1975" t="str">
        <f t="shared" si="646"/>
        <v>NO</v>
      </c>
      <c r="AG1975" t="str">
        <f t="shared" si="647"/>
        <v>NO</v>
      </c>
      <c r="AH1975" t="str">
        <f t="shared" si="648"/>
        <v>YES</v>
      </c>
      <c r="AI1975">
        <f t="shared" si="649"/>
        <v>2051</v>
      </c>
      <c r="AJ1975" t="str">
        <f t="shared" si="650"/>
        <v/>
      </c>
    </row>
    <row r="1976" spans="1:36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30"/>
        <v>3.7549600000000001</v>
      </c>
      <c r="P1976" s="6">
        <f t="shared" si="631"/>
        <v>186.81393034825871</v>
      </c>
      <c r="Q1976" t="str">
        <f t="shared" si="632"/>
        <v>technology</v>
      </c>
      <c r="R1976" t="str">
        <f t="shared" si="633"/>
        <v>hardware</v>
      </c>
      <c r="S1976" s="8">
        <f t="shared" si="634"/>
        <v>41445</v>
      </c>
      <c r="T1976" s="8">
        <f t="shared" si="635"/>
        <v>41505.334131944444</v>
      </c>
      <c r="U1976">
        <f t="shared" si="636"/>
        <v>2013</v>
      </c>
      <c r="V1976" t="str">
        <f>VLOOKUP(MONTH(S1976),REF!$C$4:$D$15,2,FALSE)</f>
        <v>JUN</v>
      </c>
      <c r="W1976" t="str">
        <f t="shared" si="637"/>
        <v>NO</v>
      </c>
      <c r="X1976" t="str">
        <f t="shared" si="638"/>
        <v>NO</v>
      </c>
      <c r="Y1976" t="str">
        <f t="shared" si="639"/>
        <v>NO</v>
      </c>
      <c r="Z1976" t="str">
        <f t="shared" si="640"/>
        <v>NO</v>
      </c>
      <c r="AA1976" t="str">
        <f t="shared" si="641"/>
        <v>NO</v>
      </c>
      <c r="AB1976" t="str">
        <f t="shared" si="642"/>
        <v>YES</v>
      </c>
      <c r="AC1976" t="str">
        <f t="shared" si="643"/>
        <v>NO</v>
      </c>
      <c r="AD1976" t="str">
        <f t="shared" si="644"/>
        <v>NO</v>
      </c>
      <c r="AE1976" t="str">
        <f t="shared" si="645"/>
        <v>NO</v>
      </c>
      <c r="AF1976" t="str">
        <f t="shared" si="646"/>
        <v>NO</v>
      </c>
      <c r="AG1976" t="str">
        <f t="shared" si="647"/>
        <v>NO</v>
      </c>
      <c r="AH1976" t="str">
        <f t="shared" si="648"/>
        <v>NO</v>
      </c>
      <c r="AI1976">
        <f t="shared" si="649"/>
        <v>402</v>
      </c>
      <c r="AJ1976" t="str">
        <f t="shared" si="650"/>
        <v/>
      </c>
    </row>
    <row r="1977" spans="1:36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30"/>
        <v>2.0870837499999997</v>
      </c>
      <c r="P1977" s="6">
        <f t="shared" si="631"/>
        <v>131.98948616600788</v>
      </c>
      <c r="Q1977" t="str">
        <f t="shared" si="632"/>
        <v>technology</v>
      </c>
      <c r="R1977" t="str">
        <f t="shared" si="633"/>
        <v>hardware</v>
      </c>
      <c r="S1977" s="8">
        <f t="shared" si="634"/>
        <v>41314</v>
      </c>
      <c r="T1977" s="8">
        <f t="shared" si="635"/>
        <v>41343.755219907405</v>
      </c>
      <c r="U1977">
        <f t="shared" si="636"/>
        <v>2013</v>
      </c>
      <c r="V1977" t="str">
        <f>VLOOKUP(MONTH(S1977),REF!$C$4:$D$15,2,FALSE)</f>
        <v>FEB</v>
      </c>
      <c r="W1977" t="str">
        <f t="shared" si="637"/>
        <v>NO</v>
      </c>
      <c r="X1977" t="str">
        <f t="shared" si="638"/>
        <v>NO</v>
      </c>
      <c r="Y1977" t="str">
        <f t="shared" si="639"/>
        <v>NO</v>
      </c>
      <c r="Z1977" t="str">
        <f t="shared" si="640"/>
        <v>NO</v>
      </c>
      <c r="AA1977" t="str">
        <f t="shared" si="641"/>
        <v>YES</v>
      </c>
      <c r="AB1977" t="str">
        <f t="shared" si="642"/>
        <v>NO</v>
      </c>
      <c r="AC1977" t="str">
        <f t="shared" si="643"/>
        <v>NO</v>
      </c>
      <c r="AD1977" t="str">
        <f t="shared" si="644"/>
        <v>NO</v>
      </c>
      <c r="AE1977" t="str">
        <f t="shared" si="645"/>
        <v>NO</v>
      </c>
      <c r="AF1977" t="str">
        <f t="shared" si="646"/>
        <v>NO</v>
      </c>
      <c r="AG1977" t="str">
        <f t="shared" si="647"/>
        <v>NO</v>
      </c>
      <c r="AH1977" t="str">
        <f t="shared" si="648"/>
        <v>NO</v>
      </c>
      <c r="AI1977">
        <f t="shared" si="649"/>
        <v>253</v>
      </c>
      <c r="AJ1977" t="str">
        <f t="shared" si="650"/>
        <v/>
      </c>
    </row>
    <row r="1978" spans="1:36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30"/>
        <v>3.4660000000000002</v>
      </c>
      <c r="P1978" s="6">
        <f t="shared" si="631"/>
        <v>29.310782241014799</v>
      </c>
      <c r="Q1978" t="str">
        <f t="shared" si="632"/>
        <v>technology</v>
      </c>
      <c r="R1978" t="str">
        <f t="shared" si="633"/>
        <v>hardware</v>
      </c>
      <c r="S1978" s="8">
        <f t="shared" si="634"/>
        <v>41439</v>
      </c>
      <c r="T1978" s="8">
        <f t="shared" si="635"/>
        <v>41468.899594907409</v>
      </c>
      <c r="U1978">
        <f t="shared" si="636"/>
        <v>2013</v>
      </c>
      <c r="V1978" t="str">
        <f>VLOOKUP(MONTH(S1978),REF!$C$4:$D$15,2,FALSE)</f>
        <v>JUN</v>
      </c>
      <c r="W1978" t="str">
        <f t="shared" si="637"/>
        <v>NO</v>
      </c>
      <c r="X1978" t="str">
        <f t="shared" si="638"/>
        <v>YES</v>
      </c>
      <c r="Y1978" t="str">
        <f t="shared" si="639"/>
        <v>NO</v>
      </c>
      <c r="Z1978" t="str">
        <f t="shared" si="640"/>
        <v>NO</v>
      </c>
      <c r="AA1978" t="str">
        <f t="shared" si="641"/>
        <v>NO</v>
      </c>
      <c r="AB1978" t="str">
        <f t="shared" si="642"/>
        <v>NO</v>
      </c>
      <c r="AC1978" t="str">
        <f t="shared" si="643"/>
        <v>NO</v>
      </c>
      <c r="AD1978" t="str">
        <f t="shared" si="644"/>
        <v>NO</v>
      </c>
      <c r="AE1978" t="str">
        <f t="shared" si="645"/>
        <v>NO</v>
      </c>
      <c r="AF1978" t="str">
        <f t="shared" si="646"/>
        <v>NO</v>
      </c>
      <c r="AG1978" t="str">
        <f t="shared" si="647"/>
        <v>NO</v>
      </c>
      <c r="AH1978" t="str">
        <f t="shared" si="648"/>
        <v>NO</v>
      </c>
      <c r="AI1978">
        <f t="shared" si="649"/>
        <v>473</v>
      </c>
      <c r="AJ1978" t="str">
        <f t="shared" si="650"/>
        <v/>
      </c>
    </row>
    <row r="1979" spans="1:36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30"/>
        <v>4.0232999999999999</v>
      </c>
      <c r="P1979" s="6">
        <f t="shared" si="631"/>
        <v>245.02436053593178</v>
      </c>
      <c r="Q1979" t="str">
        <f t="shared" si="632"/>
        <v>technology</v>
      </c>
      <c r="R1979" t="str">
        <f t="shared" si="633"/>
        <v>hardware</v>
      </c>
      <c r="S1979" s="8">
        <f t="shared" si="634"/>
        <v>42311</v>
      </c>
      <c r="T1979" s="8">
        <f t="shared" si="635"/>
        <v>42357.332638888889</v>
      </c>
      <c r="U1979">
        <f t="shared" si="636"/>
        <v>2015</v>
      </c>
      <c r="V1979" t="str">
        <f>VLOOKUP(MONTH(S1979),REF!$C$4:$D$15,2,FALSE)</f>
        <v>NOV</v>
      </c>
      <c r="W1979" t="str">
        <f t="shared" si="637"/>
        <v>NO</v>
      </c>
      <c r="X1979" t="str">
        <f t="shared" si="638"/>
        <v>NO</v>
      </c>
      <c r="Y1979" t="str">
        <f t="shared" si="639"/>
        <v>NO</v>
      </c>
      <c r="Z1979" t="str">
        <f t="shared" si="640"/>
        <v>NO</v>
      </c>
      <c r="AA1979" t="str">
        <f t="shared" si="641"/>
        <v>NO</v>
      </c>
      <c r="AB1979" t="str">
        <f t="shared" si="642"/>
        <v>NO</v>
      </c>
      <c r="AC1979" t="str">
        <f t="shared" si="643"/>
        <v>NO</v>
      </c>
      <c r="AD1979" t="str">
        <f t="shared" si="644"/>
        <v>NO</v>
      </c>
      <c r="AE1979" t="str">
        <f t="shared" si="645"/>
        <v>NO</v>
      </c>
      <c r="AF1979" t="str">
        <f t="shared" si="646"/>
        <v>NO</v>
      </c>
      <c r="AG1979" t="str">
        <f t="shared" si="647"/>
        <v>NO</v>
      </c>
      <c r="AH1979" t="str">
        <f t="shared" si="648"/>
        <v>YES</v>
      </c>
      <c r="AI1979">
        <f t="shared" si="649"/>
        <v>821</v>
      </c>
      <c r="AJ1979" t="str">
        <f t="shared" si="650"/>
        <v/>
      </c>
    </row>
    <row r="1980" spans="1:36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30"/>
        <v>10.2684514</v>
      </c>
      <c r="P1980" s="6">
        <f t="shared" si="631"/>
        <v>1323.2540463917526</v>
      </c>
      <c r="Q1980" t="str">
        <f t="shared" si="632"/>
        <v>technology</v>
      </c>
      <c r="R1980" t="str">
        <f t="shared" si="633"/>
        <v>hardware</v>
      </c>
      <c r="S1980" s="8">
        <f t="shared" si="634"/>
        <v>41039</v>
      </c>
      <c r="T1980" s="8">
        <f t="shared" si="635"/>
        <v>41072.291666666664</v>
      </c>
      <c r="U1980">
        <f t="shared" si="636"/>
        <v>2012</v>
      </c>
      <c r="V1980" t="str">
        <f>VLOOKUP(MONTH(S1980),REF!$C$4:$D$15,2,FALSE)</f>
        <v>MAY</v>
      </c>
      <c r="W1980" t="str">
        <f t="shared" si="637"/>
        <v>NO</v>
      </c>
      <c r="X1980" t="str">
        <f t="shared" si="638"/>
        <v>NO</v>
      </c>
      <c r="Y1980" t="str">
        <f t="shared" si="639"/>
        <v>NO</v>
      </c>
      <c r="Z1980" t="str">
        <f t="shared" si="640"/>
        <v>NO</v>
      </c>
      <c r="AA1980" t="str">
        <f t="shared" si="641"/>
        <v>NO</v>
      </c>
      <c r="AB1980" t="str">
        <f t="shared" si="642"/>
        <v>NO</v>
      </c>
      <c r="AC1980" t="str">
        <f t="shared" si="643"/>
        <v>NO</v>
      </c>
      <c r="AD1980" t="str">
        <f t="shared" si="644"/>
        <v>NO</v>
      </c>
      <c r="AE1980" t="str">
        <f t="shared" si="645"/>
        <v>NO</v>
      </c>
      <c r="AF1980" t="str">
        <f t="shared" si="646"/>
        <v>NO</v>
      </c>
      <c r="AG1980" t="str">
        <f t="shared" si="647"/>
        <v>NO</v>
      </c>
      <c r="AH1980" t="str">
        <f t="shared" si="648"/>
        <v>YES</v>
      </c>
      <c r="AI1980">
        <f t="shared" si="649"/>
        <v>388</v>
      </c>
      <c r="AJ1980" t="str">
        <f t="shared" si="650"/>
        <v/>
      </c>
    </row>
    <row r="1981" spans="1:36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30"/>
        <v>1.14901155</v>
      </c>
      <c r="P1981" s="6">
        <f t="shared" si="631"/>
        <v>282.65966789667897</v>
      </c>
      <c r="Q1981" t="str">
        <f t="shared" si="632"/>
        <v>technology</v>
      </c>
      <c r="R1981" t="str">
        <f t="shared" si="633"/>
        <v>hardware</v>
      </c>
      <c r="S1981" s="8">
        <f t="shared" si="634"/>
        <v>42290</v>
      </c>
      <c r="T1981" s="8">
        <f t="shared" si="635"/>
        <v>42327.207638888889</v>
      </c>
      <c r="U1981">
        <f t="shared" si="636"/>
        <v>2015</v>
      </c>
      <c r="V1981" t="str">
        <f>VLOOKUP(MONTH(S1981),REF!$C$4:$D$15,2,FALSE)</f>
        <v>OCT</v>
      </c>
      <c r="W1981" t="str">
        <f t="shared" si="637"/>
        <v>NO</v>
      </c>
      <c r="X1981" t="str">
        <f t="shared" si="638"/>
        <v>NO</v>
      </c>
      <c r="Y1981" t="str">
        <f t="shared" si="639"/>
        <v>NO</v>
      </c>
      <c r="Z1981" t="str">
        <f t="shared" si="640"/>
        <v>NO</v>
      </c>
      <c r="AA1981" t="str">
        <f t="shared" si="641"/>
        <v>NO</v>
      </c>
      <c r="AB1981" t="str">
        <f t="shared" si="642"/>
        <v>NO</v>
      </c>
      <c r="AC1981" t="str">
        <f t="shared" si="643"/>
        <v>NO</v>
      </c>
      <c r="AD1981" t="str">
        <f t="shared" si="644"/>
        <v>NO</v>
      </c>
      <c r="AE1981" t="str">
        <f t="shared" si="645"/>
        <v>NO</v>
      </c>
      <c r="AF1981" t="str">
        <f t="shared" si="646"/>
        <v>NO</v>
      </c>
      <c r="AG1981" t="str">
        <f t="shared" si="647"/>
        <v>NO</v>
      </c>
      <c r="AH1981" t="str">
        <f t="shared" si="648"/>
        <v>YES</v>
      </c>
      <c r="AI1981">
        <f t="shared" si="649"/>
        <v>813</v>
      </c>
      <c r="AJ1981" t="str">
        <f t="shared" si="650"/>
        <v/>
      </c>
    </row>
    <row r="1982" spans="1:36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30"/>
        <v>3.5482402000000004</v>
      </c>
      <c r="P1982" s="6">
        <f t="shared" si="631"/>
        <v>91.214401028277635</v>
      </c>
      <c r="Q1982" t="str">
        <f t="shared" si="632"/>
        <v>technology</v>
      </c>
      <c r="R1982" t="str">
        <f t="shared" si="633"/>
        <v>hardware</v>
      </c>
      <c r="S1982" s="8">
        <f t="shared" si="634"/>
        <v>42424</v>
      </c>
      <c r="T1982" s="8">
        <f t="shared" si="635"/>
        <v>42463.500717592593</v>
      </c>
      <c r="U1982">
        <f t="shared" si="636"/>
        <v>2016</v>
      </c>
      <c r="V1982" t="str">
        <f>VLOOKUP(MONTH(S1982),REF!$C$4:$D$15,2,FALSE)</f>
        <v>FEB</v>
      </c>
      <c r="W1982" t="str">
        <f t="shared" si="637"/>
        <v>NO</v>
      </c>
      <c r="X1982" t="str">
        <f t="shared" si="638"/>
        <v>NO</v>
      </c>
      <c r="Y1982" t="str">
        <f t="shared" si="639"/>
        <v>NO</v>
      </c>
      <c r="Z1982" t="str">
        <f t="shared" si="640"/>
        <v>NO</v>
      </c>
      <c r="AA1982" t="str">
        <f t="shared" si="641"/>
        <v>NO</v>
      </c>
      <c r="AB1982" t="str">
        <f t="shared" si="642"/>
        <v>NO</v>
      </c>
      <c r="AC1982" t="str">
        <f t="shared" si="643"/>
        <v>NO</v>
      </c>
      <c r="AD1982" t="str">
        <f t="shared" si="644"/>
        <v>NO</v>
      </c>
      <c r="AE1982" t="str">
        <f t="shared" si="645"/>
        <v>NO</v>
      </c>
      <c r="AF1982" t="str">
        <f t="shared" si="646"/>
        <v>NO</v>
      </c>
      <c r="AG1982" t="str">
        <f t="shared" si="647"/>
        <v>NO</v>
      </c>
      <c r="AH1982" t="str">
        <f t="shared" si="648"/>
        <v>YES</v>
      </c>
      <c r="AI1982">
        <f t="shared" si="649"/>
        <v>1945</v>
      </c>
      <c r="AJ1982" t="str">
        <f t="shared" si="650"/>
        <v/>
      </c>
    </row>
    <row r="1983" spans="1:36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30"/>
        <v>5.0799999999999998E-2</v>
      </c>
      <c r="P1983" s="6">
        <f t="shared" si="631"/>
        <v>31.75</v>
      </c>
      <c r="Q1983" t="str">
        <f t="shared" si="632"/>
        <v>photography</v>
      </c>
      <c r="R1983" t="str">
        <f t="shared" si="633"/>
        <v>people</v>
      </c>
      <c r="S1983" s="8">
        <f t="shared" si="634"/>
        <v>41800</v>
      </c>
      <c r="T1983" s="8">
        <f t="shared" si="635"/>
        <v>41829.725289351853</v>
      </c>
      <c r="U1983">
        <f t="shared" si="636"/>
        <v>2014</v>
      </c>
      <c r="V1983" t="str">
        <f>VLOOKUP(MONTH(S1983),REF!$C$4:$D$15,2,FALSE)</f>
        <v>JUN</v>
      </c>
      <c r="W1983" t="str">
        <f t="shared" si="637"/>
        <v>NO</v>
      </c>
      <c r="X1983" t="str">
        <f t="shared" si="638"/>
        <v>NO</v>
      </c>
      <c r="Y1983" t="str">
        <f t="shared" si="639"/>
        <v>YES</v>
      </c>
      <c r="Z1983" t="str">
        <f t="shared" si="640"/>
        <v>NO</v>
      </c>
      <c r="AA1983" t="str">
        <f t="shared" si="641"/>
        <v>NO</v>
      </c>
      <c r="AB1983" t="str">
        <f t="shared" si="642"/>
        <v>NO</v>
      </c>
      <c r="AC1983" t="str">
        <f t="shared" si="643"/>
        <v>NO</v>
      </c>
      <c r="AD1983" t="str">
        <f t="shared" si="644"/>
        <v>NO</v>
      </c>
      <c r="AE1983" t="str">
        <f t="shared" si="645"/>
        <v>NO</v>
      </c>
      <c r="AF1983" t="str">
        <f t="shared" si="646"/>
        <v>NO</v>
      </c>
      <c r="AG1983" t="str">
        <f t="shared" si="647"/>
        <v>NO</v>
      </c>
      <c r="AH1983" t="str">
        <f t="shared" si="648"/>
        <v>NO</v>
      </c>
      <c r="AI1983" t="str">
        <f t="shared" si="649"/>
        <v/>
      </c>
      <c r="AJ1983">
        <f t="shared" si="650"/>
        <v>12</v>
      </c>
    </row>
    <row r="1984" spans="1:36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30"/>
        <v>0</v>
      </c>
      <c r="P1984" s="6" t="e">
        <f t="shared" si="631"/>
        <v>#DIV/0!</v>
      </c>
      <c r="Q1984" t="str">
        <f t="shared" si="632"/>
        <v>photography</v>
      </c>
      <c r="R1984" t="str">
        <f t="shared" si="633"/>
        <v>people</v>
      </c>
      <c r="S1984" s="8">
        <f t="shared" si="634"/>
        <v>42679</v>
      </c>
      <c r="T1984" s="8">
        <f t="shared" si="635"/>
        <v>42708.628321759257</v>
      </c>
      <c r="U1984">
        <f t="shared" si="636"/>
        <v>2016</v>
      </c>
      <c r="V1984" t="str">
        <f>VLOOKUP(MONTH(S1984),REF!$C$4:$D$15,2,FALSE)</f>
        <v>NOV</v>
      </c>
      <c r="W1984" t="str">
        <f t="shared" si="637"/>
        <v>NO</v>
      </c>
      <c r="X1984" t="str">
        <f t="shared" si="638"/>
        <v>NO</v>
      </c>
      <c r="Y1984" t="str">
        <f t="shared" si="639"/>
        <v>NO</v>
      </c>
      <c r="Z1984" t="str">
        <f t="shared" si="640"/>
        <v>NO</v>
      </c>
      <c r="AA1984" t="str">
        <f t="shared" si="641"/>
        <v>NO</v>
      </c>
      <c r="AB1984" t="str">
        <f t="shared" si="642"/>
        <v>NO</v>
      </c>
      <c r="AC1984" t="str">
        <f t="shared" si="643"/>
        <v>NO</v>
      </c>
      <c r="AD1984" t="str">
        <f t="shared" si="644"/>
        <v>NO</v>
      </c>
      <c r="AE1984" t="str">
        <f t="shared" si="645"/>
        <v>NO</v>
      </c>
      <c r="AF1984" t="str">
        <f t="shared" si="646"/>
        <v>NO</v>
      </c>
      <c r="AG1984" t="str">
        <f t="shared" si="647"/>
        <v>NO</v>
      </c>
      <c r="AH1984" t="str">
        <f t="shared" si="648"/>
        <v>YES</v>
      </c>
      <c r="AI1984" t="str">
        <f t="shared" si="649"/>
        <v/>
      </c>
      <c r="AJ1984">
        <f t="shared" si="650"/>
        <v>0</v>
      </c>
    </row>
    <row r="1985" spans="1:36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30"/>
        <v>4.2999999999999997E-2</v>
      </c>
      <c r="P1985" s="6">
        <f t="shared" si="631"/>
        <v>88.6875</v>
      </c>
      <c r="Q1985" t="str">
        <f t="shared" si="632"/>
        <v>photography</v>
      </c>
      <c r="R1985" t="str">
        <f t="shared" si="633"/>
        <v>people</v>
      </c>
      <c r="S1985" s="8">
        <f t="shared" si="634"/>
        <v>42593</v>
      </c>
      <c r="T1985" s="8">
        <f t="shared" si="635"/>
        <v>42615.291666666672</v>
      </c>
      <c r="U1985">
        <f t="shared" si="636"/>
        <v>2016</v>
      </c>
      <c r="V1985" t="str">
        <f>VLOOKUP(MONTH(S1985),REF!$C$4:$D$15,2,FALSE)</f>
        <v>AUG</v>
      </c>
      <c r="W1985" t="str">
        <f t="shared" si="637"/>
        <v>NO</v>
      </c>
      <c r="X1985" t="str">
        <f t="shared" si="638"/>
        <v>NO</v>
      </c>
      <c r="Y1985" t="str">
        <f t="shared" si="639"/>
        <v>NO</v>
      </c>
      <c r="Z1985" t="str">
        <f t="shared" si="640"/>
        <v>NO</v>
      </c>
      <c r="AA1985" t="str">
        <f t="shared" si="641"/>
        <v>NO</v>
      </c>
      <c r="AB1985" t="str">
        <f t="shared" si="642"/>
        <v>NO</v>
      </c>
      <c r="AC1985" t="str">
        <f t="shared" si="643"/>
        <v>NO</v>
      </c>
      <c r="AD1985" t="str">
        <f t="shared" si="644"/>
        <v>YES</v>
      </c>
      <c r="AE1985" t="str">
        <f t="shared" si="645"/>
        <v>NO</v>
      </c>
      <c r="AF1985" t="str">
        <f t="shared" si="646"/>
        <v>NO</v>
      </c>
      <c r="AG1985" t="str">
        <f t="shared" si="647"/>
        <v>NO</v>
      </c>
      <c r="AH1985" t="str">
        <f t="shared" si="648"/>
        <v>NO</v>
      </c>
      <c r="AI1985" t="str">
        <f t="shared" si="649"/>
        <v/>
      </c>
      <c r="AJ1985">
        <f t="shared" si="650"/>
        <v>16</v>
      </c>
    </row>
    <row r="1986" spans="1:36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30"/>
        <v>0.21146666666666666</v>
      </c>
      <c r="P1986" s="6">
        <f t="shared" si="631"/>
        <v>453.14285714285717</v>
      </c>
      <c r="Q1986" t="str">
        <f t="shared" si="632"/>
        <v>photography</v>
      </c>
      <c r="R1986" t="str">
        <f t="shared" si="633"/>
        <v>people</v>
      </c>
      <c r="S1986" s="8">
        <f t="shared" si="634"/>
        <v>41914</v>
      </c>
      <c r="T1986" s="8">
        <f t="shared" si="635"/>
        <v>41973.831956018519</v>
      </c>
      <c r="U1986">
        <f t="shared" si="636"/>
        <v>2014</v>
      </c>
      <c r="V1986" t="str">
        <f>VLOOKUP(MONTH(S1986),REF!$C$4:$D$15,2,FALSE)</f>
        <v>OCT</v>
      </c>
      <c r="W1986" t="str">
        <f t="shared" si="637"/>
        <v>NO</v>
      </c>
      <c r="X1986" t="str">
        <f t="shared" si="638"/>
        <v>NO</v>
      </c>
      <c r="Y1986" t="str">
        <f t="shared" si="639"/>
        <v>NO</v>
      </c>
      <c r="Z1986" t="str">
        <f t="shared" si="640"/>
        <v>NO</v>
      </c>
      <c r="AA1986" t="str">
        <f t="shared" si="641"/>
        <v>YES</v>
      </c>
      <c r="AB1986" t="str">
        <f t="shared" si="642"/>
        <v>NO</v>
      </c>
      <c r="AC1986" t="str">
        <f t="shared" si="643"/>
        <v>NO</v>
      </c>
      <c r="AD1986" t="str">
        <f t="shared" si="644"/>
        <v>NO</v>
      </c>
      <c r="AE1986" t="str">
        <f t="shared" si="645"/>
        <v>NO</v>
      </c>
      <c r="AF1986" t="str">
        <f t="shared" si="646"/>
        <v>NO</v>
      </c>
      <c r="AG1986" t="str">
        <f t="shared" si="647"/>
        <v>NO</v>
      </c>
      <c r="AH1986" t="str">
        <f t="shared" si="648"/>
        <v>NO</v>
      </c>
      <c r="AI1986" t="str">
        <f t="shared" si="649"/>
        <v/>
      </c>
      <c r="AJ1986">
        <f t="shared" si="650"/>
        <v>7</v>
      </c>
    </row>
    <row r="1987" spans="1:36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51">E1987/D1987</f>
        <v>3.1875000000000001E-2</v>
      </c>
      <c r="P1987" s="6">
        <f t="shared" ref="P1987:P2050" si="652">E1987/L1987</f>
        <v>12.75</v>
      </c>
      <c r="Q1987" t="str">
        <f t="shared" ref="Q1987:Q2050" si="653">LEFT(N1987,FIND("/",N1987)-1)</f>
        <v>photography</v>
      </c>
      <c r="R1987" t="str">
        <f t="shared" ref="R1987:R2050" si="654">RIGHT(N1987,LEN(N1987)-FIND("/",N1987))</f>
        <v>people</v>
      </c>
      <c r="S1987" s="8">
        <f t="shared" ref="S1987:S2050" si="655">ROUND((J1987/86400)+DATE(1970,1,1),0)</f>
        <v>42556</v>
      </c>
      <c r="T1987" s="8">
        <f t="shared" ref="T1987:T2050" si="656">(I1987/86400)+DATE(1970,1,1)</f>
        <v>42584.958333333328</v>
      </c>
      <c r="U1987">
        <f t="shared" ref="U1987:U2050" si="657">YEAR(S1987)</f>
        <v>2016</v>
      </c>
      <c r="V1987" t="str">
        <f>VLOOKUP(MONTH(S1987),REF!$C$4:$D$15,2,FALSE)</f>
        <v>JUL</v>
      </c>
      <c r="W1987" t="str">
        <f t="shared" ref="W1987:W2050" si="658">IF(D1987&lt;1000,"YES","NO")</f>
        <v>NO</v>
      </c>
      <c r="X1987" t="str">
        <f t="shared" ref="X1987:X2050" si="659">IF(AND($D1987&gt;=1000,$D1987&lt;=4999),"YES","NO")</f>
        <v>YES</v>
      </c>
      <c r="Y1987" t="str">
        <f t="shared" ref="Y1987:Y2050" si="660">IF(AND($D1987&gt;=5000,$D1987&lt;=9999),"YES","NO")</f>
        <v>NO</v>
      </c>
      <c r="Z1987" t="str">
        <f t="shared" ref="Z1987:Z2050" si="661">IF(AND($D1987&gt;=10000,$D1987&lt;=14999),"YES","NO")</f>
        <v>NO</v>
      </c>
      <c r="AA1987" t="str">
        <f t="shared" ref="AA1987:AA2050" si="662">IF(AND($D1987&gt;=15000,$D1987&lt;=19999),"YES","NO")</f>
        <v>NO</v>
      </c>
      <c r="AB1987" t="str">
        <f t="shared" ref="AB1987:AB2050" si="663">IF(AND($D1987&gt;=20000,$D1987&lt;=24999),"YES","NO")</f>
        <v>NO</v>
      </c>
      <c r="AC1987" t="str">
        <f t="shared" ref="AC1987:AC2050" si="664">IF(AND($D1987&gt;=25000,$D1987&lt;=29999),"YES","NO")</f>
        <v>NO</v>
      </c>
      <c r="AD1987" t="str">
        <f t="shared" ref="AD1987:AD2050" si="665">IF(AND($D1987&gt;=30000,$D1987&lt;=34999),"YES","NO")</f>
        <v>NO</v>
      </c>
      <c r="AE1987" t="str">
        <f t="shared" ref="AE1987:AE2050" si="666">IF(AND($D1987&gt;=35000,$D1987&lt;=39999),"YES","NO")</f>
        <v>NO</v>
      </c>
      <c r="AF1987" t="str">
        <f t="shared" ref="AF1987:AF2050" si="667">IF(AND($D1987&gt;=40000,$D1987&lt;=44999),"YES","NO")</f>
        <v>NO</v>
      </c>
      <c r="AG1987" t="str">
        <f t="shared" ref="AG1987:AG2050" si="668">IF(AND($D1987&gt;=45000,$D1987&lt;=49999),"YES","NO")</f>
        <v>NO</v>
      </c>
      <c r="AH1987" t="str">
        <f t="shared" ref="AH1987:AH2050" si="669">IF($D1987&gt;=50000,"YES","NO")</f>
        <v>NO</v>
      </c>
      <c r="AI1987" t="str">
        <f t="shared" ref="AI1987:AI2050" si="670">IF(F1987="successful",L1987,"")</f>
        <v/>
      </c>
      <c r="AJ1987">
        <f t="shared" ref="AJ1987:AJ2050" si="671">IF(F1987="failed",L1987,"")</f>
        <v>4</v>
      </c>
    </row>
    <row r="1988" spans="1:36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51"/>
        <v>5.0000000000000001E-4</v>
      </c>
      <c r="P1988" s="6">
        <f t="shared" si="652"/>
        <v>1</v>
      </c>
      <c r="Q1988" t="str">
        <f t="shared" si="653"/>
        <v>photography</v>
      </c>
      <c r="R1988" t="str">
        <f t="shared" si="654"/>
        <v>people</v>
      </c>
      <c r="S1988" s="8">
        <f t="shared" si="655"/>
        <v>42413</v>
      </c>
      <c r="T1988" s="8">
        <f t="shared" si="656"/>
        <v>42443.392164351855</v>
      </c>
      <c r="U1988">
        <f t="shared" si="657"/>
        <v>2016</v>
      </c>
      <c r="V1988" t="str">
        <f>VLOOKUP(MONTH(S1988),REF!$C$4:$D$15,2,FALSE)</f>
        <v>FEB</v>
      </c>
      <c r="W1988" t="str">
        <f t="shared" si="658"/>
        <v>NO</v>
      </c>
      <c r="X1988" t="str">
        <f t="shared" si="659"/>
        <v>YES</v>
      </c>
      <c r="Y1988" t="str">
        <f t="shared" si="660"/>
        <v>NO</v>
      </c>
      <c r="Z1988" t="str">
        <f t="shared" si="661"/>
        <v>NO</v>
      </c>
      <c r="AA1988" t="str">
        <f t="shared" si="662"/>
        <v>NO</v>
      </c>
      <c r="AB1988" t="str">
        <f t="shared" si="663"/>
        <v>NO</v>
      </c>
      <c r="AC1988" t="str">
        <f t="shared" si="664"/>
        <v>NO</v>
      </c>
      <c r="AD1988" t="str">
        <f t="shared" si="665"/>
        <v>NO</v>
      </c>
      <c r="AE1988" t="str">
        <f t="shared" si="666"/>
        <v>NO</v>
      </c>
      <c r="AF1988" t="str">
        <f t="shared" si="667"/>
        <v>NO</v>
      </c>
      <c r="AG1988" t="str">
        <f t="shared" si="668"/>
        <v>NO</v>
      </c>
      <c r="AH1988" t="str">
        <f t="shared" si="669"/>
        <v>NO</v>
      </c>
      <c r="AI1988" t="str">
        <f t="shared" si="670"/>
        <v/>
      </c>
      <c r="AJ1988">
        <f t="shared" si="671"/>
        <v>1</v>
      </c>
    </row>
    <row r="1989" spans="1:36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51"/>
        <v>0.42472727272727273</v>
      </c>
      <c r="P1989" s="6">
        <f t="shared" si="652"/>
        <v>83.428571428571431</v>
      </c>
      <c r="Q1989" t="str">
        <f t="shared" si="653"/>
        <v>photography</v>
      </c>
      <c r="R1989" t="str">
        <f t="shared" si="654"/>
        <v>people</v>
      </c>
      <c r="S1989" s="8">
        <f t="shared" si="655"/>
        <v>42035</v>
      </c>
      <c r="T1989" s="8">
        <f t="shared" si="656"/>
        <v>42064.639768518522</v>
      </c>
      <c r="U1989">
        <f t="shared" si="657"/>
        <v>2015</v>
      </c>
      <c r="V1989" t="str">
        <f>VLOOKUP(MONTH(S1989),REF!$C$4:$D$15,2,FALSE)</f>
        <v>JAN</v>
      </c>
      <c r="W1989" t="str">
        <f t="shared" si="658"/>
        <v>NO</v>
      </c>
      <c r="X1989" t="str">
        <f t="shared" si="659"/>
        <v>NO</v>
      </c>
      <c r="Y1989" t="str">
        <f t="shared" si="660"/>
        <v>YES</v>
      </c>
      <c r="Z1989" t="str">
        <f t="shared" si="661"/>
        <v>NO</v>
      </c>
      <c r="AA1989" t="str">
        <f t="shared" si="662"/>
        <v>NO</v>
      </c>
      <c r="AB1989" t="str">
        <f t="shared" si="663"/>
        <v>NO</v>
      </c>
      <c r="AC1989" t="str">
        <f t="shared" si="664"/>
        <v>NO</v>
      </c>
      <c r="AD1989" t="str">
        <f t="shared" si="665"/>
        <v>NO</v>
      </c>
      <c r="AE1989" t="str">
        <f t="shared" si="666"/>
        <v>NO</v>
      </c>
      <c r="AF1989" t="str">
        <f t="shared" si="667"/>
        <v>NO</v>
      </c>
      <c r="AG1989" t="str">
        <f t="shared" si="668"/>
        <v>NO</v>
      </c>
      <c r="AH1989" t="str">
        <f t="shared" si="669"/>
        <v>NO</v>
      </c>
      <c r="AI1989" t="str">
        <f t="shared" si="670"/>
        <v/>
      </c>
      <c r="AJ1989">
        <f t="shared" si="671"/>
        <v>28</v>
      </c>
    </row>
    <row r="1990" spans="1:36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51"/>
        <v>4.1666666666666666E-3</v>
      </c>
      <c r="P1990" s="6">
        <f t="shared" si="652"/>
        <v>25</v>
      </c>
      <c r="Q1990" t="str">
        <f t="shared" si="653"/>
        <v>photography</v>
      </c>
      <c r="R1990" t="str">
        <f t="shared" si="654"/>
        <v>people</v>
      </c>
      <c r="S1990" s="8">
        <f t="shared" si="655"/>
        <v>42207</v>
      </c>
      <c r="T1990" s="8">
        <f t="shared" si="656"/>
        <v>42236.763217592597</v>
      </c>
      <c r="U1990">
        <f t="shared" si="657"/>
        <v>2015</v>
      </c>
      <c r="V1990" t="str">
        <f>VLOOKUP(MONTH(S1990),REF!$C$4:$D$15,2,FALSE)</f>
        <v>JUL</v>
      </c>
      <c r="W1990" t="str">
        <f t="shared" si="658"/>
        <v>NO</v>
      </c>
      <c r="X1990" t="str">
        <f t="shared" si="659"/>
        <v>NO</v>
      </c>
      <c r="Y1990" t="str">
        <f t="shared" si="660"/>
        <v>YES</v>
      </c>
      <c r="Z1990" t="str">
        <f t="shared" si="661"/>
        <v>NO</v>
      </c>
      <c r="AA1990" t="str">
        <f t="shared" si="662"/>
        <v>NO</v>
      </c>
      <c r="AB1990" t="str">
        <f t="shared" si="663"/>
        <v>NO</v>
      </c>
      <c r="AC1990" t="str">
        <f t="shared" si="664"/>
        <v>NO</v>
      </c>
      <c r="AD1990" t="str">
        <f t="shared" si="665"/>
        <v>NO</v>
      </c>
      <c r="AE1990" t="str">
        <f t="shared" si="666"/>
        <v>NO</v>
      </c>
      <c r="AF1990" t="str">
        <f t="shared" si="667"/>
        <v>NO</v>
      </c>
      <c r="AG1990" t="str">
        <f t="shared" si="668"/>
        <v>NO</v>
      </c>
      <c r="AH1990" t="str">
        <f t="shared" si="669"/>
        <v>NO</v>
      </c>
      <c r="AI1990" t="str">
        <f t="shared" si="670"/>
        <v/>
      </c>
      <c r="AJ1990">
        <f t="shared" si="671"/>
        <v>1</v>
      </c>
    </row>
    <row r="1991" spans="1:36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51"/>
        <v>0.01</v>
      </c>
      <c r="P1991" s="6">
        <f t="shared" si="652"/>
        <v>50</v>
      </c>
      <c r="Q1991" t="str">
        <f t="shared" si="653"/>
        <v>photography</v>
      </c>
      <c r="R1991" t="str">
        <f t="shared" si="654"/>
        <v>people</v>
      </c>
      <c r="S1991" s="8">
        <f t="shared" si="655"/>
        <v>42686</v>
      </c>
      <c r="T1991" s="8">
        <f t="shared" si="656"/>
        <v>42715.680648148147</v>
      </c>
      <c r="U1991">
        <f t="shared" si="657"/>
        <v>2016</v>
      </c>
      <c r="V1991" t="str">
        <f>VLOOKUP(MONTH(S1991),REF!$C$4:$D$15,2,FALSE)</f>
        <v>NOV</v>
      </c>
      <c r="W1991" t="str">
        <f t="shared" si="658"/>
        <v>NO</v>
      </c>
      <c r="X1991" t="str">
        <f t="shared" si="659"/>
        <v>NO</v>
      </c>
      <c r="Y1991" t="str">
        <f t="shared" si="660"/>
        <v>YES</v>
      </c>
      <c r="Z1991" t="str">
        <f t="shared" si="661"/>
        <v>NO</v>
      </c>
      <c r="AA1991" t="str">
        <f t="shared" si="662"/>
        <v>NO</v>
      </c>
      <c r="AB1991" t="str">
        <f t="shared" si="663"/>
        <v>NO</v>
      </c>
      <c r="AC1991" t="str">
        <f t="shared" si="664"/>
        <v>NO</v>
      </c>
      <c r="AD1991" t="str">
        <f t="shared" si="665"/>
        <v>NO</v>
      </c>
      <c r="AE1991" t="str">
        <f t="shared" si="666"/>
        <v>NO</v>
      </c>
      <c r="AF1991" t="str">
        <f t="shared" si="667"/>
        <v>NO</v>
      </c>
      <c r="AG1991" t="str">
        <f t="shared" si="668"/>
        <v>NO</v>
      </c>
      <c r="AH1991" t="str">
        <f t="shared" si="669"/>
        <v>NO</v>
      </c>
      <c r="AI1991" t="str">
        <f t="shared" si="670"/>
        <v/>
      </c>
      <c r="AJ1991">
        <f t="shared" si="671"/>
        <v>1</v>
      </c>
    </row>
    <row r="1992" spans="1:36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51"/>
        <v>0.16966666666666666</v>
      </c>
      <c r="P1992" s="6">
        <f t="shared" si="652"/>
        <v>101.8</v>
      </c>
      <c r="Q1992" t="str">
        <f t="shared" si="653"/>
        <v>photography</v>
      </c>
      <c r="R1992" t="str">
        <f t="shared" si="654"/>
        <v>people</v>
      </c>
      <c r="S1992" s="8">
        <f t="shared" si="655"/>
        <v>42398</v>
      </c>
      <c r="T1992" s="8">
        <f t="shared" si="656"/>
        <v>42413.195972222224</v>
      </c>
      <c r="U1992">
        <f t="shared" si="657"/>
        <v>2016</v>
      </c>
      <c r="V1992" t="str">
        <f>VLOOKUP(MONTH(S1992),REF!$C$4:$D$15,2,FALSE)</f>
        <v>JAN</v>
      </c>
      <c r="W1992" t="str">
        <f t="shared" si="658"/>
        <v>NO</v>
      </c>
      <c r="X1992" t="str">
        <f t="shared" si="659"/>
        <v>YES</v>
      </c>
      <c r="Y1992" t="str">
        <f t="shared" si="660"/>
        <v>NO</v>
      </c>
      <c r="Z1992" t="str">
        <f t="shared" si="661"/>
        <v>NO</v>
      </c>
      <c r="AA1992" t="str">
        <f t="shared" si="662"/>
        <v>NO</v>
      </c>
      <c r="AB1992" t="str">
        <f t="shared" si="663"/>
        <v>NO</v>
      </c>
      <c r="AC1992" t="str">
        <f t="shared" si="664"/>
        <v>NO</v>
      </c>
      <c r="AD1992" t="str">
        <f t="shared" si="665"/>
        <v>NO</v>
      </c>
      <c r="AE1992" t="str">
        <f t="shared" si="666"/>
        <v>NO</v>
      </c>
      <c r="AF1992" t="str">
        <f t="shared" si="667"/>
        <v>NO</v>
      </c>
      <c r="AG1992" t="str">
        <f t="shared" si="668"/>
        <v>NO</v>
      </c>
      <c r="AH1992" t="str">
        <f t="shared" si="669"/>
        <v>NO</v>
      </c>
      <c r="AI1992" t="str">
        <f t="shared" si="670"/>
        <v/>
      </c>
      <c r="AJ1992">
        <f t="shared" si="671"/>
        <v>5</v>
      </c>
    </row>
    <row r="1993" spans="1:36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51"/>
        <v>7.0000000000000007E-2</v>
      </c>
      <c r="P1993" s="6">
        <f t="shared" si="652"/>
        <v>46.666666666666664</v>
      </c>
      <c r="Q1993" t="str">
        <f t="shared" si="653"/>
        <v>photography</v>
      </c>
      <c r="R1993" t="str">
        <f t="shared" si="654"/>
        <v>people</v>
      </c>
      <c r="S1993" s="8">
        <f t="shared" si="655"/>
        <v>42168</v>
      </c>
      <c r="T1993" s="8">
        <f t="shared" si="656"/>
        <v>42188.89335648148</v>
      </c>
      <c r="U1993">
        <f t="shared" si="657"/>
        <v>2015</v>
      </c>
      <c r="V1993" t="str">
        <f>VLOOKUP(MONTH(S1993),REF!$C$4:$D$15,2,FALSE)</f>
        <v>JUN</v>
      </c>
      <c r="W1993" t="str">
        <f t="shared" si="658"/>
        <v>NO</v>
      </c>
      <c r="X1993" t="str">
        <f t="shared" si="659"/>
        <v>YES</v>
      </c>
      <c r="Y1993" t="str">
        <f t="shared" si="660"/>
        <v>NO</v>
      </c>
      <c r="Z1993" t="str">
        <f t="shared" si="661"/>
        <v>NO</v>
      </c>
      <c r="AA1993" t="str">
        <f t="shared" si="662"/>
        <v>NO</v>
      </c>
      <c r="AB1993" t="str">
        <f t="shared" si="663"/>
        <v>NO</v>
      </c>
      <c r="AC1993" t="str">
        <f t="shared" si="664"/>
        <v>NO</v>
      </c>
      <c r="AD1993" t="str">
        <f t="shared" si="665"/>
        <v>NO</v>
      </c>
      <c r="AE1993" t="str">
        <f t="shared" si="666"/>
        <v>NO</v>
      </c>
      <c r="AF1993" t="str">
        <f t="shared" si="667"/>
        <v>NO</v>
      </c>
      <c r="AG1993" t="str">
        <f t="shared" si="668"/>
        <v>NO</v>
      </c>
      <c r="AH1993" t="str">
        <f t="shared" si="669"/>
        <v>NO</v>
      </c>
      <c r="AI1993" t="str">
        <f t="shared" si="670"/>
        <v/>
      </c>
      <c r="AJ1993">
        <f t="shared" si="671"/>
        <v>3</v>
      </c>
    </row>
    <row r="1994" spans="1:36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51"/>
        <v>1.3333333333333333E-3</v>
      </c>
      <c r="P1994" s="6">
        <f t="shared" si="652"/>
        <v>1</v>
      </c>
      <c r="Q1994" t="str">
        <f t="shared" si="653"/>
        <v>photography</v>
      </c>
      <c r="R1994" t="str">
        <f t="shared" si="654"/>
        <v>people</v>
      </c>
      <c r="S1994" s="8">
        <f t="shared" si="655"/>
        <v>42023</v>
      </c>
      <c r="T1994" s="8">
        <f t="shared" si="656"/>
        <v>42053.143414351856</v>
      </c>
      <c r="U1994">
        <f t="shared" si="657"/>
        <v>2015</v>
      </c>
      <c r="V1994" t="str">
        <f>VLOOKUP(MONTH(S1994),REF!$C$4:$D$15,2,FALSE)</f>
        <v>JAN</v>
      </c>
      <c r="W1994" t="str">
        <f t="shared" si="658"/>
        <v>NO</v>
      </c>
      <c r="X1994" t="str">
        <f t="shared" si="659"/>
        <v>YES</v>
      </c>
      <c r="Y1994" t="str">
        <f t="shared" si="660"/>
        <v>NO</v>
      </c>
      <c r="Z1994" t="str">
        <f t="shared" si="661"/>
        <v>NO</v>
      </c>
      <c r="AA1994" t="str">
        <f t="shared" si="662"/>
        <v>NO</v>
      </c>
      <c r="AB1994" t="str">
        <f t="shared" si="663"/>
        <v>NO</v>
      </c>
      <c r="AC1994" t="str">
        <f t="shared" si="664"/>
        <v>NO</v>
      </c>
      <c r="AD1994" t="str">
        <f t="shared" si="665"/>
        <v>NO</v>
      </c>
      <c r="AE1994" t="str">
        <f t="shared" si="666"/>
        <v>NO</v>
      </c>
      <c r="AF1994" t="str">
        <f t="shared" si="667"/>
        <v>NO</v>
      </c>
      <c r="AG1994" t="str">
        <f t="shared" si="668"/>
        <v>NO</v>
      </c>
      <c r="AH1994" t="str">
        <f t="shared" si="669"/>
        <v>NO</v>
      </c>
      <c r="AI1994" t="str">
        <f t="shared" si="670"/>
        <v/>
      </c>
      <c r="AJ1994">
        <f t="shared" si="671"/>
        <v>2</v>
      </c>
    </row>
    <row r="1995" spans="1:36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51"/>
        <v>0</v>
      </c>
      <c r="P1995" s="6" t="e">
        <f t="shared" si="652"/>
        <v>#DIV/0!</v>
      </c>
      <c r="Q1995" t="str">
        <f t="shared" si="653"/>
        <v>photography</v>
      </c>
      <c r="R1995" t="str">
        <f t="shared" si="654"/>
        <v>people</v>
      </c>
      <c r="S1995" s="8">
        <f t="shared" si="655"/>
        <v>42330</v>
      </c>
      <c r="T1995" s="8">
        <f t="shared" si="656"/>
        <v>42359.588391203702</v>
      </c>
      <c r="U1995">
        <f t="shared" si="657"/>
        <v>2015</v>
      </c>
      <c r="V1995" t="str">
        <f>VLOOKUP(MONTH(S1995),REF!$C$4:$D$15,2,FALSE)</f>
        <v>NOV</v>
      </c>
      <c r="W1995" t="str">
        <f t="shared" si="658"/>
        <v>NO</v>
      </c>
      <c r="X1995" t="str">
        <f t="shared" si="659"/>
        <v>YES</v>
      </c>
      <c r="Y1995" t="str">
        <f t="shared" si="660"/>
        <v>NO</v>
      </c>
      <c r="Z1995" t="str">
        <f t="shared" si="661"/>
        <v>NO</v>
      </c>
      <c r="AA1995" t="str">
        <f t="shared" si="662"/>
        <v>NO</v>
      </c>
      <c r="AB1995" t="str">
        <f t="shared" si="663"/>
        <v>NO</v>
      </c>
      <c r="AC1995" t="str">
        <f t="shared" si="664"/>
        <v>NO</v>
      </c>
      <c r="AD1995" t="str">
        <f t="shared" si="665"/>
        <v>NO</v>
      </c>
      <c r="AE1995" t="str">
        <f t="shared" si="666"/>
        <v>NO</v>
      </c>
      <c r="AF1995" t="str">
        <f t="shared" si="667"/>
        <v>NO</v>
      </c>
      <c r="AG1995" t="str">
        <f t="shared" si="668"/>
        <v>NO</v>
      </c>
      <c r="AH1995" t="str">
        <f t="shared" si="669"/>
        <v>NO</v>
      </c>
      <c r="AI1995" t="str">
        <f t="shared" si="670"/>
        <v/>
      </c>
      <c r="AJ1995">
        <f t="shared" si="671"/>
        <v>0</v>
      </c>
    </row>
    <row r="1996" spans="1:36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51"/>
        <v>0</v>
      </c>
      <c r="P1996" s="6" t="e">
        <f t="shared" si="652"/>
        <v>#DIV/0!</v>
      </c>
      <c r="Q1996" t="str">
        <f t="shared" si="653"/>
        <v>photography</v>
      </c>
      <c r="R1996" t="str">
        <f t="shared" si="654"/>
        <v>people</v>
      </c>
      <c r="S1996" s="8">
        <f t="shared" si="655"/>
        <v>42651</v>
      </c>
      <c r="T1996" s="8">
        <f t="shared" si="656"/>
        <v>42711.047939814816</v>
      </c>
      <c r="U1996">
        <f t="shared" si="657"/>
        <v>2016</v>
      </c>
      <c r="V1996" t="str">
        <f>VLOOKUP(MONTH(S1996),REF!$C$4:$D$15,2,FALSE)</f>
        <v>OCT</v>
      </c>
      <c r="W1996" t="str">
        <f t="shared" si="658"/>
        <v>NO</v>
      </c>
      <c r="X1996" t="str">
        <f t="shared" si="659"/>
        <v>YES</v>
      </c>
      <c r="Y1996" t="str">
        <f t="shared" si="660"/>
        <v>NO</v>
      </c>
      <c r="Z1996" t="str">
        <f t="shared" si="661"/>
        <v>NO</v>
      </c>
      <c r="AA1996" t="str">
        <f t="shared" si="662"/>
        <v>NO</v>
      </c>
      <c r="AB1996" t="str">
        <f t="shared" si="663"/>
        <v>NO</v>
      </c>
      <c r="AC1996" t="str">
        <f t="shared" si="664"/>
        <v>NO</v>
      </c>
      <c r="AD1996" t="str">
        <f t="shared" si="665"/>
        <v>NO</v>
      </c>
      <c r="AE1996" t="str">
        <f t="shared" si="666"/>
        <v>NO</v>
      </c>
      <c r="AF1996" t="str">
        <f t="shared" si="667"/>
        <v>NO</v>
      </c>
      <c r="AG1996" t="str">
        <f t="shared" si="668"/>
        <v>NO</v>
      </c>
      <c r="AH1996" t="str">
        <f t="shared" si="669"/>
        <v>NO</v>
      </c>
      <c r="AI1996" t="str">
        <f t="shared" si="670"/>
        <v/>
      </c>
      <c r="AJ1996">
        <f t="shared" si="671"/>
        <v>0</v>
      </c>
    </row>
    <row r="1997" spans="1:36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51"/>
        <v>7.8E-2</v>
      </c>
      <c r="P1997" s="6">
        <f t="shared" si="652"/>
        <v>26</v>
      </c>
      <c r="Q1997" t="str">
        <f t="shared" si="653"/>
        <v>photography</v>
      </c>
      <c r="R1997" t="str">
        <f t="shared" si="654"/>
        <v>people</v>
      </c>
      <c r="S1997" s="8">
        <f t="shared" si="655"/>
        <v>42182</v>
      </c>
      <c r="T1997" s="8">
        <f t="shared" si="656"/>
        <v>42201.902037037042</v>
      </c>
      <c r="U1997">
        <f t="shared" si="657"/>
        <v>2015</v>
      </c>
      <c r="V1997" t="str">
        <f>VLOOKUP(MONTH(S1997),REF!$C$4:$D$15,2,FALSE)</f>
        <v>JUN</v>
      </c>
      <c r="W1997" t="str">
        <f t="shared" si="658"/>
        <v>NO</v>
      </c>
      <c r="X1997" t="str">
        <f t="shared" si="659"/>
        <v>YES</v>
      </c>
      <c r="Y1997" t="str">
        <f t="shared" si="660"/>
        <v>NO</v>
      </c>
      <c r="Z1997" t="str">
        <f t="shared" si="661"/>
        <v>NO</v>
      </c>
      <c r="AA1997" t="str">
        <f t="shared" si="662"/>
        <v>NO</v>
      </c>
      <c r="AB1997" t="str">
        <f t="shared" si="663"/>
        <v>NO</v>
      </c>
      <c r="AC1997" t="str">
        <f t="shared" si="664"/>
        <v>NO</v>
      </c>
      <c r="AD1997" t="str">
        <f t="shared" si="665"/>
        <v>NO</v>
      </c>
      <c r="AE1997" t="str">
        <f t="shared" si="666"/>
        <v>NO</v>
      </c>
      <c r="AF1997" t="str">
        <f t="shared" si="667"/>
        <v>NO</v>
      </c>
      <c r="AG1997" t="str">
        <f t="shared" si="668"/>
        <v>NO</v>
      </c>
      <c r="AH1997" t="str">
        <f t="shared" si="669"/>
        <v>NO</v>
      </c>
      <c r="AI1997" t="str">
        <f t="shared" si="670"/>
        <v/>
      </c>
      <c r="AJ1997">
        <f t="shared" si="671"/>
        <v>3</v>
      </c>
    </row>
    <row r="1998" spans="1:36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51"/>
        <v>0</v>
      </c>
      <c r="P1998" s="6" t="e">
        <f t="shared" si="652"/>
        <v>#DIV/0!</v>
      </c>
      <c r="Q1998" t="str">
        <f t="shared" si="653"/>
        <v>photography</v>
      </c>
      <c r="R1998" t="str">
        <f t="shared" si="654"/>
        <v>people</v>
      </c>
      <c r="S1998" s="8">
        <f t="shared" si="655"/>
        <v>41801</v>
      </c>
      <c r="T1998" s="8">
        <f t="shared" si="656"/>
        <v>41830.819571759261</v>
      </c>
      <c r="U1998">
        <f t="shared" si="657"/>
        <v>2014</v>
      </c>
      <c r="V1998" t="str">
        <f>VLOOKUP(MONTH(S1998),REF!$C$4:$D$15,2,FALSE)</f>
        <v>JUN</v>
      </c>
      <c r="W1998" t="str">
        <f t="shared" si="658"/>
        <v>NO</v>
      </c>
      <c r="X1998" t="str">
        <f t="shared" si="659"/>
        <v>NO</v>
      </c>
      <c r="Y1998" t="str">
        <f t="shared" si="660"/>
        <v>NO</v>
      </c>
      <c r="Z1998" t="str">
        <f t="shared" si="661"/>
        <v>NO</v>
      </c>
      <c r="AA1998" t="str">
        <f t="shared" si="662"/>
        <v>NO</v>
      </c>
      <c r="AB1998" t="str">
        <f t="shared" si="663"/>
        <v>NO</v>
      </c>
      <c r="AC1998" t="str">
        <f t="shared" si="664"/>
        <v>NO</v>
      </c>
      <c r="AD1998" t="str">
        <f t="shared" si="665"/>
        <v>NO</v>
      </c>
      <c r="AE1998" t="str">
        <f t="shared" si="666"/>
        <v>NO</v>
      </c>
      <c r="AF1998" t="str">
        <f t="shared" si="667"/>
        <v>NO</v>
      </c>
      <c r="AG1998" t="str">
        <f t="shared" si="668"/>
        <v>NO</v>
      </c>
      <c r="AH1998" t="str">
        <f t="shared" si="669"/>
        <v>YES</v>
      </c>
      <c r="AI1998" t="str">
        <f t="shared" si="670"/>
        <v/>
      </c>
      <c r="AJ1998">
        <f t="shared" si="671"/>
        <v>0</v>
      </c>
    </row>
    <row r="1999" spans="1:36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51"/>
        <v>0</v>
      </c>
      <c r="P1999" s="6" t="e">
        <f t="shared" si="652"/>
        <v>#DIV/0!</v>
      </c>
      <c r="Q1999" t="str">
        <f t="shared" si="653"/>
        <v>photography</v>
      </c>
      <c r="R1999" t="str">
        <f t="shared" si="654"/>
        <v>people</v>
      </c>
      <c r="S1999" s="8">
        <f t="shared" si="655"/>
        <v>41848</v>
      </c>
      <c r="T1999" s="8">
        <f t="shared" si="656"/>
        <v>41877.930694444447</v>
      </c>
      <c r="U1999">
        <f t="shared" si="657"/>
        <v>2014</v>
      </c>
      <c r="V1999" t="str">
        <f>VLOOKUP(MONTH(S1999),REF!$C$4:$D$15,2,FALSE)</f>
        <v>JUL</v>
      </c>
      <c r="W1999" t="str">
        <f t="shared" si="658"/>
        <v>NO</v>
      </c>
      <c r="X1999" t="str">
        <f t="shared" si="659"/>
        <v>NO</v>
      </c>
      <c r="Y1999" t="str">
        <f t="shared" si="660"/>
        <v>YES</v>
      </c>
      <c r="Z1999" t="str">
        <f t="shared" si="661"/>
        <v>NO</v>
      </c>
      <c r="AA1999" t="str">
        <f t="shared" si="662"/>
        <v>NO</v>
      </c>
      <c r="AB1999" t="str">
        <f t="shared" si="663"/>
        <v>NO</v>
      </c>
      <c r="AC1999" t="str">
        <f t="shared" si="664"/>
        <v>NO</v>
      </c>
      <c r="AD1999" t="str">
        <f t="shared" si="665"/>
        <v>NO</v>
      </c>
      <c r="AE1999" t="str">
        <f t="shared" si="666"/>
        <v>NO</v>
      </c>
      <c r="AF1999" t="str">
        <f t="shared" si="667"/>
        <v>NO</v>
      </c>
      <c r="AG1999" t="str">
        <f t="shared" si="668"/>
        <v>NO</v>
      </c>
      <c r="AH1999" t="str">
        <f t="shared" si="669"/>
        <v>NO</v>
      </c>
      <c r="AI1999" t="str">
        <f t="shared" si="670"/>
        <v/>
      </c>
      <c r="AJ1999">
        <f t="shared" si="671"/>
        <v>0</v>
      </c>
    </row>
    <row r="2000" spans="1:36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51"/>
        <v>0.26200000000000001</v>
      </c>
      <c r="P2000" s="6">
        <f t="shared" si="652"/>
        <v>218.33333333333334</v>
      </c>
      <c r="Q2000" t="str">
        <f t="shared" si="653"/>
        <v>photography</v>
      </c>
      <c r="R2000" t="str">
        <f t="shared" si="654"/>
        <v>people</v>
      </c>
      <c r="S2000" s="8">
        <f t="shared" si="655"/>
        <v>41807</v>
      </c>
      <c r="T2000" s="8">
        <f t="shared" si="656"/>
        <v>41852.118495370371</v>
      </c>
      <c r="U2000">
        <f t="shared" si="657"/>
        <v>2014</v>
      </c>
      <c r="V2000" t="str">
        <f>VLOOKUP(MONTH(S2000),REF!$C$4:$D$15,2,FALSE)</f>
        <v>JUN</v>
      </c>
      <c r="W2000" t="str">
        <f t="shared" si="658"/>
        <v>NO</v>
      </c>
      <c r="X2000" t="str">
        <f t="shared" si="659"/>
        <v>YES</v>
      </c>
      <c r="Y2000" t="str">
        <f t="shared" si="660"/>
        <v>NO</v>
      </c>
      <c r="Z2000" t="str">
        <f t="shared" si="661"/>
        <v>NO</v>
      </c>
      <c r="AA2000" t="str">
        <f t="shared" si="662"/>
        <v>NO</v>
      </c>
      <c r="AB2000" t="str">
        <f t="shared" si="663"/>
        <v>NO</v>
      </c>
      <c r="AC2000" t="str">
        <f t="shared" si="664"/>
        <v>NO</v>
      </c>
      <c r="AD2000" t="str">
        <f t="shared" si="665"/>
        <v>NO</v>
      </c>
      <c r="AE2000" t="str">
        <f t="shared" si="666"/>
        <v>NO</v>
      </c>
      <c r="AF2000" t="str">
        <f t="shared" si="667"/>
        <v>NO</v>
      </c>
      <c r="AG2000" t="str">
        <f t="shared" si="668"/>
        <v>NO</v>
      </c>
      <c r="AH2000" t="str">
        <f t="shared" si="669"/>
        <v>NO</v>
      </c>
      <c r="AI2000" t="str">
        <f t="shared" si="670"/>
        <v/>
      </c>
      <c r="AJ2000">
        <f t="shared" si="671"/>
        <v>3</v>
      </c>
    </row>
    <row r="2001" spans="1:36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51"/>
        <v>7.6129032258064515E-3</v>
      </c>
      <c r="P2001" s="6">
        <f t="shared" si="652"/>
        <v>33.714285714285715</v>
      </c>
      <c r="Q2001" t="str">
        <f t="shared" si="653"/>
        <v>photography</v>
      </c>
      <c r="R2001" t="str">
        <f t="shared" si="654"/>
        <v>people</v>
      </c>
      <c r="S2001" s="8">
        <f t="shared" si="655"/>
        <v>41926</v>
      </c>
      <c r="T2001" s="8">
        <f t="shared" si="656"/>
        <v>41956.524398148147</v>
      </c>
      <c r="U2001">
        <f t="shared" si="657"/>
        <v>2014</v>
      </c>
      <c r="V2001" t="str">
        <f>VLOOKUP(MONTH(S2001),REF!$C$4:$D$15,2,FALSE)</f>
        <v>OCT</v>
      </c>
      <c r="W2001" t="str">
        <f t="shared" si="658"/>
        <v>NO</v>
      </c>
      <c r="X2001" t="str">
        <f t="shared" si="659"/>
        <v>NO</v>
      </c>
      <c r="Y2001" t="str">
        <f t="shared" si="660"/>
        <v>NO</v>
      </c>
      <c r="Z2001" t="str">
        <f t="shared" si="661"/>
        <v>NO</v>
      </c>
      <c r="AA2001" t="str">
        <f t="shared" si="662"/>
        <v>NO</v>
      </c>
      <c r="AB2001" t="str">
        <f t="shared" si="663"/>
        <v>NO</v>
      </c>
      <c r="AC2001" t="str">
        <f t="shared" si="664"/>
        <v>NO</v>
      </c>
      <c r="AD2001" t="str">
        <f t="shared" si="665"/>
        <v>YES</v>
      </c>
      <c r="AE2001" t="str">
        <f t="shared" si="666"/>
        <v>NO</v>
      </c>
      <c r="AF2001" t="str">
        <f t="shared" si="667"/>
        <v>NO</v>
      </c>
      <c r="AG2001" t="str">
        <f t="shared" si="668"/>
        <v>NO</v>
      </c>
      <c r="AH2001" t="str">
        <f t="shared" si="669"/>
        <v>NO</v>
      </c>
      <c r="AI2001" t="str">
        <f t="shared" si="670"/>
        <v/>
      </c>
      <c r="AJ2001">
        <f t="shared" si="671"/>
        <v>7</v>
      </c>
    </row>
    <row r="2002" spans="1:36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51"/>
        <v>0.125</v>
      </c>
      <c r="P2002" s="6">
        <f t="shared" si="652"/>
        <v>25</v>
      </c>
      <c r="Q2002" t="str">
        <f t="shared" si="653"/>
        <v>photography</v>
      </c>
      <c r="R2002" t="str">
        <f t="shared" si="654"/>
        <v>people</v>
      </c>
      <c r="S2002" s="8">
        <f t="shared" si="655"/>
        <v>42346</v>
      </c>
      <c r="T2002" s="8">
        <f t="shared" si="656"/>
        <v>42375.951539351852</v>
      </c>
      <c r="U2002">
        <f t="shared" si="657"/>
        <v>2015</v>
      </c>
      <c r="V2002" t="str">
        <f>VLOOKUP(MONTH(S2002),REF!$C$4:$D$15,2,FALSE)</f>
        <v>DEC</v>
      </c>
      <c r="W2002" t="str">
        <f t="shared" si="658"/>
        <v>NO</v>
      </c>
      <c r="X2002" t="str">
        <f t="shared" si="659"/>
        <v>NO</v>
      </c>
      <c r="Y2002" t="str">
        <f t="shared" si="660"/>
        <v>YES</v>
      </c>
      <c r="Z2002" t="str">
        <f t="shared" si="661"/>
        <v>NO</v>
      </c>
      <c r="AA2002" t="str">
        <f t="shared" si="662"/>
        <v>NO</v>
      </c>
      <c r="AB2002" t="str">
        <f t="shared" si="663"/>
        <v>NO</v>
      </c>
      <c r="AC2002" t="str">
        <f t="shared" si="664"/>
        <v>NO</v>
      </c>
      <c r="AD2002" t="str">
        <f t="shared" si="665"/>
        <v>NO</v>
      </c>
      <c r="AE2002" t="str">
        <f t="shared" si="666"/>
        <v>NO</v>
      </c>
      <c r="AF2002" t="str">
        <f t="shared" si="667"/>
        <v>NO</v>
      </c>
      <c r="AG2002" t="str">
        <f t="shared" si="668"/>
        <v>NO</v>
      </c>
      <c r="AH2002" t="str">
        <f t="shared" si="669"/>
        <v>NO</v>
      </c>
      <c r="AI2002" t="str">
        <f t="shared" si="670"/>
        <v/>
      </c>
      <c r="AJ2002">
        <f t="shared" si="671"/>
        <v>25</v>
      </c>
    </row>
    <row r="2003" spans="1:36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51"/>
        <v>3.8212909090909091</v>
      </c>
      <c r="P2003" s="6">
        <f t="shared" si="652"/>
        <v>128.38790470372632</v>
      </c>
      <c r="Q2003" t="str">
        <f t="shared" si="653"/>
        <v>technology</v>
      </c>
      <c r="R2003" t="str">
        <f t="shared" si="654"/>
        <v>hardware</v>
      </c>
      <c r="S2003" s="8">
        <f t="shared" si="655"/>
        <v>42136</v>
      </c>
      <c r="T2003" s="8">
        <f t="shared" si="656"/>
        <v>42167.833333333328</v>
      </c>
      <c r="U2003">
        <f t="shared" si="657"/>
        <v>2015</v>
      </c>
      <c r="V2003" t="str">
        <f>VLOOKUP(MONTH(S2003),REF!$C$4:$D$15,2,FALSE)</f>
        <v>MAY</v>
      </c>
      <c r="W2003" t="str">
        <f t="shared" si="658"/>
        <v>NO</v>
      </c>
      <c r="X2003" t="str">
        <f t="shared" si="659"/>
        <v>NO</v>
      </c>
      <c r="Y2003" t="str">
        <f t="shared" si="660"/>
        <v>NO</v>
      </c>
      <c r="Z2003" t="str">
        <f t="shared" si="661"/>
        <v>NO</v>
      </c>
      <c r="AA2003" t="str">
        <f t="shared" si="662"/>
        <v>NO</v>
      </c>
      <c r="AB2003" t="str">
        <f t="shared" si="663"/>
        <v>NO</v>
      </c>
      <c r="AC2003" t="str">
        <f t="shared" si="664"/>
        <v>NO</v>
      </c>
      <c r="AD2003" t="str">
        <f t="shared" si="665"/>
        <v>NO</v>
      </c>
      <c r="AE2003" t="str">
        <f t="shared" si="666"/>
        <v>NO</v>
      </c>
      <c r="AF2003" t="str">
        <f t="shared" si="667"/>
        <v>NO</v>
      </c>
      <c r="AG2003" t="str">
        <f t="shared" si="668"/>
        <v>NO</v>
      </c>
      <c r="AH2003" t="str">
        <f t="shared" si="669"/>
        <v>YES</v>
      </c>
      <c r="AI2003">
        <f t="shared" si="670"/>
        <v>1637</v>
      </c>
      <c r="AJ2003" t="str">
        <f t="shared" si="671"/>
        <v/>
      </c>
    </row>
    <row r="2004" spans="1:36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51"/>
        <v>2.1679422000000002</v>
      </c>
      <c r="P2004" s="6">
        <f t="shared" si="652"/>
        <v>78.834261818181815</v>
      </c>
      <c r="Q2004" t="str">
        <f t="shared" si="653"/>
        <v>technology</v>
      </c>
      <c r="R2004" t="str">
        <f t="shared" si="654"/>
        <v>hardware</v>
      </c>
      <c r="S2004" s="8">
        <f t="shared" si="655"/>
        <v>42729</v>
      </c>
      <c r="T2004" s="8">
        <f t="shared" si="656"/>
        <v>42758.71230324074</v>
      </c>
      <c r="U2004">
        <f t="shared" si="657"/>
        <v>2016</v>
      </c>
      <c r="V2004" t="str">
        <f>VLOOKUP(MONTH(S2004),REF!$C$4:$D$15,2,FALSE)</f>
        <v>DEC</v>
      </c>
      <c r="W2004" t="str">
        <f t="shared" si="658"/>
        <v>NO</v>
      </c>
      <c r="X2004" t="str">
        <f t="shared" si="659"/>
        <v>NO</v>
      </c>
      <c r="Y2004" t="str">
        <f t="shared" si="660"/>
        <v>NO</v>
      </c>
      <c r="Z2004" t="str">
        <f t="shared" si="661"/>
        <v>NO</v>
      </c>
      <c r="AA2004" t="str">
        <f t="shared" si="662"/>
        <v>NO</v>
      </c>
      <c r="AB2004" t="str">
        <f t="shared" si="663"/>
        <v>NO</v>
      </c>
      <c r="AC2004" t="str">
        <f t="shared" si="664"/>
        <v>NO</v>
      </c>
      <c r="AD2004" t="str">
        <f t="shared" si="665"/>
        <v>NO</v>
      </c>
      <c r="AE2004" t="str">
        <f t="shared" si="666"/>
        <v>NO</v>
      </c>
      <c r="AF2004" t="str">
        <f t="shared" si="667"/>
        <v>NO</v>
      </c>
      <c r="AG2004" t="str">
        <f t="shared" si="668"/>
        <v>NO</v>
      </c>
      <c r="AH2004" t="str">
        <f t="shared" si="669"/>
        <v>YES</v>
      </c>
      <c r="AI2004">
        <f t="shared" si="670"/>
        <v>1375</v>
      </c>
      <c r="AJ2004" t="str">
        <f t="shared" si="671"/>
        <v/>
      </c>
    </row>
    <row r="2005" spans="1:36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51"/>
        <v>3.12</v>
      </c>
      <c r="P2005" s="6">
        <f t="shared" si="652"/>
        <v>91.764705882352942</v>
      </c>
      <c r="Q2005" t="str">
        <f t="shared" si="653"/>
        <v>technology</v>
      </c>
      <c r="R2005" t="str">
        <f t="shared" si="654"/>
        <v>hardware</v>
      </c>
      <c r="S2005" s="8">
        <f t="shared" si="655"/>
        <v>40347</v>
      </c>
      <c r="T2005" s="8">
        <f t="shared" si="656"/>
        <v>40361.958333333336</v>
      </c>
      <c r="U2005">
        <f t="shared" si="657"/>
        <v>2010</v>
      </c>
      <c r="V2005" t="str">
        <f>VLOOKUP(MONTH(S2005),REF!$C$4:$D$15,2,FALSE)</f>
        <v>JUN</v>
      </c>
      <c r="W2005" t="str">
        <f t="shared" si="658"/>
        <v>YES</v>
      </c>
      <c r="X2005" t="str">
        <f t="shared" si="659"/>
        <v>NO</v>
      </c>
      <c r="Y2005" t="str">
        <f t="shared" si="660"/>
        <v>NO</v>
      </c>
      <c r="Z2005" t="str">
        <f t="shared" si="661"/>
        <v>NO</v>
      </c>
      <c r="AA2005" t="str">
        <f t="shared" si="662"/>
        <v>NO</v>
      </c>
      <c r="AB2005" t="str">
        <f t="shared" si="663"/>
        <v>NO</v>
      </c>
      <c r="AC2005" t="str">
        <f t="shared" si="664"/>
        <v>NO</v>
      </c>
      <c r="AD2005" t="str">
        <f t="shared" si="665"/>
        <v>NO</v>
      </c>
      <c r="AE2005" t="str">
        <f t="shared" si="666"/>
        <v>NO</v>
      </c>
      <c r="AF2005" t="str">
        <f t="shared" si="667"/>
        <v>NO</v>
      </c>
      <c r="AG2005" t="str">
        <f t="shared" si="668"/>
        <v>NO</v>
      </c>
      <c r="AH2005" t="str">
        <f t="shared" si="669"/>
        <v>NO</v>
      </c>
      <c r="AI2005">
        <f t="shared" si="670"/>
        <v>17</v>
      </c>
      <c r="AJ2005" t="str">
        <f t="shared" si="671"/>
        <v/>
      </c>
    </row>
    <row r="2006" spans="1:36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51"/>
        <v>2.3442048</v>
      </c>
      <c r="P2006" s="6">
        <f t="shared" si="652"/>
        <v>331.10237288135596</v>
      </c>
      <c r="Q2006" t="str">
        <f t="shared" si="653"/>
        <v>technology</v>
      </c>
      <c r="R2006" t="str">
        <f t="shared" si="654"/>
        <v>hardware</v>
      </c>
      <c r="S2006" s="8">
        <f t="shared" si="655"/>
        <v>41801</v>
      </c>
      <c r="T2006" s="8">
        <f t="shared" si="656"/>
        <v>41830.604895833334</v>
      </c>
      <c r="U2006">
        <f t="shared" si="657"/>
        <v>2014</v>
      </c>
      <c r="V2006" t="str">
        <f>VLOOKUP(MONTH(S2006),REF!$C$4:$D$15,2,FALSE)</f>
        <v>JUN</v>
      </c>
      <c r="W2006" t="str">
        <f t="shared" si="658"/>
        <v>NO</v>
      </c>
      <c r="X2006" t="str">
        <f t="shared" si="659"/>
        <v>NO</v>
      </c>
      <c r="Y2006" t="str">
        <f t="shared" si="660"/>
        <v>NO</v>
      </c>
      <c r="Z2006" t="str">
        <f t="shared" si="661"/>
        <v>NO</v>
      </c>
      <c r="AA2006" t="str">
        <f t="shared" si="662"/>
        <v>NO</v>
      </c>
      <c r="AB2006" t="str">
        <f t="shared" si="663"/>
        <v>NO</v>
      </c>
      <c r="AC2006" t="str">
        <f t="shared" si="664"/>
        <v>NO</v>
      </c>
      <c r="AD2006" t="str">
        <f t="shared" si="665"/>
        <v>NO</v>
      </c>
      <c r="AE2006" t="str">
        <f t="shared" si="666"/>
        <v>NO</v>
      </c>
      <c r="AF2006" t="str">
        <f t="shared" si="667"/>
        <v>NO</v>
      </c>
      <c r="AG2006" t="str">
        <f t="shared" si="668"/>
        <v>NO</v>
      </c>
      <c r="AH2006" t="str">
        <f t="shared" si="669"/>
        <v>YES</v>
      </c>
      <c r="AI2006">
        <f t="shared" si="670"/>
        <v>354</v>
      </c>
      <c r="AJ2006" t="str">
        <f t="shared" si="671"/>
        <v/>
      </c>
    </row>
    <row r="2007" spans="1:36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51"/>
        <v>1.236801</v>
      </c>
      <c r="P2007" s="6">
        <f t="shared" si="652"/>
        <v>194.26193717277485</v>
      </c>
      <c r="Q2007" t="str">
        <f t="shared" si="653"/>
        <v>technology</v>
      </c>
      <c r="R2007" t="str">
        <f t="shared" si="654"/>
        <v>hardware</v>
      </c>
      <c r="S2007" s="8">
        <f t="shared" si="655"/>
        <v>41536</v>
      </c>
      <c r="T2007" s="8">
        <f t="shared" si="656"/>
        <v>41563.165972222225</v>
      </c>
      <c r="U2007">
        <f t="shared" si="657"/>
        <v>2013</v>
      </c>
      <c r="V2007" t="str">
        <f>VLOOKUP(MONTH(S2007),REF!$C$4:$D$15,2,FALSE)</f>
        <v>SEP</v>
      </c>
      <c r="W2007" t="str">
        <f t="shared" si="658"/>
        <v>NO</v>
      </c>
      <c r="X2007" t="str">
        <f t="shared" si="659"/>
        <v>NO</v>
      </c>
      <c r="Y2007" t="str">
        <f t="shared" si="660"/>
        <v>NO</v>
      </c>
      <c r="Z2007" t="str">
        <f t="shared" si="661"/>
        <v>NO</v>
      </c>
      <c r="AA2007" t="str">
        <f t="shared" si="662"/>
        <v>NO</v>
      </c>
      <c r="AB2007" t="str">
        <f t="shared" si="663"/>
        <v>NO</v>
      </c>
      <c r="AC2007" t="str">
        <f t="shared" si="664"/>
        <v>NO</v>
      </c>
      <c r="AD2007" t="str">
        <f t="shared" si="665"/>
        <v>YES</v>
      </c>
      <c r="AE2007" t="str">
        <f t="shared" si="666"/>
        <v>NO</v>
      </c>
      <c r="AF2007" t="str">
        <f t="shared" si="667"/>
        <v>NO</v>
      </c>
      <c r="AG2007" t="str">
        <f t="shared" si="668"/>
        <v>NO</v>
      </c>
      <c r="AH2007" t="str">
        <f t="shared" si="669"/>
        <v>NO</v>
      </c>
      <c r="AI2007">
        <f t="shared" si="670"/>
        <v>191</v>
      </c>
      <c r="AJ2007" t="str">
        <f t="shared" si="671"/>
        <v/>
      </c>
    </row>
    <row r="2008" spans="1:36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51"/>
        <v>2.4784000000000002</v>
      </c>
      <c r="P2008" s="6">
        <f t="shared" si="652"/>
        <v>408.97689768976898</v>
      </c>
      <c r="Q2008" t="str">
        <f t="shared" si="653"/>
        <v>technology</v>
      </c>
      <c r="R2008" t="str">
        <f t="shared" si="654"/>
        <v>hardware</v>
      </c>
      <c r="S2008" s="8">
        <f t="shared" si="655"/>
        <v>41942</v>
      </c>
      <c r="T2008" s="8">
        <f t="shared" si="656"/>
        <v>41976.542187500003</v>
      </c>
      <c r="U2008">
        <f t="shared" si="657"/>
        <v>2014</v>
      </c>
      <c r="V2008" t="str">
        <f>VLOOKUP(MONTH(S2008),REF!$C$4:$D$15,2,FALSE)</f>
        <v>OCT</v>
      </c>
      <c r="W2008" t="str">
        <f t="shared" si="658"/>
        <v>NO</v>
      </c>
      <c r="X2008" t="str">
        <f t="shared" si="659"/>
        <v>NO</v>
      </c>
      <c r="Y2008" t="str">
        <f t="shared" si="660"/>
        <v>NO</v>
      </c>
      <c r="Z2008" t="str">
        <f t="shared" si="661"/>
        <v>NO</v>
      </c>
      <c r="AA2008" t="str">
        <f t="shared" si="662"/>
        <v>NO</v>
      </c>
      <c r="AB2008" t="str">
        <f t="shared" si="663"/>
        <v>NO</v>
      </c>
      <c r="AC2008" t="str">
        <f t="shared" si="664"/>
        <v>NO</v>
      </c>
      <c r="AD2008" t="str">
        <f t="shared" si="665"/>
        <v>NO</v>
      </c>
      <c r="AE2008" t="str">
        <f t="shared" si="666"/>
        <v>NO</v>
      </c>
      <c r="AF2008" t="str">
        <f t="shared" si="667"/>
        <v>NO</v>
      </c>
      <c r="AG2008" t="str">
        <f t="shared" si="668"/>
        <v>NO</v>
      </c>
      <c r="AH2008" t="str">
        <f t="shared" si="669"/>
        <v>YES</v>
      </c>
      <c r="AI2008">
        <f t="shared" si="670"/>
        <v>303</v>
      </c>
      <c r="AJ2008" t="str">
        <f t="shared" si="671"/>
        <v/>
      </c>
    </row>
    <row r="2009" spans="1:36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51"/>
        <v>1.157092</v>
      </c>
      <c r="P2009" s="6">
        <f t="shared" si="652"/>
        <v>84.459270072992695</v>
      </c>
      <c r="Q2009" t="str">
        <f t="shared" si="653"/>
        <v>technology</v>
      </c>
      <c r="R2009" t="str">
        <f t="shared" si="654"/>
        <v>hardware</v>
      </c>
      <c r="S2009" s="8">
        <f t="shared" si="655"/>
        <v>40348</v>
      </c>
      <c r="T2009" s="8">
        <f t="shared" si="656"/>
        <v>40414.166666666664</v>
      </c>
      <c r="U2009">
        <f t="shared" si="657"/>
        <v>2010</v>
      </c>
      <c r="V2009" t="str">
        <f>VLOOKUP(MONTH(S2009),REF!$C$4:$D$15,2,FALSE)</f>
        <v>JUN</v>
      </c>
      <c r="W2009" t="str">
        <f t="shared" si="658"/>
        <v>NO</v>
      </c>
      <c r="X2009" t="str">
        <f t="shared" si="659"/>
        <v>NO</v>
      </c>
      <c r="Y2009" t="str">
        <f t="shared" si="660"/>
        <v>NO</v>
      </c>
      <c r="Z2009" t="str">
        <f t="shared" si="661"/>
        <v>YES</v>
      </c>
      <c r="AA2009" t="str">
        <f t="shared" si="662"/>
        <v>NO</v>
      </c>
      <c r="AB2009" t="str">
        <f t="shared" si="663"/>
        <v>NO</v>
      </c>
      <c r="AC2009" t="str">
        <f t="shared" si="664"/>
        <v>NO</v>
      </c>
      <c r="AD2009" t="str">
        <f t="shared" si="665"/>
        <v>NO</v>
      </c>
      <c r="AE2009" t="str">
        <f t="shared" si="666"/>
        <v>NO</v>
      </c>
      <c r="AF2009" t="str">
        <f t="shared" si="667"/>
        <v>NO</v>
      </c>
      <c r="AG2009" t="str">
        <f t="shared" si="668"/>
        <v>NO</v>
      </c>
      <c r="AH2009" t="str">
        <f t="shared" si="669"/>
        <v>NO</v>
      </c>
      <c r="AI2009">
        <f t="shared" si="670"/>
        <v>137</v>
      </c>
      <c r="AJ2009" t="str">
        <f t="shared" si="671"/>
        <v/>
      </c>
    </row>
    <row r="2010" spans="1:36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51"/>
        <v>1.1707484768810599</v>
      </c>
      <c r="P2010" s="6">
        <f t="shared" si="652"/>
        <v>44.853658536585364</v>
      </c>
      <c r="Q2010" t="str">
        <f t="shared" si="653"/>
        <v>technology</v>
      </c>
      <c r="R2010" t="str">
        <f t="shared" si="654"/>
        <v>hardware</v>
      </c>
      <c r="S2010" s="8">
        <f t="shared" si="655"/>
        <v>40762</v>
      </c>
      <c r="T2010" s="8">
        <f t="shared" si="656"/>
        <v>40805.604421296295</v>
      </c>
      <c r="U2010">
        <f t="shared" si="657"/>
        <v>2011</v>
      </c>
      <c r="V2010" t="str">
        <f>VLOOKUP(MONTH(S2010),REF!$C$4:$D$15,2,FALSE)</f>
        <v>AUG</v>
      </c>
      <c r="W2010" t="str">
        <f t="shared" si="658"/>
        <v>NO</v>
      </c>
      <c r="X2010" t="str">
        <f t="shared" si="659"/>
        <v>YES</v>
      </c>
      <c r="Y2010" t="str">
        <f t="shared" si="660"/>
        <v>NO</v>
      </c>
      <c r="Z2010" t="str">
        <f t="shared" si="661"/>
        <v>NO</v>
      </c>
      <c r="AA2010" t="str">
        <f t="shared" si="662"/>
        <v>NO</v>
      </c>
      <c r="AB2010" t="str">
        <f t="shared" si="663"/>
        <v>NO</v>
      </c>
      <c r="AC2010" t="str">
        <f t="shared" si="664"/>
        <v>NO</v>
      </c>
      <c r="AD2010" t="str">
        <f t="shared" si="665"/>
        <v>NO</v>
      </c>
      <c r="AE2010" t="str">
        <f t="shared" si="666"/>
        <v>NO</v>
      </c>
      <c r="AF2010" t="str">
        <f t="shared" si="667"/>
        <v>NO</v>
      </c>
      <c r="AG2010" t="str">
        <f t="shared" si="668"/>
        <v>NO</v>
      </c>
      <c r="AH2010" t="str">
        <f t="shared" si="669"/>
        <v>NO</v>
      </c>
      <c r="AI2010">
        <f t="shared" si="670"/>
        <v>41</v>
      </c>
      <c r="AJ2010" t="str">
        <f t="shared" si="671"/>
        <v/>
      </c>
    </row>
    <row r="2011" spans="1:36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51"/>
        <v>3.05158</v>
      </c>
      <c r="P2011" s="6">
        <f t="shared" si="652"/>
        <v>383.3643216080402</v>
      </c>
      <c r="Q2011" t="str">
        <f t="shared" si="653"/>
        <v>technology</v>
      </c>
      <c r="R2011" t="str">
        <f t="shared" si="654"/>
        <v>hardware</v>
      </c>
      <c r="S2011" s="8">
        <f t="shared" si="655"/>
        <v>42661</v>
      </c>
      <c r="T2011" s="8">
        <f t="shared" si="656"/>
        <v>42697.365081018521</v>
      </c>
      <c r="U2011">
        <f t="shared" si="657"/>
        <v>2016</v>
      </c>
      <c r="V2011" t="str">
        <f>VLOOKUP(MONTH(S2011),REF!$C$4:$D$15,2,FALSE)</f>
        <v>OCT</v>
      </c>
      <c r="W2011" t="str">
        <f t="shared" si="658"/>
        <v>NO</v>
      </c>
      <c r="X2011" t="str">
        <f t="shared" si="659"/>
        <v>NO</v>
      </c>
      <c r="Y2011" t="str">
        <f t="shared" si="660"/>
        <v>NO</v>
      </c>
      <c r="Z2011" t="str">
        <f t="shared" si="661"/>
        <v>NO</v>
      </c>
      <c r="AA2011" t="str">
        <f t="shared" si="662"/>
        <v>NO</v>
      </c>
      <c r="AB2011" t="str">
        <f t="shared" si="663"/>
        <v>NO</v>
      </c>
      <c r="AC2011" t="str">
        <f t="shared" si="664"/>
        <v>NO</v>
      </c>
      <c r="AD2011" t="str">
        <f t="shared" si="665"/>
        <v>NO</v>
      </c>
      <c r="AE2011" t="str">
        <f t="shared" si="666"/>
        <v>NO</v>
      </c>
      <c r="AF2011" t="str">
        <f t="shared" si="667"/>
        <v>NO</v>
      </c>
      <c r="AG2011" t="str">
        <f t="shared" si="668"/>
        <v>NO</v>
      </c>
      <c r="AH2011" t="str">
        <f t="shared" si="669"/>
        <v>YES</v>
      </c>
      <c r="AI2011">
        <f t="shared" si="670"/>
        <v>398</v>
      </c>
      <c r="AJ2011" t="str">
        <f t="shared" si="671"/>
        <v/>
      </c>
    </row>
    <row r="2012" spans="1:36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51"/>
        <v>3.2005299999999997</v>
      </c>
      <c r="P2012" s="6">
        <f t="shared" si="652"/>
        <v>55.276856649395505</v>
      </c>
      <c r="Q2012" t="str">
        <f t="shared" si="653"/>
        <v>technology</v>
      </c>
      <c r="R2012" t="str">
        <f t="shared" si="654"/>
        <v>hardware</v>
      </c>
      <c r="S2012" s="8">
        <f t="shared" si="655"/>
        <v>42571</v>
      </c>
      <c r="T2012" s="8">
        <f t="shared" si="656"/>
        <v>42600.996423611112</v>
      </c>
      <c r="U2012">
        <f t="shared" si="657"/>
        <v>2016</v>
      </c>
      <c r="V2012" t="str">
        <f>VLOOKUP(MONTH(S2012),REF!$C$4:$D$15,2,FALSE)</f>
        <v>JUL</v>
      </c>
      <c r="W2012" t="str">
        <f t="shared" si="658"/>
        <v>NO</v>
      </c>
      <c r="X2012" t="str">
        <f t="shared" si="659"/>
        <v>NO</v>
      </c>
      <c r="Y2012" t="str">
        <f t="shared" si="660"/>
        <v>NO</v>
      </c>
      <c r="Z2012" t="str">
        <f t="shared" si="661"/>
        <v>NO</v>
      </c>
      <c r="AA2012" t="str">
        <f t="shared" si="662"/>
        <v>NO</v>
      </c>
      <c r="AB2012" t="str">
        <f t="shared" si="663"/>
        <v>NO</v>
      </c>
      <c r="AC2012" t="str">
        <f t="shared" si="664"/>
        <v>NO</v>
      </c>
      <c r="AD2012" t="str">
        <f t="shared" si="665"/>
        <v>YES</v>
      </c>
      <c r="AE2012" t="str">
        <f t="shared" si="666"/>
        <v>NO</v>
      </c>
      <c r="AF2012" t="str">
        <f t="shared" si="667"/>
        <v>NO</v>
      </c>
      <c r="AG2012" t="str">
        <f t="shared" si="668"/>
        <v>NO</v>
      </c>
      <c r="AH2012" t="str">
        <f t="shared" si="669"/>
        <v>NO</v>
      </c>
      <c r="AI2012">
        <f t="shared" si="670"/>
        <v>1737</v>
      </c>
      <c r="AJ2012" t="str">
        <f t="shared" si="671"/>
        <v/>
      </c>
    </row>
    <row r="2013" spans="1:36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51"/>
        <v>8.1956399999999991</v>
      </c>
      <c r="P2013" s="6">
        <f t="shared" si="652"/>
        <v>422.02059732234807</v>
      </c>
      <c r="Q2013" t="str">
        <f t="shared" si="653"/>
        <v>technology</v>
      </c>
      <c r="R2013" t="str">
        <f t="shared" si="654"/>
        <v>hardware</v>
      </c>
      <c r="S2013" s="8">
        <f t="shared" si="655"/>
        <v>42347</v>
      </c>
      <c r="T2013" s="8">
        <f t="shared" si="656"/>
        <v>42380.958333333328</v>
      </c>
      <c r="U2013">
        <f t="shared" si="657"/>
        <v>2015</v>
      </c>
      <c r="V2013" t="str">
        <f>VLOOKUP(MONTH(S2013),REF!$C$4:$D$15,2,FALSE)</f>
        <v>DEC</v>
      </c>
      <c r="W2013" t="str">
        <f t="shared" si="658"/>
        <v>NO</v>
      </c>
      <c r="X2013" t="str">
        <f t="shared" si="659"/>
        <v>NO</v>
      </c>
      <c r="Y2013" t="str">
        <f t="shared" si="660"/>
        <v>NO</v>
      </c>
      <c r="Z2013" t="str">
        <f t="shared" si="661"/>
        <v>NO</v>
      </c>
      <c r="AA2013" t="str">
        <f t="shared" si="662"/>
        <v>NO</v>
      </c>
      <c r="AB2013" t="str">
        <f t="shared" si="663"/>
        <v>NO</v>
      </c>
      <c r="AC2013" t="str">
        <f t="shared" si="664"/>
        <v>NO</v>
      </c>
      <c r="AD2013" t="str">
        <f t="shared" si="665"/>
        <v>NO</v>
      </c>
      <c r="AE2013" t="str">
        <f t="shared" si="666"/>
        <v>NO</v>
      </c>
      <c r="AF2013" t="str">
        <f t="shared" si="667"/>
        <v>NO</v>
      </c>
      <c r="AG2013" t="str">
        <f t="shared" si="668"/>
        <v>NO</v>
      </c>
      <c r="AH2013" t="str">
        <f t="shared" si="669"/>
        <v>YES</v>
      </c>
      <c r="AI2013">
        <f t="shared" si="670"/>
        <v>971</v>
      </c>
      <c r="AJ2013" t="str">
        <f t="shared" si="671"/>
        <v/>
      </c>
    </row>
    <row r="2014" spans="1:36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51"/>
        <v>2.3490000000000002</v>
      </c>
      <c r="P2014" s="6">
        <f t="shared" si="652"/>
        <v>64.180327868852459</v>
      </c>
      <c r="Q2014" t="str">
        <f t="shared" si="653"/>
        <v>technology</v>
      </c>
      <c r="R2014" t="str">
        <f t="shared" si="654"/>
        <v>hardware</v>
      </c>
      <c r="S2014" s="8">
        <f t="shared" si="655"/>
        <v>42011</v>
      </c>
      <c r="T2014" s="8">
        <f t="shared" si="656"/>
        <v>42040.822233796294</v>
      </c>
      <c r="U2014">
        <f t="shared" si="657"/>
        <v>2015</v>
      </c>
      <c r="V2014" t="str">
        <f>VLOOKUP(MONTH(S2014),REF!$C$4:$D$15,2,FALSE)</f>
        <v>JAN</v>
      </c>
      <c r="W2014" t="str">
        <f t="shared" si="658"/>
        <v>NO</v>
      </c>
      <c r="X2014" t="str">
        <f t="shared" si="659"/>
        <v>NO</v>
      </c>
      <c r="Y2014" t="str">
        <f t="shared" si="660"/>
        <v>YES</v>
      </c>
      <c r="Z2014" t="str">
        <f t="shared" si="661"/>
        <v>NO</v>
      </c>
      <c r="AA2014" t="str">
        <f t="shared" si="662"/>
        <v>NO</v>
      </c>
      <c r="AB2014" t="str">
        <f t="shared" si="663"/>
        <v>NO</v>
      </c>
      <c r="AC2014" t="str">
        <f t="shared" si="664"/>
        <v>NO</v>
      </c>
      <c r="AD2014" t="str">
        <f t="shared" si="665"/>
        <v>NO</v>
      </c>
      <c r="AE2014" t="str">
        <f t="shared" si="666"/>
        <v>NO</v>
      </c>
      <c r="AF2014" t="str">
        <f t="shared" si="667"/>
        <v>NO</v>
      </c>
      <c r="AG2014" t="str">
        <f t="shared" si="668"/>
        <v>NO</v>
      </c>
      <c r="AH2014" t="str">
        <f t="shared" si="669"/>
        <v>NO</v>
      </c>
      <c r="AI2014">
        <f t="shared" si="670"/>
        <v>183</v>
      </c>
      <c r="AJ2014" t="str">
        <f t="shared" si="671"/>
        <v/>
      </c>
    </row>
    <row r="2015" spans="1:36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51"/>
        <v>4.9491375</v>
      </c>
      <c r="P2015" s="6">
        <f t="shared" si="652"/>
        <v>173.57781674704077</v>
      </c>
      <c r="Q2015" t="str">
        <f t="shared" si="653"/>
        <v>technology</v>
      </c>
      <c r="R2015" t="str">
        <f t="shared" si="654"/>
        <v>hardware</v>
      </c>
      <c r="S2015" s="8">
        <f t="shared" si="655"/>
        <v>42500</v>
      </c>
      <c r="T2015" s="8">
        <f t="shared" si="656"/>
        <v>42559.960810185185</v>
      </c>
      <c r="U2015">
        <f t="shared" si="657"/>
        <v>2016</v>
      </c>
      <c r="V2015" t="str">
        <f>VLOOKUP(MONTH(S2015),REF!$C$4:$D$15,2,FALSE)</f>
        <v>MAY</v>
      </c>
      <c r="W2015" t="str">
        <f t="shared" si="658"/>
        <v>NO</v>
      </c>
      <c r="X2015" t="str">
        <f t="shared" si="659"/>
        <v>NO</v>
      </c>
      <c r="Y2015" t="str">
        <f t="shared" si="660"/>
        <v>NO</v>
      </c>
      <c r="Z2015" t="str">
        <f t="shared" si="661"/>
        <v>NO</v>
      </c>
      <c r="AA2015" t="str">
        <f t="shared" si="662"/>
        <v>NO</v>
      </c>
      <c r="AB2015" t="str">
        <f t="shared" si="663"/>
        <v>NO</v>
      </c>
      <c r="AC2015" t="str">
        <f t="shared" si="664"/>
        <v>NO</v>
      </c>
      <c r="AD2015" t="str">
        <f t="shared" si="665"/>
        <v>NO</v>
      </c>
      <c r="AE2015" t="str">
        <f t="shared" si="666"/>
        <v>NO</v>
      </c>
      <c r="AF2015" t="str">
        <f t="shared" si="667"/>
        <v>NO</v>
      </c>
      <c r="AG2015" t="str">
        <f t="shared" si="668"/>
        <v>NO</v>
      </c>
      <c r="AH2015" t="str">
        <f t="shared" si="669"/>
        <v>YES</v>
      </c>
      <c r="AI2015">
        <f t="shared" si="670"/>
        <v>4562</v>
      </c>
      <c r="AJ2015" t="str">
        <f t="shared" si="671"/>
        <v/>
      </c>
    </row>
    <row r="2016" spans="1:36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51"/>
        <v>78.137822333333332</v>
      </c>
      <c r="P2016" s="6">
        <f t="shared" si="652"/>
        <v>88.601680840609291</v>
      </c>
      <c r="Q2016" t="str">
        <f t="shared" si="653"/>
        <v>technology</v>
      </c>
      <c r="R2016" t="str">
        <f t="shared" si="654"/>
        <v>hardware</v>
      </c>
      <c r="S2016" s="8">
        <f t="shared" si="655"/>
        <v>41324</v>
      </c>
      <c r="T2016" s="8">
        <f t="shared" si="656"/>
        <v>41358.172905092593</v>
      </c>
      <c r="U2016">
        <f t="shared" si="657"/>
        <v>2013</v>
      </c>
      <c r="V2016" t="str">
        <f>VLOOKUP(MONTH(S2016),REF!$C$4:$D$15,2,FALSE)</f>
        <v>FEB</v>
      </c>
      <c r="W2016" t="str">
        <f t="shared" si="658"/>
        <v>NO</v>
      </c>
      <c r="X2016" t="str">
        <f t="shared" si="659"/>
        <v>NO</v>
      </c>
      <c r="Y2016" t="str">
        <f t="shared" si="660"/>
        <v>NO</v>
      </c>
      <c r="Z2016" t="str">
        <f t="shared" si="661"/>
        <v>NO</v>
      </c>
      <c r="AA2016" t="str">
        <f t="shared" si="662"/>
        <v>NO</v>
      </c>
      <c r="AB2016" t="str">
        <f t="shared" si="663"/>
        <v>NO</v>
      </c>
      <c r="AC2016" t="str">
        <f t="shared" si="664"/>
        <v>NO</v>
      </c>
      <c r="AD2016" t="str">
        <f t="shared" si="665"/>
        <v>YES</v>
      </c>
      <c r="AE2016" t="str">
        <f t="shared" si="666"/>
        <v>NO</v>
      </c>
      <c r="AF2016" t="str">
        <f t="shared" si="667"/>
        <v>NO</v>
      </c>
      <c r="AG2016" t="str">
        <f t="shared" si="668"/>
        <v>NO</v>
      </c>
      <c r="AH2016" t="str">
        <f t="shared" si="669"/>
        <v>NO</v>
      </c>
      <c r="AI2016">
        <f t="shared" si="670"/>
        <v>26457</v>
      </c>
      <c r="AJ2016" t="str">
        <f t="shared" si="671"/>
        <v/>
      </c>
    </row>
    <row r="2017" spans="1:36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51"/>
        <v>1.1300013888888889</v>
      </c>
      <c r="P2017" s="6">
        <f t="shared" si="652"/>
        <v>50.222283950617282</v>
      </c>
      <c r="Q2017" t="str">
        <f t="shared" si="653"/>
        <v>technology</v>
      </c>
      <c r="R2017" t="str">
        <f t="shared" si="654"/>
        <v>hardware</v>
      </c>
      <c r="S2017" s="8">
        <f t="shared" si="655"/>
        <v>40766</v>
      </c>
      <c r="T2017" s="8">
        <f t="shared" si="656"/>
        <v>40795.876886574071</v>
      </c>
      <c r="U2017">
        <f t="shared" si="657"/>
        <v>2011</v>
      </c>
      <c r="V2017" t="str">
        <f>VLOOKUP(MONTH(S2017),REF!$C$4:$D$15,2,FALSE)</f>
        <v>AUG</v>
      </c>
      <c r="W2017" t="str">
        <f t="shared" si="658"/>
        <v>NO</v>
      </c>
      <c r="X2017" t="str">
        <f t="shared" si="659"/>
        <v>NO</v>
      </c>
      <c r="Y2017" t="str">
        <f t="shared" si="660"/>
        <v>YES</v>
      </c>
      <c r="Z2017" t="str">
        <f t="shared" si="661"/>
        <v>NO</v>
      </c>
      <c r="AA2017" t="str">
        <f t="shared" si="662"/>
        <v>NO</v>
      </c>
      <c r="AB2017" t="str">
        <f t="shared" si="663"/>
        <v>NO</v>
      </c>
      <c r="AC2017" t="str">
        <f t="shared" si="664"/>
        <v>NO</v>
      </c>
      <c r="AD2017" t="str">
        <f t="shared" si="665"/>
        <v>NO</v>
      </c>
      <c r="AE2017" t="str">
        <f t="shared" si="666"/>
        <v>NO</v>
      </c>
      <c r="AF2017" t="str">
        <f t="shared" si="667"/>
        <v>NO</v>
      </c>
      <c r="AG2017" t="str">
        <f t="shared" si="668"/>
        <v>NO</v>
      </c>
      <c r="AH2017" t="str">
        <f t="shared" si="669"/>
        <v>NO</v>
      </c>
      <c r="AI2017">
        <f t="shared" si="670"/>
        <v>162</v>
      </c>
      <c r="AJ2017" t="str">
        <f t="shared" si="671"/>
        <v/>
      </c>
    </row>
    <row r="2018" spans="1:36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51"/>
        <v>9.2154220000000002</v>
      </c>
      <c r="P2018" s="6">
        <f t="shared" si="652"/>
        <v>192.38876826722338</v>
      </c>
      <c r="Q2018" t="str">
        <f t="shared" si="653"/>
        <v>technology</v>
      </c>
      <c r="R2018" t="str">
        <f t="shared" si="654"/>
        <v>hardware</v>
      </c>
      <c r="S2018" s="8">
        <f t="shared" si="655"/>
        <v>41313</v>
      </c>
      <c r="T2018" s="8">
        <f t="shared" si="656"/>
        <v>41342.880775462967</v>
      </c>
      <c r="U2018">
        <f t="shared" si="657"/>
        <v>2013</v>
      </c>
      <c r="V2018" t="str">
        <f>VLOOKUP(MONTH(S2018),REF!$C$4:$D$15,2,FALSE)</f>
        <v>FEB</v>
      </c>
      <c r="W2018" t="str">
        <f t="shared" si="658"/>
        <v>NO</v>
      </c>
      <c r="X2018" t="str">
        <f t="shared" si="659"/>
        <v>NO</v>
      </c>
      <c r="Y2018" t="str">
        <f t="shared" si="660"/>
        <v>NO</v>
      </c>
      <c r="Z2018" t="str">
        <f t="shared" si="661"/>
        <v>YES</v>
      </c>
      <c r="AA2018" t="str">
        <f t="shared" si="662"/>
        <v>NO</v>
      </c>
      <c r="AB2018" t="str">
        <f t="shared" si="663"/>
        <v>NO</v>
      </c>
      <c r="AC2018" t="str">
        <f t="shared" si="664"/>
        <v>NO</v>
      </c>
      <c r="AD2018" t="str">
        <f t="shared" si="665"/>
        <v>NO</v>
      </c>
      <c r="AE2018" t="str">
        <f t="shared" si="666"/>
        <v>NO</v>
      </c>
      <c r="AF2018" t="str">
        <f t="shared" si="667"/>
        <v>NO</v>
      </c>
      <c r="AG2018" t="str">
        <f t="shared" si="668"/>
        <v>NO</v>
      </c>
      <c r="AH2018" t="str">
        <f t="shared" si="669"/>
        <v>NO</v>
      </c>
      <c r="AI2018">
        <f t="shared" si="670"/>
        <v>479</v>
      </c>
      <c r="AJ2018" t="str">
        <f t="shared" si="671"/>
        <v/>
      </c>
    </row>
    <row r="2019" spans="1:36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51"/>
        <v>1.2510239999999999</v>
      </c>
      <c r="P2019" s="6">
        <f t="shared" si="652"/>
        <v>73.416901408450698</v>
      </c>
      <c r="Q2019" t="str">
        <f t="shared" si="653"/>
        <v>technology</v>
      </c>
      <c r="R2019" t="str">
        <f t="shared" si="654"/>
        <v>hardware</v>
      </c>
      <c r="S2019" s="8">
        <f t="shared" si="655"/>
        <v>40961</v>
      </c>
      <c r="T2019" s="8">
        <f t="shared" si="656"/>
        <v>40992.166666666664</v>
      </c>
      <c r="U2019">
        <f t="shared" si="657"/>
        <v>2012</v>
      </c>
      <c r="V2019" t="str">
        <f>VLOOKUP(MONTH(S2019),REF!$C$4:$D$15,2,FALSE)</f>
        <v>FEB</v>
      </c>
      <c r="W2019" t="str">
        <f t="shared" si="658"/>
        <v>NO</v>
      </c>
      <c r="X2019" t="str">
        <f t="shared" si="659"/>
        <v>NO</v>
      </c>
      <c r="Y2019" t="str">
        <f t="shared" si="660"/>
        <v>NO</v>
      </c>
      <c r="Z2019" t="str">
        <f t="shared" si="661"/>
        <v>NO</v>
      </c>
      <c r="AA2019" t="str">
        <f t="shared" si="662"/>
        <v>NO</v>
      </c>
      <c r="AB2019" t="str">
        <f t="shared" si="663"/>
        <v>NO</v>
      </c>
      <c r="AC2019" t="str">
        <f t="shared" si="664"/>
        <v>YES</v>
      </c>
      <c r="AD2019" t="str">
        <f t="shared" si="665"/>
        <v>NO</v>
      </c>
      <c r="AE2019" t="str">
        <f t="shared" si="666"/>
        <v>NO</v>
      </c>
      <c r="AF2019" t="str">
        <f t="shared" si="667"/>
        <v>NO</v>
      </c>
      <c r="AG2019" t="str">
        <f t="shared" si="668"/>
        <v>NO</v>
      </c>
      <c r="AH2019" t="str">
        <f t="shared" si="669"/>
        <v>NO</v>
      </c>
      <c r="AI2019">
        <f t="shared" si="670"/>
        <v>426</v>
      </c>
      <c r="AJ2019" t="str">
        <f t="shared" si="671"/>
        <v/>
      </c>
    </row>
    <row r="2020" spans="1:36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51"/>
        <v>1.0224343076923077</v>
      </c>
      <c r="P2020" s="6">
        <f t="shared" si="652"/>
        <v>147.68495555555555</v>
      </c>
      <c r="Q2020" t="str">
        <f t="shared" si="653"/>
        <v>technology</v>
      </c>
      <c r="R2020" t="str">
        <f t="shared" si="654"/>
        <v>hardware</v>
      </c>
      <c r="S2020" s="8">
        <f t="shared" si="655"/>
        <v>42199</v>
      </c>
      <c r="T2020" s="8">
        <f t="shared" si="656"/>
        <v>42229.365844907406</v>
      </c>
      <c r="U2020">
        <f t="shared" si="657"/>
        <v>2015</v>
      </c>
      <c r="V2020" t="str">
        <f>VLOOKUP(MONTH(S2020),REF!$C$4:$D$15,2,FALSE)</f>
        <v>JUL</v>
      </c>
      <c r="W2020" t="str">
        <f t="shared" si="658"/>
        <v>NO</v>
      </c>
      <c r="X2020" t="str">
        <f t="shared" si="659"/>
        <v>NO</v>
      </c>
      <c r="Y2020" t="str">
        <f t="shared" si="660"/>
        <v>NO</v>
      </c>
      <c r="Z2020" t="str">
        <f t="shared" si="661"/>
        <v>NO</v>
      </c>
      <c r="AA2020" t="str">
        <f t="shared" si="662"/>
        <v>NO</v>
      </c>
      <c r="AB2020" t="str">
        <f t="shared" si="663"/>
        <v>NO</v>
      </c>
      <c r="AC2020" t="str">
        <f t="shared" si="664"/>
        <v>NO</v>
      </c>
      <c r="AD2020" t="str">
        <f t="shared" si="665"/>
        <v>NO</v>
      </c>
      <c r="AE2020" t="str">
        <f t="shared" si="666"/>
        <v>NO</v>
      </c>
      <c r="AF2020" t="str">
        <f t="shared" si="667"/>
        <v>NO</v>
      </c>
      <c r="AG2020" t="str">
        <f t="shared" si="668"/>
        <v>NO</v>
      </c>
      <c r="AH2020" t="str">
        <f t="shared" si="669"/>
        <v>YES</v>
      </c>
      <c r="AI2020">
        <f t="shared" si="670"/>
        <v>450</v>
      </c>
      <c r="AJ2020" t="str">
        <f t="shared" si="671"/>
        <v/>
      </c>
    </row>
    <row r="2021" spans="1:36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51"/>
        <v>4.8490975000000001</v>
      </c>
      <c r="P2021" s="6">
        <f t="shared" si="652"/>
        <v>108.96848314606741</v>
      </c>
      <c r="Q2021" t="str">
        <f t="shared" si="653"/>
        <v>technology</v>
      </c>
      <c r="R2021" t="str">
        <f t="shared" si="654"/>
        <v>hardware</v>
      </c>
      <c r="S2021" s="8">
        <f t="shared" si="655"/>
        <v>42606</v>
      </c>
      <c r="T2021" s="8">
        <f t="shared" si="656"/>
        <v>42635.70857638889</v>
      </c>
      <c r="U2021">
        <f t="shared" si="657"/>
        <v>2016</v>
      </c>
      <c r="V2021" t="str">
        <f>VLOOKUP(MONTH(S2021),REF!$C$4:$D$15,2,FALSE)</f>
        <v>AUG</v>
      </c>
      <c r="W2021" t="str">
        <f t="shared" si="658"/>
        <v>NO</v>
      </c>
      <c r="X2021" t="str">
        <f t="shared" si="659"/>
        <v>NO</v>
      </c>
      <c r="Y2021" t="str">
        <f t="shared" si="660"/>
        <v>NO</v>
      </c>
      <c r="Z2021" t="str">
        <f t="shared" si="661"/>
        <v>NO</v>
      </c>
      <c r="AA2021" t="str">
        <f t="shared" si="662"/>
        <v>NO</v>
      </c>
      <c r="AB2021" t="str">
        <f t="shared" si="663"/>
        <v>NO</v>
      </c>
      <c r="AC2021" t="str">
        <f t="shared" si="664"/>
        <v>NO</v>
      </c>
      <c r="AD2021" t="str">
        <f t="shared" si="665"/>
        <v>NO</v>
      </c>
      <c r="AE2021" t="str">
        <f t="shared" si="666"/>
        <v>NO</v>
      </c>
      <c r="AF2021" t="str">
        <f t="shared" si="667"/>
        <v>YES</v>
      </c>
      <c r="AG2021" t="str">
        <f t="shared" si="668"/>
        <v>NO</v>
      </c>
      <c r="AH2021" t="str">
        <f t="shared" si="669"/>
        <v>NO</v>
      </c>
      <c r="AI2021">
        <f t="shared" si="670"/>
        <v>1780</v>
      </c>
      <c r="AJ2021" t="str">
        <f t="shared" si="671"/>
        <v/>
      </c>
    </row>
    <row r="2022" spans="1:36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51"/>
        <v>1.9233333333333333</v>
      </c>
      <c r="P2022" s="6">
        <f t="shared" si="652"/>
        <v>23.647540983606557</v>
      </c>
      <c r="Q2022" t="str">
        <f t="shared" si="653"/>
        <v>technology</v>
      </c>
      <c r="R2022" t="str">
        <f t="shared" si="654"/>
        <v>hardware</v>
      </c>
      <c r="S2022" s="8">
        <f t="shared" si="655"/>
        <v>41737</v>
      </c>
      <c r="T2022" s="8">
        <f t="shared" si="656"/>
        <v>41773.961111111115</v>
      </c>
      <c r="U2022">
        <f t="shared" si="657"/>
        <v>2014</v>
      </c>
      <c r="V2022" t="str">
        <f>VLOOKUP(MONTH(S2022),REF!$C$4:$D$15,2,FALSE)</f>
        <v>APR</v>
      </c>
      <c r="W2022" t="str">
        <f t="shared" si="658"/>
        <v>NO</v>
      </c>
      <c r="X2022" t="str">
        <f t="shared" si="659"/>
        <v>YES</v>
      </c>
      <c r="Y2022" t="str">
        <f t="shared" si="660"/>
        <v>NO</v>
      </c>
      <c r="Z2022" t="str">
        <f t="shared" si="661"/>
        <v>NO</v>
      </c>
      <c r="AA2022" t="str">
        <f t="shared" si="662"/>
        <v>NO</v>
      </c>
      <c r="AB2022" t="str">
        <f t="shared" si="663"/>
        <v>NO</v>
      </c>
      <c r="AC2022" t="str">
        <f t="shared" si="664"/>
        <v>NO</v>
      </c>
      <c r="AD2022" t="str">
        <f t="shared" si="665"/>
        <v>NO</v>
      </c>
      <c r="AE2022" t="str">
        <f t="shared" si="666"/>
        <v>NO</v>
      </c>
      <c r="AF2022" t="str">
        <f t="shared" si="667"/>
        <v>NO</v>
      </c>
      <c r="AG2022" t="str">
        <f t="shared" si="668"/>
        <v>NO</v>
      </c>
      <c r="AH2022" t="str">
        <f t="shared" si="669"/>
        <v>NO</v>
      </c>
      <c r="AI2022">
        <f t="shared" si="670"/>
        <v>122</v>
      </c>
      <c r="AJ2022" t="str">
        <f t="shared" si="671"/>
        <v/>
      </c>
    </row>
    <row r="2023" spans="1:36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51"/>
        <v>2.8109999999999999</v>
      </c>
      <c r="P2023" s="6">
        <f t="shared" si="652"/>
        <v>147.94736842105263</v>
      </c>
      <c r="Q2023" t="str">
        <f t="shared" si="653"/>
        <v>technology</v>
      </c>
      <c r="R2023" t="str">
        <f t="shared" si="654"/>
        <v>hardware</v>
      </c>
      <c r="S2023" s="8">
        <f t="shared" si="655"/>
        <v>41861</v>
      </c>
      <c r="T2023" s="8">
        <f t="shared" si="656"/>
        <v>41906.070567129631</v>
      </c>
      <c r="U2023">
        <f t="shared" si="657"/>
        <v>2014</v>
      </c>
      <c r="V2023" t="str">
        <f>VLOOKUP(MONTH(S2023),REF!$C$4:$D$15,2,FALSE)</f>
        <v>AUG</v>
      </c>
      <c r="W2023" t="str">
        <f t="shared" si="658"/>
        <v>NO</v>
      </c>
      <c r="X2023" t="str">
        <f t="shared" si="659"/>
        <v>NO</v>
      </c>
      <c r="Y2023" t="str">
        <f t="shared" si="660"/>
        <v>YES</v>
      </c>
      <c r="Z2023" t="str">
        <f t="shared" si="661"/>
        <v>NO</v>
      </c>
      <c r="AA2023" t="str">
        <f t="shared" si="662"/>
        <v>NO</v>
      </c>
      <c r="AB2023" t="str">
        <f t="shared" si="663"/>
        <v>NO</v>
      </c>
      <c r="AC2023" t="str">
        <f t="shared" si="664"/>
        <v>NO</v>
      </c>
      <c r="AD2023" t="str">
        <f t="shared" si="665"/>
        <v>NO</v>
      </c>
      <c r="AE2023" t="str">
        <f t="shared" si="666"/>
        <v>NO</v>
      </c>
      <c r="AF2023" t="str">
        <f t="shared" si="667"/>
        <v>NO</v>
      </c>
      <c r="AG2023" t="str">
        <f t="shared" si="668"/>
        <v>NO</v>
      </c>
      <c r="AH2023" t="str">
        <f t="shared" si="669"/>
        <v>NO</v>
      </c>
      <c r="AI2023">
        <f t="shared" si="670"/>
        <v>95</v>
      </c>
      <c r="AJ2023" t="str">
        <f t="shared" si="671"/>
        <v/>
      </c>
    </row>
    <row r="2024" spans="1:36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51"/>
        <v>1.2513700000000001</v>
      </c>
      <c r="P2024" s="6">
        <f t="shared" si="652"/>
        <v>385.03692307692307</v>
      </c>
      <c r="Q2024" t="str">
        <f t="shared" si="653"/>
        <v>technology</v>
      </c>
      <c r="R2024" t="str">
        <f t="shared" si="654"/>
        <v>hardware</v>
      </c>
      <c r="S2024" s="8">
        <f t="shared" si="655"/>
        <v>42503</v>
      </c>
      <c r="T2024" s="8">
        <f t="shared" si="656"/>
        <v>42532.569120370375</v>
      </c>
      <c r="U2024">
        <f t="shared" si="657"/>
        <v>2016</v>
      </c>
      <c r="V2024" t="str">
        <f>VLOOKUP(MONTH(S2024),REF!$C$4:$D$15,2,FALSE)</f>
        <v>MAY</v>
      </c>
      <c r="W2024" t="str">
        <f t="shared" si="658"/>
        <v>NO</v>
      </c>
      <c r="X2024" t="str">
        <f t="shared" si="659"/>
        <v>NO</v>
      </c>
      <c r="Y2024" t="str">
        <f t="shared" si="660"/>
        <v>NO</v>
      </c>
      <c r="Z2024" t="str">
        <f t="shared" si="661"/>
        <v>NO</v>
      </c>
      <c r="AA2024" t="str">
        <f t="shared" si="662"/>
        <v>NO</v>
      </c>
      <c r="AB2024" t="str">
        <f t="shared" si="663"/>
        <v>NO</v>
      </c>
      <c r="AC2024" t="str">
        <f t="shared" si="664"/>
        <v>NO</v>
      </c>
      <c r="AD2024" t="str">
        <f t="shared" si="665"/>
        <v>NO</v>
      </c>
      <c r="AE2024" t="str">
        <f t="shared" si="666"/>
        <v>NO</v>
      </c>
      <c r="AF2024" t="str">
        <f t="shared" si="667"/>
        <v>NO</v>
      </c>
      <c r="AG2024" t="str">
        <f t="shared" si="668"/>
        <v>NO</v>
      </c>
      <c r="AH2024" t="str">
        <f t="shared" si="669"/>
        <v>YES</v>
      </c>
      <c r="AI2024">
        <f t="shared" si="670"/>
        <v>325</v>
      </c>
      <c r="AJ2024" t="str">
        <f t="shared" si="671"/>
        <v/>
      </c>
    </row>
    <row r="2025" spans="1:36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51"/>
        <v>1.61459</v>
      </c>
      <c r="P2025" s="6">
        <f t="shared" si="652"/>
        <v>457.39093484419266</v>
      </c>
      <c r="Q2025" t="str">
        <f t="shared" si="653"/>
        <v>technology</v>
      </c>
      <c r="R2025" t="str">
        <f t="shared" si="654"/>
        <v>hardware</v>
      </c>
      <c r="S2025" s="8">
        <f t="shared" si="655"/>
        <v>42136</v>
      </c>
      <c r="T2025" s="8">
        <f t="shared" si="656"/>
        <v>42166.420752314814</v>
      </c>
      <c r="U2025">
        <f t="shared" si="657"/>
        <v>2015</v>
      </c>
      <c r="V2025" t="str">
        <f>VLOOKUP(MONTH(S2025),REF!$C$4:$D$15,2,FALSE)</f>
        <v>MAY</v>
      </c>
      <c r="W2025" t="str">
        <f t="shared" si="658"/>
        <v>NO</v>
      </c>
      <c r="X2025" t="str">
        <f t="shared" si="659"/>
        <v>NO</v>
      </c>
      <c r="Y2025" t="str">
        <f t="shared" si="660"/>
        <v>NO</v>
      </c>
      <c r="Z2025" t="str">
        <f t="shared" si="661"/>
        <v>NO</v>
      </c>
      <c r="AA2025" t="str">
        <f t="shared" si="662"/>
        <v>NO</v>
      </c>
      <c r="AB2025" t="str">
        <f t="shared" si="663"/>
        <v>NO</v>
      </c>
      <c r="AC2025" t="str">
        <f t="shared" si="664"/>
        <v>NO</v>
      </c>
      <c r="AD2025" t="str">
        <f t="shared" si="665"/>
        <v>NO</v>
      </c>
      <c r="AE2025" t="str">
        <f t="shared" si="666"/>
        <v>NO</v>
      </c>
      <c r="AF2025" t="str">
        <f t="shared" si="667"/>
        <v>NO</v>
      </c>
      <c r="AG2025" t="str">
        <f t="shared" si="668"/>
        <v>NO</v>
      </c>
      <c r="AH2025" t="str">
        <f t="shared" si="669"/>
        <v>YES</v>
      </c>
      <c r="AI2025">
        <f t="shared" si="670"/>
        <v>353</v>
      </c>
      <c r="AJ2025" t="str">
        <f t="shared" si="671"/>
        <v/>
      </c>
    </row>
    <row r="2026" spans="1:36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51"/>
        <v>5.8535000000000004</v>
      </c>
      <c r="P2026" s="6">
        <f t="shared" si="652"/>
        <v>222.99047619047619</v>
      </c>
      <c r="Q2026" t="str">
        <f t="shared" si="653"/>
        <v>technology</v>
      </c>
      <c r="R2026" t="str">
        <f t="shared" si="654"/>
        <v>hardware</v>
      </c>
      <c r="S2026" s="8">
        <f t="shared" si="655"/>
        <v>41100</v>
      </c>
      <c r="T2026" s="8">
        <f t="shared" si="656"/>
        <v>41134.125</v>
      </c>
      <c r="U2026">
        <f t="shared" si="657"/>
        <v>2012</v>
      </c>
      <c r="V2026" t="str">
        <f>VLOOKUP(MONTH(S2026),REF!$C$4:$D$15,2,FALSE)</f>
        <v>JUL</v>
      </c>
      <c r="W2026" t="str">
        <f t="shared" si="658"/>
        <v>NO</v>
      </c>
      <c r="X2026" t="str">
        <f t="shared" si="659"/>
        <v>YES</v>
      </c>
      <c r="Y2026" t="str">
        <f t="shared" si="660"/>
        <v>NO</v>
      </c>
      <c r="Z2026" t="str">
        <f t="shared" si="661"/>
        <v>NO</v>
      </c>
      <c r="AA2026" t="str">
        <f t="shared" si="662"/>
        <v>NO</v>
      </c>
      <c r="AB2026" t="str">
        <f t="shared" si="663"/>
        <v>NO</v>
      </c>
      <c r="AC2026" t="str">
        <f t="shared" si="664"/>
        <v>NO</v>
      </c>
      <c r="AD2026" t="str">
        <f t="shared" si="665"/>
        <v>NO</v>
      </c>
      <c r="AE2026" t="str">
        <f t="shared" si="666"/>
        <v>NO</v>
      </c>
      <c r="AF2026" t="str">
        <f t="shared" si="667"/>
        <v>NO</v>
      </c>
      <c r="AG2026" t="str">
        <f t="shared" si="668"/>
        <v>NO</v>
      </c>
      <c r="AH2026" t="str">
        <f t="shared" si="669"/>
        <v>NO</v>
      </c>
      <c r="AI2026">
        <f t="shared" si="670"/>
        <v>105</v>
      </c>
      <c r="AJ2026" t="str">
        <f t="shared" si="671"/>
        <v/>
      </c>
    </row>
    <row r="2027" spans="1:36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51"/>
        <v>2.0114999999999998</v>
      </c>
      <c r="P2027" s="6">
        <f t="shared" si="652"/>
        <v>220.74074074074073</v>
      </c>
      <c r="Q2027" t="str">
        <f t="shared" si="653"/>
        <v>technology</v>
      </c>
      <c r="R2027" t="str">
        <f t="shared" si="654"/>
        <v>hardware</v>
      </c>
      <c r="S2027" s="8">
        <f t="shared" si="655"/>
        <v>42136</v>
      </c>
      <c r="T2027" s="8">
        <f t="shared" si="656"/>
        <v>42166.184560185182</v>
      </c>
      <c r="U2027">
        <f t="shared" si="657"/>
        <v>2015</v>
      </c>
      <c r="V2027" t="str">
        <f>VLOOKUP(MONTH(S2027),REF!$C$4:$D$15,2,FALSE)</f>
        <v>MAY</v>
      </c>
      <c r="W2027" t="str">
        <f t="shared" si="658"/>
        <v>NO</v>
      </c>
      <c r="X2027" t="str">
        <f t="shared" si="659"/>
        <v>NO</v>
      </c>
      <c r="Y2027" t="str">
        <f t="shared" si="660"/>
        <v>NO</v>
      </c>
      <c r="Z2027" t="str">
        <f t="shared" si="661"/>
        <v>NO</v>
      </c>
      <c r="AA2027" t="str">
        <f t="shared" si="662"/>
        <v>NO</v>
      </c>
      <c r="AB2027" t="str">
        <f t="shared" si="663"/>
        <v>NO</v>
      </c>
      <c r="AC2027" t="str">
        <f t="shared" si="664"/>
        <v>NO</v>
      </c>
      <c r="AD2027" t="str">
        <f t="shared" si="665"/>
        <v>NO</v>
      </c>
      <c r="AE2027" t="str">
        <f t="shared" si="666"/>
        <v>NO</v>
      </c>
      <c r="AF2027" t="str">
        <f t="shared" si="667"/>
        <v>NO</v>
      </c>
      <c r="AG2027" t="str">
        <f t="shared" si="668"/>
        <v>NO</v>
      </c>
      <c r="AH2027" t="str">
        <f t="shared" si="669"/>
        <v>YES</v>
      </c>
      <c r="AI2027">
        <f t="shared" si="670"/>
        <v>729</v>
      </c>
      <c r="AJ2027" t="str">
        <f t="shared" si="671"/>
        <v/>
      </c>
    </row>
    <row r="2028" spans="1:36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51"/>
        <v>1.3348307999999998</v>
      </c>
      <c r="P2028" s="6">
        <f t="shared" si="652"/>
        <v>73.503898678414089</v>
      </c>
      <c r="Q2028" t="str">
        <f t="shared" si="653"/>
        <v>technology</v>
      </c>
      <c r="R2028" t="str">
        <f t="shared" si="654"/>
        <v>hardware</v>
      </c>
      <c r="S2028" s="8">
        <f t="shared" si="655"/>
        <v>41705</v>
      </c>
      <c r="T2028" s="8">
        <f t="shared" si="656"/>
        <v>41750.165972222225</v>
      </c>
      <c r="U2028">
        <f t="shared" si="657"/>
        <v>2014</v>
      </c>
      <c r="V2028" t="str">
        <f>VLOOKUP(MONTH(S2028),REF!$C$4:$D$15,2,FALSE)</f>
        <v>MAR</v>
      </c>
      <c r="W2028" t="str">
        <f t="shared" si="658"/>
        <v>NO</v>
      </c>
      <c r="X2028" t="str">
        <f t="shared" si="659"/>
        <v>NO</v>
      </c>
      <c r="Y2028" t="str">
        <f t="shared" si="660"/>
        <v>NO</v>
      </c>
      <c r="Z2028" t="str">
        <f t="shared" si="661"/>
        <v>NO</v>
      </c>
      <c r="AA2028" t="str">
        <f t="shared" si="662"/>
        <v>NO</v>
      </c>
      <c r="AB2028" t="str">
        <f t="shared" si="663"/>
        <v>NO</v>
      </c>
      <c r="AC2028" t="str">
        <f t="shared" si="664"/>
        <v>YES</v>
      </c>
      <c r="AD2028" t="str">
        <f t="shared" si="665"/>
        <v>NO</v>
      </c>
      <c r="AE2028" t="str">
        <f t="shared" si="666"/>
        <v>NO</v>
      </c>
      <c r="AF2028" t="str">
        <f t="shared" si="667"/>
        <v>NO</v>
      </c>
      <c r="AG2028" t="str">
        <f t="shared" si="668"/>
        <v>NO</v>
      </c>
      <c r="AH2028" t="str">
        <f t="shared" si="669"/>
        <v>NO</v>
      </c>
      <c r="AI2028">
        <f t="shared" si="670"/>
        <v>454</v>
      </c>
      <c r="AJ2028" t="str">
        <f t="shared" si="671"/>
        <v/>
      </c>
    </row>
    <row r="2029" spans="1:36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51"/>
        <v>1.2024900000000001</v>
      </c>
      <c r="P2029" s="6">
        <f t="shared" si="652"/>
        <v>223.09647495361781</v>
      </c>
      <c r="Q2029" t="str">
        <f t="shared" si="653"/>
        <v>technology</v>
      </c>
      <c r="R2029" t="str">
        <f t="shared" si="654"/>
        <v>hardware</v>
      </c>
      <c r="S2029" s="8">
        <f t="shared" si="655"/>
        <v>42049</v>
      </c>
      <c r="T2029" s="8">
        <f t="shared" si="656"/>
        <v>42093.772210648152</v>
      </c>
      <c r="U2029">
        <f t="shared" si="657"/>
        <v>2015</v>
      </c>
      <c r="V2029" t="str">
        <f>VLOOKUP(MONTH(S2029),REF!$C$4:$D$15,2,FALSE)</f>
        <v>FEB</v>
      </c>
      <c r="W2029" t="str">
        <f t="shared" si="658"/>
        <v>NO</v>
      </c>
      <c r="X2029" t="str">
        <f t="shared" si="659"/>
        <v>NO</v>
      </c>
      <c r="Y2029" t="str">
        <f t="shared" si="660"/>
        <v>NO</v>
      </c>
      <c r="Z2029" t="str">
        <f t="shared" si="661"/>
        <v>NO</v>
      </c>
      <c r="AA2029" t="str">
        <f t="shared" si="662"/>
        <v>NO</v>
      </c>
      <c r="AB2029" t="str">
        <f t="shared" si="663"/>
        <v>NO</v>
      </c>
      <c r="AC2029" t="str">
        <f t="shared" si="664"/>
        <v>NO</v>
      </c>
      <c r="AD2029" t="str">
        <f t="shared" si="665"/>
        <v>NO</v>
      </c>
      <c r="AE2029" t="str">
        <f t="shared" si="666"/>
        <v>NO</v>
      </c>
      <c r="AF2029" t="str">
        <f t="shared" si="667"/>
        <v>NO</v>
      </c>
      <c r="AG2029" t="str">
        <f t="shared" si="668"/>
        <v>NO</v>
      </c>
      <c r="AH2029" t="str">
        <f t="shared" si="669"/>
        <v>YES</v>
      </c>
      <c r="AI2029">
        <f t="shared" si="670"/>
        <v>539</v>
      </c>
      <c r="AJ2029" t="str">
        <f t="shared" si="671"/>
        <v/>
      </c>
    </row>
    <row r="2030" spans="1:36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51"/>
        <v>1.2616666666666667</v>
      </c>
      <c r="P2030" s="6">
        <f t="shared" si="652"/>
        <v>47.911392405063289</v>
      </c>
      <c r="Q2030" t="str">
        <f t="shared" si="653"/>
        <v>technology</v>
      </c>
      <c r="R2030" t="str">
        <f t="shared" si="654"/>
        <v>hardware</v>
      </c>
      <c r="S2030" s="8">
        <f t="shared" si="655"/>
        <v>40216</v>
      </c>
      <c r="T2030" s="8">
        <f t="shared" si="656"/>
        <v>40252.913194444445</v>
      </c>
      <c r="U2030">
        <f t="shared" si="657"/>
        <v>2010</v>
      </c>
      <c r="V2030" t="str">
        <f>VLOOKUP(MONTH(S2030),REF!$C$4:$D$15,2,FALSE)</f>
        <v>FEB</v>
      </c>
      <c r="W2030" t="str">
        <f t="shared" si="658"/>
        <v>NO</v>
      </c>
      <c r="X2030" t="str">
        <f t="shared" si="659"/>
        <v>YES</v>
      </c>
      <c r="Y2030" t="str">
        <f t="shared" si="660"/>
        <v>NO</v>
      </c>
      <c r="Z2030" t="str">
        <f t="shared" si="661"/>
        <v>NO</v>
      </c>
      <c r="AA2030" t="str">
        <f t="shared" si="662"/>
        <v>NO</v>
      </c>
      <c r="AB2030" t="str">
        <f t="shared" si="663"/>
        <v>NO</v>
      </c>
      <c r="AC2030" t="str">
        <f t="shared" si="664"/>
        <v>NO</v>
      </c>
      <c r="AD2030" t="str">
        <f t="shared" si="665"/>
        <v>NO</v>
      </c>
      <c r="AE2030" t="str">
        <f t="shared" si="666"/>
        <v>NO</v>
      </c>
      <c r="AF2030" t="str">
        <f t="shared" si="667"/>
        <v>NO</v>
      </c>
      <c r="AG2030" t="str">
        <f t="shared" si="668"/>
        <v>NO</v>
      </c>
      <c r="AH2030" t="str">
        <f t="shared" si="669"/>
        <v>NO</v>
      </c>
      <c r="AI2030">
        <f t="shared" si="670"/>
        <v>79</v>
      </c>
      <c r="AJ2030" t="str">
        <f t="shared" si="671"/>
        <v/>
      </c>
    </row>
    <row r="2031" spans="1:36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51"/>
        <v>3.6120000000000001</v>
      </c>
      <c r="P2031" s="6">
        <f t="shared" si="652"/>
        <v>96.063829787234042</v>
      </c>
      <c r="Q2031" t="str">
        <f t="shared" si="653"/>
        <v>technology</v>
      </c>
      <c r="R2031" t="str">
        <f t="shared" si="654"/>
        <v>hardware</v>
      </c>
      <c r="S2031" s="8">
        <f t="shared" si="655"/>
        <v>41848</v>
      </c>
      <c r="T2031" s="8">
        <f t="shared" si="656"/>
        <v>41878.021770833337</v>
      </c>
      <c r="U2031">
        <f t="shared" si="657"/>
        <v>2014</v>
      </c>
      <c r="V2031" t="str">
        <f>VLOOKUP(MONTH(S2031),REF!$C$4:$D$15,2,FALSE)</f>
        <v>JUL</v>
      </c>
      <c r="W2031" t="str">
        <f t="shared" si="658"/>
        <v>NO</v>
      </c>
      <c r="X2031" t="str">
        <f t="shared" si="659"/>
        <v>YES</v>
      </c>
      <c r="Y2031" t="str">
        <f t="shared" si="660"/>
        <v>NO</v>
      </c>
      <c r="Z2031" t="str">
        <f t="shared" si="661"/>
        <v>NO</v>
      </c>
      <c r="AA2031" t="str">
        <f t="shared" si="662"/>
        <v>NO</v>
      </c>
      <c r="AB2031" t="str">
        <f t="shared" si="663"/>
        <v>NO</v>
      </c>
      <c r="AC2031" t="str">
        <f t="shared" si="664"/>
        <v>NO</v>
      </c>
      <c r="AD2031" t="str">
        <f t="shared" si="665"/>
        <v>NO</v>
      </c>
      <c r="AE2031" t="str">
        <f t="shared" si="666"/>
        <v>NO</v>
      </c>
      <c r="AF2031" t="str">
        <f t="shared" si="667"/>
        <v>NO</v>
      </c>
      <c r="AG2031" t="str">
        <f t="shared" si="668"/>
        <v>NO</v>
      </c>
      <c r="AH2031" t="str">
        <f t="shared" si="669"/>
        <v>NO</v>
      </c>
      <c r="AI2031">
        <f t="shared" si="670"/>
        <v>94</v>
      </c>
      <c r="AJ2031" t="str">
        <f t="shared" si="671"/>
        <v/>
      </c>
    </row>
    <row r="2032" spans="1:36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51"/>
        <v>2.26239013671875</v>
      </c>
      <c r="P2032" s="6">
        <f t="shared" si="652"/>
        <v>118.6144</v>
      </c>
      <c r="Q2032" t="str">
        <f t="shared" si="653"/>
        <v>technology</v>
      </c>
      <c r="R2032" t="str">
        <f t="shared" si="654"/>
        <v>hardware</v>
      </c>
      <c r="S2032" s="8">
        <f t="shared" si="655"/>
        <v>41213</v>
      </c>
      <c r="T2032" s="8">
        <f t="shared" si="656"/>
        <v>41242.996481481481</v>
      </c>
      <c r="U2032">
        <f t="shared" si="657"/>
        <v>2012</v>
      </c>
      <c r="V2032" t="str">
        <f>VLOOKUP(MONTH(S2032),REF!$C$4:$D$15,2,FALSE)</f>
        <v>OCT</v>
      </c>
      <c r="W2032" t="str">
        <f t="shared" si="658"/>
        <v>NO</v>
      </c>
      <c r="X2032" t="str">
        <f t="shared" si="659"/>
        <v>NO</v>
      </c>
      <c r="Y2032" t="str">
        <f t="shared" si="660"/>
        <v>NO</v>
      </c>
      <c r="Z2032" t="str">
        <f t="shared" si="661"/>
        <v>NO</v>
      </c>
      <c r="AA2032" t="str">
        <f t="shared" si="662"/>
        <v>NO</v>
      </c>
      <c r="AB2032" t="str">
        <f t="shared" si="663"/>
        <v>NO</v>
      </c>
      <c r="AC2032" t="str">
        <f t="shared" si="664"/>
        <v>NO</v>
      </c>
      <c r="AD2032" t="str">
        <f t="shared" si="665"/>
        <v>YES</v>
      </c>
      <c r="AE2032" t="str">
        <f t="shared" si="666"/>
        <v>NO</v>
      </c>
      <c r="AF2032" t="str">
        <f t="shared" si="667"/>
        <v>NO</v>
      </c>
      <c r="AG2032" t="str">
        <f t="shared" si="668"/>
        <v>NO</v>
      </c>
      <c r="AH2032" t="str">
        <f t="shared" si="669"/>
        <v>NO</v>
      </c>
      <c r="AI2032">
        <f t="shared" si="670"/>
        <v>625</v>
      </c>
      <c r="AJ2032" t="str">
        <f t="shared" si="671"/>
        <v/>
      </c>
    </row>
    <row r="2033" spans="1:36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51"/>
        <v>1.2035</v>
      </c>
      <c r="P2033" s="6">
        <f t="shared" si="652"/>
        <v>118.45472440944881</v>
      </c>
      <c r="Q2033" t="str">
        <f t="shared" si="653"/>
        <v>technology</v>
      </c>
      <c r="R2033" t="str">
        <f t="shared" si="654"/>
        <v>hardware</v>
      </c>
      <c r="S2033" s="8">
        <f t="shared" si="655"/>
        <v>41975</v>
      </c>
      <c r="T2033" s="8">
        <f t="shared" si="656"/>
        <v>42013.041666666672</v>
      </c>
      <c r="U2033">
        <f t="shared" si="657"/>
        <v>2014</v>
      </c>
      <c r="V2033" t="str">
        <f>VLOOKUP(MONTH(S2033),REF!$C$4:$D$15,2,FALSE)</f>
        <v>DEC</v>
      </c>
      <c r="W2033" t="str">
        <f t="shared" si="658"/>
        <v>NO</v>
      </c>
      <c r="X2033" t="str">
        <f t="shared" si="659"/>
        <v>NO</v>
      </c>
      <c r="Y2033" t="str">
        <f t="shared" si="660"/>
        <v>NO</v>
      </c>
      <c r="Z2033" t="str">
        <f t="shared" si="661"/>
        <v>NO</v>
      </c>
      <c r="AA2033" t="str">
        <f t="shared" si="662"/>
        <v>NO</v>
      </c>
      <c r="AB2033" t="str">
        <f t="shared" si="663"/>
        <v>NO</v>
      </c>
      <c r="AC2033" t="str">
        <f t="shared" si="664"/>
        <v>NO</v>
      </c>
      <c r="AD2033" t="str">
        <f t="shared" si="665"/>
        <v>NO</v>
      </c>
      <c r="AE2033" t="str">
        <f t="shared" si="666"/>
        <v>NO</v>
      </c>
      <c r="AF2033" t="str">
        <f t="shared" si="667"/>
        <v>NO</v>
      </c>
      <c r="AG2033" t="str">
        <f t="shared" si="668"/>
        <v>NO</v>
      </c>
      <c r="AH2033" t="str">
        <f t="shared" si="669"/>
        <v>YES</v>
      </c>
      <c r="AI2033">
        <f t="shared" si="670"/>
        <v>508</v>
      </c>
      <c r="AJ2033" t="str">
        <f t="shared" si="671"/>
        <v/>
      </c>
    </row>
    <row r="2034" spans="1:36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51"/>
        <v>3.0418799999999999</v>
      </c>
      <c r="P2034" s="6">
        <f t="shared" si="652"/>
        <v>143.21468926553672</v>
      </c>
      <c r="Q2034" t="str">
        <f t="shared" si="653"/>
        <v>technology</v>
      </c>
      <c r="R2034" t="str">
        <f t="shared" si="654"/>
        <v>hardware</v>
      </c>
      <c r="S2034" s="8">
        <f t="shared" si="655"/>
        <v>42690</v>
      </c>
      <c r="T2034" s="8">
        <f t="shared" si="656"/>
        <v>42719.208333333328</v>
      </c>
      <c r="U2034">
        <f t="shared" si="657"/>
        <v>2016</v>
      </c>
      <c r="V2034" t="str">
        <f>VLOOKUP(MONTH(S2034),REF!$C$4:$D$15,2,FALSE)</f>
        <v>NOV</v>
      </c>
      <c r="W2034" t="str">
        <f t="shared" si="658"/>
        <v>NO</v>
      </c>
      <c r="X2034" t="str">
        <f t="shared" si="659"/>
        <v>NO</v>
      </c>
      <c r="Y2034" t="str">
        <f t="shared" si="660"/>
        <v>NO</v>
      </c>
      <c r="Z2034" t="str">
        <f t="shared" si="661"/>
        <v>NO</v>
      </c>
      <c r="AA2034" t="str">
        <f t="shared" si="662"/>
        <v>NO</v>
      </c>
      <c r="AB2034" t="str">
        <f t="shared" si="663"/>
        <v>NO</v>
      </c>
      <c r="AC2034" t="str">
        <f t="shared" si="664"/>
        <v>YES</v>
      </c>
      <c r="AD2034" t="str">
        <f t="shared" si="665"/>
        <v>NO</v>
      </c>
      <c r="AE2034" t="str">
        <f t="shared" si="666"/>
        <v>NO</v>
      </c>
      <c r="AF2034" t="str">
        <f t="shared" si="667"/>
        <v>NO</v>
      </c>
      <c r="AG2034" t="str">
        <f t="shared" si="668"/>
        <v>NO</v>
      </c>
      <c r="AH2034" t="str">
        <f t="shared" si="669"/>
        <v>NO</v>
      </c>
      <c r="AI2034">
        <f t="shared" si="670"/>
        <v>531</v>
      </c>
      <c r="AJ2034" t="str">
        <f t="shared" si="671"/>
        <v/>
      </c>
    </row>
    <row r="2035" spans="1:36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51"/>
        <v>1.7867599999999999</v>
      </c>
      <c r="P2035" s="6">
        <f t="shared" si="652"/>
        <v>282.71518987341773</v>
      </c>
      <c r="Q2035" t="str">
        <f t="shared" si="653"/>
        <v>technology</v>
      </c>
      <c r="R2035" t="str">
        <f t="shared" si="654"/>
        <v>hardware</v>
      </c>
      <c r="S2035" s="8">
        <f t="shared" si="655"/>
        <v>41725</v>
      </c>
      <c r="T2035" s="8">
        <f t="shared" si="656"/>
        <v>41755.082384259258</v>
      </c>
      <c r="U2035">
        <f t="shared" si="657"/>
        <v>2014</v>
      </c>
      <c r="V2035" t="str">
        <f>VLOOKUP(MONTH(S2035),REF!$C$4:$D$15,2,FALSE)</f>
        <v>MAR</v>
      </c>
      <c r="W2035" t="str">
        <f t="shared" si="658"/>
        <v>NO</v>
      </c>
      <c r="X2035" t="str">
        <f t="shared" si="659"/>
        <v>NO</v>
      </c>
      <c r="Y2035" t="str">
        <f t="shared" si="660"/>
        <v>NO</v>
      </c>
      <c r="Z2035" t="str">
        <f t="shared" si="661"/>
        <v>NO</v>
      </c>
      <c r="AA2035" t="str">
        <f t="shared" si="662"/>
        <v>NO</v>
      </c>
      <c r="AB2035" t="str">
        <f t="shared" si="663"/>
        <v>NO</v>
      </c>
      <c r="AC2035" t="str">
        <f t="shared" si="664"/>
        <v>YES</v>
      </c>
      <c r="AD2035" t="str">
        <f t="shared" si="665"/>
        <v>NO</v>
      </c>
      <c r="AE2035" t="str">
        <f t="shared" si="666"/>
        <v>NO</v>
      </c>
      <c r="AF2035" t="str">
        <f t="shared" si="667"/>
        <v>NO</v>
      </c>
      <c r="AG2035" t="str">
        <f t="shared" si="668"/>
        <v>NO</v>
      </c>
      <c r="AH2035" t="str">
        <f t="shared" si="669"/>
        <v>NO</v>
      </c>
      <c r="AI2035">
        <f t="shared" si="670"/>
        <v>158</v>
      </c>
      <c r="AJ2035" t="str">
        <f t="shared" si="671"/>
        <v/>
      </c>
    </row>
    <row r="2036" spans="1:36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51"/>
        <v>3.868199871794872</v>
      </c>
      <c r="P2036" s="6">
        <f t="shared" si="652"/>
        <v>593.93620078740162</v>
      </c>
      <c r="Q2036" t="str">
        <f t="shared" si="653"/>
        <v>technology</v>
      </c>
      <c r="R2036" t="str">
        <f t="shared" si="654"/>
        <v>hardware</v>
      </c>
      <c r="S2036" s="8">
        <f t="shared" si="655"/>
        <v>42076</v>
      </c>
      <c r="T2036" s="8">
        <f t="shared" si="656"/>
        <v>42131.290277777778</v>
      </c>
      <c r="U2036">
        <f t="shared" si="657"/>
        <v>2015</v>
      </c>
      <c r="V2036" t="str">
        <f>VLOOKUP(MONTH(S2036),REF!$C$4:$D$15,2,FALSE)</f>
        <v>MAR</v>
      </c>
      <c r="W2036" t="str">
        <f t="shared" si="658"/>
        <v>NO</v>
      </c>
      <c r="X2036" t="str">
        <f t="shared" si="659"/>
        <v>NO</v>
      </c>
      <c r="Y2036" t="str">
        <f t="shared" si="660"/>
        <v>NO</v>
      </c>
      <c r="Z2036" t="str">
        <f t="shared" si="661"/>
        <v>NO</v>
      </c>
      <c r="AA2036" t="str">
        <f t="shared" si="662"/>
        <v>NO</v>
      </c>
      <c r="AB2036" t="str">
        <f t="shared" si="663"/>
        <v>NO</v>
      </c>
      <c r="AC2036" t="str">
        <f t="shared" si="664"/>
        <v>NO</v>
      </c>
      <c r="AD2036" t="str">
        <f t="shared" si="665"/>
        <v>NO</v>
      </c>
      <c r="AE2036" t="str">
        <f t="shared" si="666"/>
        <v>NO</v>
      </c>
      <c r="AF2036" t="str">
        <f t="shared" si="667"/>
        <v>NO</v>
      </c>
      <c r="AG2036" t="str">
        <f t="shared" si="668"/>
        <v>NO</v>
      </c>
      <c r="AH2036" t="str">
        <f t="shared" si="669"/>
        <v>YES</v>
      </c>
      <c r="AI2036">
        <f t="shared" si="670"/>
        <v>508</v>
      </c>
      <c r="AJ2036" t="str">
        <f t="shared" si="671"/>
        <v/>
      </c>
    </row>
    <row r="2037" spans="1:36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51"/>
        <v>2.1103642500000004</v>
      </c>
      <c r="P2037" s="6">
        <f t="shared" si="652"/>
        <v>262.15704968944101</v>
      </c>
      <c r="Q2037" t="str">
        <f t="shared" si="653"/>
        <v>technology</v>
      </c>
      <c r="R2037" t="str">
        <f t="shared" si="654"/>
        <v>hardware</v>
      </c>
      <c r="S2037" s="8">
        <f t="shared" si="655"/>
        <v>42312</v>
      </c>
      <c r="T2037" s="8">
        <f t="shared" si="656"/>
        <v>42357.041666666672</v>
      </c>
      <c r="U2037">
        <f t="shared" si="657"/>
        <v>2015</v>
      </c>
      <c r="V2037" t="str">
        <f>VLOOKUP(MONTH(S2037),REF!$C$4:$D$15,2,FALSE)</f>
        <v>NOV</v>
      </c>
      <c r="W2037" t="str">
        <f t="shared" si="658"/>
        <v>NO</v>
      </c>
      <c r="X2037" t="str">
        <f t="shared" si="659"/>
        <v>NO</v>
      </c>
      <c r="Y2037" t="str">
        <f t="shared" si="660"/>
        <v>NO</v>
      </c>
      <c r="Z2037" t="str">
        <f t="shared" si="661"/>
        <v>NO</v>
      </c>
      <c r="AA2037" t="str">
        <f t="shared" si="662"/>
        <v>NO</v>
      </c>
      <c r="AB2037" t="str">
        <f t="shared" si="663"/>
        <v>NO</v>
      </c>
      <c r="AC2037" t="str">
        <f t="shared" si="664"/>
        <v>NO</v>
      </c>
      <c r="AD2037" t="str">
        <f t="shared" si="665"/>
        <v>NO</v>
      </c>
      <c r="AE2037" t="str">
        <f t="shared" si="666"/>
        <v>NO</v>
      </c>
      <c r="AF2037" t="str">
        <f t="shared" si="667"/>
        <v>NO</v>
      </c>
      <c r="AG2037" t="str">
        <f t="shared" si="668"/>
        <v>NO</v>
      </c>
      <c r="AH2037" t="str">
        <f t="shared" si="669"/>
        <v>YES</v>
      </c>
      <c r="AI2037">
        <f t="shared" si="670"/>
        <v>644</v>
      </c>
      <c r="AJ2037" t="str">
        <f t="shared" si="671"/>
        <v/>
      </c>
    </row>
    <row r="2038" spans="1:36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51"/>
        <v>1.3166833333333334</v>
      </c>
      <c r="P2038" s="6">
        <f t="shared" si="652"/>
        <v>46.580778301886795</v>
      </c>
      <c r="Q2038" t="str">
        <f t="shared" si="653"/>
        <v>technology</v>
      </c>
      <c r="R2038" t="str">
        <f t="shared" si="654"/>
        <v>hardware</v>
      </c>
      <c r="S2038" s="8">
        <f t="shared" si="655"/>
        <v>41739</v>
      </c>
      <c r="T2038" s="8">
        <f t="shared" si="656"/>
        <v>41768.864803240736</v>
      </c>
      <c r="U2038">
        <f t="shared" si="657"/>
        <v>2014</v>
      </c>
      <c r="V2038" t="str">
        <f>VLOOKUP(MONTH(S2038),REF!$C$4:$D$15,2,FALSE)</f>
        <v>APR</v>
      </c>
      <c r="W2038" t="str">
        <f t="shared" si="658"/>
        <v>NO</v>
      </c>
      <c r="X2038" t="str">
        <f t="shared" si="659"/>
        <v>NO</v>
      </c>
      <c r="Y2038" t="str">
        <f t="shared" si="660"/>
        <v>NO</v>
      </c>
      <c r="Z2038" t="str">
        <f t="shared" si="661"/>
        <v>NO</v>
      </c>
      <c r="AA2038" t="str">
        <f t="shared" si="662"/>
        <v>NO</v>
      </c>
      <c r="AB2038" t="str">
        <f t="shared" si="663"/>
        <v>NO</v>
      </c>
      <c r="AC2038" t="str">
        <f t="shared" si="664"/>
        <v>NO</v>
      </c>
      <c r="AD2038" t="str">
        <f t="shared" si="665"/>
        <v>YES</v>
      </c>
      <c r="AE2038" t="str">
        <f t="shared" si="666"/>
        <v>NO</v>
      </c>
      <c r="AF2038" t="str">
        <f t="shared" si="667"/>
        <v>NO</v>
      </c>
      <c r="AG2038" t="str">
        <f t="shared" si="668"/>
        <v>NO</v>
      </c>
      <c r="AH2038" t="str">
        <f t="shared" si="669"/>
        <v>NO</v>
      </c>
      <c r="AI2038">
        <f t="shared" si="670"/>
        <v>848</v>
      </c>
      <c r="AJ2038" t="str">
        <f t="shared" si="671"/>
        <v/>
      </c>
    </row>
    <row r="2039" spans="1:36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51"/>
        <v>3.0047639999999998</v>
      </c>
      <c r="P2039" s="6">
        <f t="shared" si="652"/>
        <v>70.041118881118877</v>
      </c>
      <c r="Q2039" t="str">
        <f t="shared" si="653"/>
        <v>technology</v>
      </c>
      <c r="R2039" t="str">
        <f t="shared" si="654"/>
        <v>hardware</v>
      </c>
      <c r="S2039" s="8">
        <f t="shared" si="655"/>
        <v>41578</v>
      </c>
      <c r="T2039" s="8">
        <f t="shared" si="656"/>
        <v>41638.251770833333</v>
      </c>
      <c r="U2039">
        <f t="shared" si="657"/>
        <v>2013</v>
      </c>
      <c r="V2039" t="str">
        <f>VLOOKUP(MONTH(S2039),REF!$C$4:$D$15,2,FALSE)</f>
        <v>OCT</v>
      </c>
      <c r="W2039" t="str">
        <f t="shared" si="658"/>
        <v>NO</v>
      </c>
      <c r="X2039" t="str">
        <f t="shared" si="659"/>
        <v>NO</v>
      </c>
      <c r="Y2039" t="str">
        <f t="shared" si="660"/>
        <v>NO</v>
      </c>
      <c r="Z2039" t="str">
        <f t="shared" si="661"/>
        <v>YES</v>
      </c>
      <c r="AA2039" t="str">
        <f t="shared" si="662"/>
        <v>NO</v>
      </c>
      <c r="AB2039" t="str">
        <f t="shared" si="663"/>
        <v>NO</v>
      </c>
      <c r="AC2039" t="str">
        <f t="shared" si="664"/>
        <v>NO</v>
      </c>
      <c r="AD2039" t="str">
        <f t="shared" si="665"/>
        <v>NO</v>
      </c>
      <c r="AE2039" t="str">
        <f t="shared" si="666"/>
        <v>NO</v>
      </c>
      <c r="AF2039" t="str">
        <f t="shared" si="667"/>
        <v>NO</v>
      </c>
      <c r="AG2039" t="str">
        <f t="shared" si="668"/>
        <v>NO</v>
      </c>
      <c r="AH2039" t="str">
        <f t="shared" si="669"/>
        <v>NO</v>
      </c>
      <c r="AI2039">
        <f t="shared" si="670"/>
        <v>429</v>
      </c>
      <c r="AJ2039" t="str">
        <f t="shared" si="671"/>
        <v/>
      </c>
    </row>
    <row r="2040" spans="1:36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51"/>
        <v>4.2051249999999998</v>
      </c>
      <c r="P2040" s="6">
        <f t="shared" si="652"/>
        <v>164.90686274509804</v>
      </c>
      <c r="Q2040" t="str">
        <f t="shared" si="653"/>
        <v>technology</v>
      </c>
      <c r="R2040" t="str">
        <f t="shared" si="654"/>
        <v>hardware</v>
      </c>
      <c r="S2040" s="8">
        <f t="shared" si="655"/>
        <v>41424</v>
      </c>
      <c r="T2040" s="8">
        <f t="shared" si="656"/>
        <v>41456.75</v>
      </c>
      <c r="U2040">
        <f t="shared" si="657"/>
        <v>2013</v>
      </c>
      <c r="V2040" t="str">
        <f>VLOOKUP(MONTH(S2040),REF!$C$4:$D$15,2,FALSE)</f>
        <v>MAY</v>
      </c>
      <c r="W2040" t="str">
        <f t="shared" si="658"/>
        <v>NO</v>
      </c>
      <c r="X2040" t="str">
        <f t="shared" si="659"/>
        <v>NO</v>
      </c>
      <c r="Y2040" t="str">
        <f t="shared" si="660"/>
        <v>YES</v>
      </c>
      <c r="Z2040" t="str">
        <f t="shared" si="661"/>
        <v>NO</v>
      </c>
      <c r="AA2040" t="str">
        <f t="shared" si="662"/>
        <v>NO</v>
      </c>
      <c r="AB2040" t="str">
        <f t="shared" si="663"/>
        <v>NO</v>
      </c>
      <c r="AC2040" t="str">
        <f t="shared" si="664"/>
        <v>NO</v>
      </c>
      <c r="AD2040" t="str">
        <f t="shared" si="665"/>
        <v>NO</v>
      </c>
      <c r="AE2040" t="str">
        <f t="shared" si="666"/>
        <v>NO</v>
      </c>
      <c r="AF2040" t="str">
        <f t="shared" si="667"/>
        <v>NO</v>
      </c>
      <c r="AG2040" t="str">
        <f t="shared" si="668"/>
        <v>NO</v>
      </c>
      <c r="AH2040" t="str">
        <f t="shared" si="669"/>
        <v>NO</v>
      </c>
      <c r="AI2040">
        <f t="shared" si="670"/>
        <v>204</v>
      </c>
      <c r="AJ2040" t="str">
        <f t="shared" si="671"/>
        <v/>
      </c>
    </row>
    <row r="2041" spans="1:36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51"/>
        <v>1.362168</v>
      </c>
      <c r="P2041" s="6">
        <f t="shared" si="652"/>
        <v>449.26385224274406</v>
      </c>
      <c r="Q2041" t="str">
        <f t="shared" si="653"/>
        <v>technology</v>
      </c>
      <c r="R2041" t="str">
        <f t="shared" si="654"/>
        <v>hardware</v>
      </c>
      <c r="S2041" s="8">
        <f t="shared" si="655"/>
        <v>42675</v>
      </c>
      <c r="T2041" s="8">
        <f t="shared" si="656"/>
        <v>42705.207638888889</v>
      </c>
      <c r="U2041">
        <f t="shared" si="657"/>
        <v>2016</v>
      </c>
      <c r="V2041" t="str">
        <f>VLOOKUP(MONTH(S2041),REF!$C$4:$D$15,2,FALSE)</f>
        <v>NOV</v>
      </c>
      <c r="W2041" t="str">
        <f t="shared" si="658"/>
        <v>NO</v>
      </c>
      <c r="X2041" t="str">
        <f t="shared" si="659"/>
        <v>NO</v>
      </c>
      <c r="Y2041" t="str">
        <f t="shared" si="660"/>
        <v>NO</v>
      </c>
      <c r="Z2041" t="str">
        <f t="shared" si="661"/>
        <v>NO</v>
      </c>
      <c r="AA2041" t="str">
        <f t="shared" si="662"/>
        <v>NO</v>
      </c>
      <c r="AB2041" t="str">
        <f t="shared" si="663"/>
        <v>NO</v>
      </c>
      <c r="AC2041" t="str">
        <f t="shared" si="664"/>
        <v>NO</v>
      </c>
      <c r="AD2041" t="str">
        <f t="shared" si="665"/>
        <v>NO</v>
      </c>
      <c r="AE2041" t="str">
        <f t="shared" si="666"/>
        <v>NO</v>
      </c>
      <c r="AF2041" t="str">
        <f t="shared" si="667"/>
        <v>NO</v>
      </c>
      <c r="AG2041" t="str">
        <f t="shared" si="668"/>
        <v>NO</v>
      </c>
      <c r="AH2041" t="str">
        <f t="shared" si="669"/>
        <v>YES</v>
      </c>
      <c r="AI2041">
        <f t="shared" si="670"/>
        <v>379</v>
      </c>
      <c r="AJ2041" t="str">
        <f t="shared" si="671"/>
        <v/>
      </c>
    </row>
    <row r="2042" spans="1:36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51"/>
        <v>2.4817133333333334</v>
      </c>
      <c r="P2042" s="6">
        <f t="shared" si="652"/>
        <v>27.472841328413285</v>
      </c>
      <c r="Q2042" t="str">
        <f t="shared" si="653"/>
        <v>technology</v>
      </c>
      <c r="R2042" t="str">
        <f t="shared" si="654"/>
        <v>hardware</v>
      </c>
      <c r="S2042" s="8">
        <f t="shared" si="655"/>
        <v>41579</v>
      </c>
      <c r="T2042" s="8">
        <f t="shared" si="656"/>
        <v>41593.968784722223</v>
      </c>
      <c r="U2042">
        <f t="shared" si="657"/>
        <v>2013</v>
      </c>
      <c r="V2042" t="str">
        <f>VLOOKUP(MONTH(S2042),REF!$C$4:$D$15,2,FALSE)</f>
        <v>NOV</v>
      </c>
      <c r="W2042" t="str">
        <f t="shared" si="658"/>
        <v>NO</v>
      </c>
      <c r="X2042" t="str">
        <f t="shared" si="659"/>
        <v>YES</v>
      </c>
      <c r="Y2042" t="str">
        <f t="shared" si="660"/>
        <v>NO</v>
      </c>
      <c r="Z2042" t="str">
        <f t="shared" si="661"/>
        <v>NO</v>
      </c>
      <c r="AA2042" t="str">
        <f t="shared" si="662"/>
        <v>NO</v>
      </c>
      <c r="AB2042" t="str">
        <f t="shared" si="663"/>
        <v>NO</v>
      </c>
      <c r="AC2042" t="str">
        <f t="shared" si="664"/>
        <v>NO</v>
      </c>
      <c r="AD2042" t="str">
        <f t="shared" si="665"/>
        <v>NO</v>
      </c>
      <c r="AE2042" t="str">
        <f t="shared" si="666"/>
        <v>NO</v>
      </c>
      <c r="AF2042" t="str">
        <f t="shared" si="667"/>
        <v>NO</v>
      </c>
      <c r="AG2042" t="str">
        <f t="shared" si="668"/>
        <v>NO</v>
      </c>
      <c r="AH2042" t="str">
        <f t="shared" si="669"/>
        <v>NO</v>
      </c>
      <c r="AI2042">
        <f t="shared" si="670"/>
        <v>271</v>
      </c>
      <c r="AJ2042" t="str">
        <f t="shared" si="671"/>
        <v/>
      </c>
    </row>
    <row r="2043" spans="1:36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51"/>
        <v>1.8186315789473684</v>
      </c>
      <c r="P2043" s="6">
        <f t="shared" si="652"/>
        <v>143.97499999999999</v>
      </c>
      <c r="Q2043" t="str">
        <f t="shared" si="653"/>
        <v>technology</v>
      </c>
      <c r="R2043" t="str">
        <f t="shared" si="654"/>
        <v>hardware</v>
      </c>
      <c r="S2043" s="8">
        <f t="shared" si="655"/>
        <v>42655</v>
      </c>
      <c r="T2043" s="8">
        <f t="shared" si="656"/>
        <v>42684.567442129628</v>
      </c>
      <c r="U2043">
        <f t="shared" si="657"/>
        <v>2016</v>
      </c>
      <c r="V2043" t="str">
        <f>VLOOKUP(MONTH(S2043),REF!$C$4:$D$15,2,FALSE)</f>
        <v>OCT</v>
      </c>
      <c r="W2043" t="str">
        <f t="shared" si="658"/>
        <v>NO</v>
      </c>
      <c r="X2043" t="str">
        <f t="shared" si="659"/>
        <v>NO</v>
      </c>
      <c r="Y2043" t="str">
        <f t="shared" si="660"/>
        <v>YES</v>
      </c>
      <c r="Z2043" t="str">
        <f t="shared" si="661"/>
        <v>NO</v>
      </c>
      <c r="AA2043" t="str">
        <f t="shared" si="662"/>
        <v>NO</v>
      </c>
      <c r="AB2043" t="str">
        <f t="shared" si="663"/>
        <v>NO</v>
      </c>
      <c r="AC2043" t="str">
        <f t="shared" si="664"/>
        <v>NO</v>
      </c>
      <c r="AD2043" t="str">
        <f t="shared" si="665"/>
        <v>NO</v>
      </c>
      <c r="AE2043" t="str">
        <f t="shared" si="666"/>
        <v>NO</v>
      </c>
      <c r="AF2043" t="str">
        <f t="shared" si="667"/>
        <v>NO</v>
      </c>
      <c r="AG2043" t="str">
        <f t="shared" si="668"/>
        <v>NO</v>
      </c>
      <c r="AH2043" t="str">
        <f t="shared" si="669"/>
        <v>NO</v>
      </c>
      <c r="AI2043">
        <f t="shared" si="670"/>
        <v>120</v>
      </c>
      <c r="AJ2043" t="str">
        <f t="shared" si="671"/>
        <v/>
      </c>
    </row>
    <row r="2044" spans="1:36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51"/>
        <v>1.2353000000000001</v>
      </c>
      <c r="P2044" s="6">
        <f t="shared" si="652"/>
        <v>88.23571428571428</v>
      </c>
      <c r="Q2044" t="str">
        <f t="shared" si="653"/>
        <v>technology</v>
      </c>
      <c r="R2044" t="str">
        <f t="shared" si="654"/>
        <v>hardware</v>
      </c>
      <c r="S2044" s="8">
        <f t="shared" si="655"/>
        <v>42332</v>
      </c>
      <c r="T2044" s="8">
        <f t="shared" si="656"/>
        <v>42391.708032407405</v>
      </c>
      <c r="U2044">
        <f t="shared" si="657"/>
        <v>2015</v>
      </c>
      <c r="V2044" t="str">
        <f>VLOOKUP(MONTH(S2044),REF!$C$4:$D$15,2,FALSE)</f>
        <v>NOV</v>
      </c>
      <c r="W2044" t="str">
        <f t="shared" si="658"/>
        <v>NO</v>
      </c>
      <c r="X2044" t="str">
        <f t="shared" si="659"/>
        <v>NO</v>
      </c>
      <c r="Y2044" t="str">
        <f t="shared" si="660"/>
        <v>NO</v>
      </c>
      <c r="Z2044" t="str">
        <f t="shared" si="661"/>
        <v>YES</v>
      </c>
      <c r="AA2044" t="str">
        <f t="shared" si="662"/>
        <v>NO</v>
      </c>
      <c r="AB2044" t="str">
        <f t="shared" si="663"/>
        <v>NO</v>
      </c>
      <c r="AC2044" t="str">
        <f t="shared" si="664"/>
        <v>NO</v>
      </c>
      <c r="AD2044" t="str">
        <f t="shared" si="665"/>
        <v>NO</v>
      </c>
      <c r="AE2044" t="str">
        <f t="shared" si="666"/>
        <v>NO</v>
      </c>
      <c r="AF2044" t="str">
        <f t="shared" si="667"/>
        <v>NO</v>
      </c>
      <c r="AG2044" t="str">
        <f t="shared" si="668"/>
        <v>NO</v>
      </c>
      <c r="AH2044" t="str">
        <f t="shared" si="669"/>
        <v>NO</v>
      </c>
      <c r="AI2044">
        <f t="shared" si="670"/>
        <v>140</v>
      </c>
      <c r="AJ2044" t="str">
        <f t="shared" si="671"/>
        <v/>
      </c>
    </row>
    <row r="2045" spans="1:36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51"/>
        <v>5.0620938628158845</v>
      </c>
      <c r="P2045" s="6">
        <f t="shared" si="652"/>
        <v>36.326424870466319</v>
      </c>
      <c r="Q2045" t="str">
        <f t="shared" si="653"/>
        <v>technology</v>
      </c>
      <c r="R2045" t="str">
        <f t="shared" si="654"/>
        <v>hardware</v>
      </c>
      <c r="S2045" s="8">
        <f t="shared" si="655"/>
        <v>42661</v>
      </c>
      <c r="T2045" s="8">
        <f t="shared" si="656"/>
        <v>42715.207638888889</v>
      </c>
      <c r="U2045">
        <f t="shared" si="657"/>
        <v>2016</v>
      </c>
      <c r="V2045" t="str">
        <f>VLOOKUP(MONTH(S2045),REF!$C$4:$D$15,2,FALSE)</f>
        <v>OCT</v>
      </c>
      <c r="W2045" t="str">
        <f t="shared" si="658"/>
        <v>NO</v>
      </c>
      <c r="X2045" t="str">
        <f t="shared" si="659"/>
        <v>YES</v>
      </c>
      <c r="Y2045" t="str">
        <f t="shared" si="660"/>
        <v>NO</v>
      </c>
      <c r="Z2045" t="str">
        <f t="shared" si="661"/>
        <v>NO</v>
      </c>
      <c r="AA2045" t="str">
        <f t="shared" si="662"/>
        <v>NO</v>
      </c>
      <c r="AB2045" t="str">
        <f t="shared" si="663"/>
        <v>NO</v>
      </c>
      <c r="AC2045" t="str">
        <f t="shared" si="664"/>
        <v>NO</v>
      </c>
      <c r="AD2045" t="str">
        <f t="shared" si="665"/>
        <v>NO</v>
      </c>
      <c r="AE2045" t="str">
        <f t="shared" si="666"/>
        <v>NO</v>
      </c>
      <c r="AF2045" t="str">
        <f t="shared" si="667"/>
        <v>NO</v>
      </c>
      <c r="AG2045" t="str">
        <f t="shared" si="668"/>
        <v>NO</v>
      </c>
      <c r="AH2045" t="str">
        <f t="shared" si="669"/>
        <v>NO</v>
      </c>
      <c r="AI2045">
        <f t="shared" si="670"/>
        <v>193</v>
      </c>
      <c r="AJ2045" t="str">
        <f t="shared" si="671"/>
        <v/>
      </c>
    </row>
    <row r="2046" spans="1:36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51"/>
        <v>1.0821333333333334</v>
      </c>
      <c r="P2046" s="6">
        <f t="shared" si="652"/>
        <v>90.177777777777777</v>
      </c>
      <c r="Q2046" t="str">
        <f t="shared" si="653"/>
        <v>technology</v>
      </c>
      <c r="R2046" t="str">
        <f t="shared" si="654"/>
        <v>hardware</v>
      </c>
      <c r="S2046" s="8">
        <f t="shared" si="655"/>
        <v>42139</v>
      </c>
      <c r="T2046" s="8">
        <f t="shared" si="656"/>
        <v>42168.684189814812</v>
      </c>
      <c r="U2046">
        <f t="shared" si="657"/>
        <v>2015</v>
      </c>
      <c r="V2046" t="str">
        <f>VLOOKUP(MONTH(S2046),REF!$C$4:$D$15,2,FALSE)</f>
        <v>MAY</v>
      </c>
      <c r="W2046" t="str">
        <f t="shared" si="658"/>
        <v>NO</v>
      </c>
      <c r="X2046" t="str">
        <f t="shared" si="659"/>
        <v>NO</v>
      </c>
      <c r="Y2046" t="str">
        <f t="shared" si="660"/>
        <v>NO</v>
      </c>
      <c r="Z2046" t="str">
        <f t="shared" si="661"/>
        <v>NO</v>
      </c>
      <c r="AA2046" t="str">
        <f t="shared" si="662"/>
        <v>YES</v>
      </c>
      <c r="AB2046" t="str">
        <f t="shared" si="663"/>
        <v>NO</v>
      </c>
      <c r="AC2046" t="str">
        <f t="shared" si="664"/>
        <v>NO</v>
      </c>
      <c r="AD2046" t="str">
        <f t="shared" si="665"/>
        <v>NO</v>
      </c>
      <c r="AE2046" t="str">
        <f t="shared" si="666"/>
        <v>NO</v>
      </c>
      <c r="AF2046" t="str">
        <f t="shared" si="667"/>
        <v>NO</v>
      </c>
      <c r="AG2046" t="str">
        <f t="shared" si="668"/>
        <v>NO</v>
      </c>
      <c r="AH2046" t="str">
        <f t="shared" si="669"/>
        <v>NO</v>
      </c>
      <c r="AI2046">
        <f t="shared" si="670"/>
        <v>180</v>
      </c>
      <c r="AJ2046" t="str">
        <f t="shared" si="671"/>
        <v/>
      </c>
    </row>
    <row r="2047" spans="1:36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51"/>
        <v>8.1918387755102042</v>
      </c>
      <c r="P2047" s="6">
        <f t="shared" si="652"/>
        <v>152.62361216730039</v>
      </c>
      <c r="Q2047" t="str">
        <f t="shared" si="653"/>
        <v>technology</v>
      </c>
      <c r="R2047" t="str">
        <f t="shared" si="654"/>
        <v>hardware</v>
      </c>
      <c r="S2047" s="8">
        <f t="shared" si="655"/>
        <v>41069</v>
      </c>
      <c r="T2047" s="8">
        <f t="shared" si="656"/>
        <v>41099.088506944448</v>
      </c>
      <c r="U2047">
        <f t="shared" si="657"/>
        <v>2012</v>
      </c>
      <c r="V2047" t="str">
        <f>VLOOKUP(MONTH(S2047),REF!$C$4:$D$15,2,FALSE)</f>
        <v>JUN</v>
      </c>
      <c r="W2047" t="str">
        <f t="shared" si="658"/>
        <v>NO</v>
      </c>
      <c r="X2047" t="str">
        <f t="shared" si="659"/>
        <v>YES</v>
      </c>
      <c r="Y2047" t="str">
        <f t="shared" si="660"/>
        <v>NO</v>
      </c>
      <c r="Z2047" t="str">
        <f t="shared" si="661"/>
        <v>NO</v>
      </c>
      <c r="AA2047" t="str">
        <f t="shared" si="662"/>
        <v>NO</v>
      </c>
      <c r="AB2047" t="str">
        <f t="shared" si="663"/>
        <v>NO</v>
      </c>
      <c r="AC2047" t="str">
        <f t="shared" si="664"/>
        <v>NO</v>
      </c>
      <c r="AD2047" t="str">
        <f t="shared" si="665"/>
        <v>NO</v>
      </c>
      <c r="AE2047" t="str">
        <f t="shared" si="666"/>
        <v>NO</v>
      </c>
      <c r="AF2047" t="str">
        <f t="shared" si="667"/>
        <v>NO</v>
      </c>
      <c r="AG2047" t="str">
        <f t="shared" si="668"/>
        <v>NO</v>
      </c>
      <c r="AH2047" t="str">
        <f t="shared" si="669"/>
        <v>NO</v>
      </c>
      <c r="AI2047">
        <f t="shared" si="670"/>
        <v>263</v>
      </c>
      <c r="AJ2047" t="str">
        <f t="shared" si="671"/>
        <v/>
      </c>
    </row>
    <row r="2048" spans="1:36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51"/>
        <v>1.2110000000000001</v>
      </c>
      <c r="P2048" s="6">
        <f t="shared" si="652"/>
        <v>55.806451612903224</v>
      </c>
      <c r="Q2048" t="str">
        <f t="shared" si="653"/>
        <v>technology</v>
      </c>
      <c r="R2048" t="str">
        <f t="shared" si="654"/>
        <v>hardware</v>
      </c>
      <c r="S2048" s="8">
        <f t="shared" si="655"/>
        <v>41387</v>
      </c>
      <c r="T2048" s="8">
        <f t="shared" si="656"/>
        <v>41417.171805555554</v>
      </c>
      <c r="U2048">
        <f t="shared" si="657"/>
        <v>2013</v>
      </c>
      <c r="V2048" t="str">
        <f>VLOOKUP(MONTH(S2048),REF!$C$4:$D$15,2,FALSE)</f>
        <v>APR</v>
      </c>
      <c r="W2048" t="str">
        <f t="shared" si="658"/>
        <v>NO</v>
      </c>
      <c r="X2048" t="str">
        <f t="shared" si="659"/>
        <v>NO</v>
      </c>
      <c r="Y2048" t="str">
        <f t="shared" si="660"/>
        <v>NO</v>
      </c>
      <c r="Z2048" t="str">
        <f t="shared" si="661"/>
        <v>YES</v>
      </c>
      <c r="AA2048" t="str">
        <f t="shared" si="662"/>
        <v>NO</v>
      </c>
      <c r="AB2048" t="str">
        <f t="shared" si="663"/>
        <v>NO</v>
      </c>
      <c r="AC2048" t="str">
        <f t="shared" si="664"/>
        <v>NO</v>
      </c>
      <c r="AD2048" t="str">
        <f t="shared" si="665"/>
        <v>NO</v>
      </c>
      <c r="AE2048" t="str">
        <f t="shared" si="666"/>
        <v>NO</v>
      </c>
      <c r="AF2048" t="str">
        <f t="shared" si="667"/>
        <v>NO</v>
      </c>
      <c r="AG2048" t="str">
        <f t="shared" si="668"/>
        <v>NO</v>
      </c>
      <c r="AH2048" t="str">
        <f t="shared" si="669"/>
        <v>NO</v>
      </c>
      <c r="AI2048">
        <f t="shared" si="670"/>
        <v>217</v>
      </c>
      <c r="AJ2048" t="str">
        <f t="shared" si="671"/>
        <v/>
      </c>
    </row>
    <row r="2049" spans="1:36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51"/>
        <v>1.0299897959183673</v>
      </c>
      <c r="P2049" s="6">
        <f t="shared" si="652"/>
        <v>227.85327313769753</v>
      </c>
      <c r="Q2049" t="str">
        <f t="shared" si="653"/>
        <v>technology</v>
      </c>
      <c r="R2049" t="str">
        <f t="shared" si="654"/>
        <v>hardware</v>
      </c>
      <c r="S2049" s="8">
        <f t="shared" si="655"/>
        <v>42082</v>
      </c>
      <c r="T2049" s="8">
        <f t="shared" si="656"/>
        <v>42111</v>
      </c>
      <c r="U2049">
        <f t="shared" si="657"/>
        <v>2015</v>
      </c>
      <c r="V2049" t="str">
        <f>VLOOKUP(MONTH(S2049),REF!$C$4:$D$15,2,FALSE)</f>
        <v>MAR</v>
      </c>
      <c r="W2049" t="str">
        <f t="shared" si="658"/>
        <v>NO</v>
      </c>
      <c r="X2049" t="str">
        <f t="shared" si="659"/>
        <v>NO</v>
      </c>
      <c r="Y2049" t="str">
        <f t="shared" si="660"/>
        <v>NO</v>
      </c>
      <c r="Z2049" t="str">
        <f t="shared" si="661"/>
        <v>NO</v>
      </c>
      <c r="AA2049" t="str">
        <f t="shared" si="662"/>
        <v>NO</v>
      </c>
      <c r="AB2049" t="str">
        <f t="shared" si="663"/>
        <v>NO</v>
      </c>
      <c r="AC2049" t="str">
        <f t="shared" si="664"/>
        <v>NO</v>
      </c>
      <c r="AD2049" t="str">
        <f t="shared" si="665"/>
        <v>NO</v>
      </c>
      <c r="AE2049" t="str">
        <f t="shared" si="666"/>
        <v>NO</v>
      </c>
      <c r="AF2049" t="str">
        <f t="shared" si="667"/>
        <v>NO</v>
      </c>
      <c r="AG2049" t="str">
        <f t="shared" si="668"/>
        <v>NO</v>
      </c>
      <c r="AH2049" t="str">
        <f t="shared" si="669"/>
        <v>YES</v>
      </c>
      <c r="AI2049">
        <f t="shared" si="670"/>
        <v>443</v>
      </c>
      <c r="AJ2049" t="str">
        <f t="shared" si="671"/>
        <v/>
      </c>
    </row>
    <row r="2050" spans="1:36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51"/>
        <v>1.4833229411764706</v>
      </c>
      <c r="P2050" s="6">
        <f t="shared" si="652"/>
        <v>91.82989803350327</v>
      </c>
      <c r="Q2050" t="str">
        <f t="shared" si="653"/>
        <v>technology</v>
      </c>
      <c r="R2050" t="str">
        <f t="shared" si="654"/>
        <v>hardware</v>
      </c>
      <c r="S2050" s="8">
        <f t="shared" si="655"/>
        <v>41388</v>
      </c>
      <c r="T2050" s="8">
        <f t="shared" si="656"/>
        <v>41417.651516203703</v>
      </c>
      <c r="U2050">
        <f t="shared" si="657"/>
        <v>2013</v>
      </c>
      <c r="V2050" t="str">
        <f>VLOOKUP(MONTH(S2050),REF!$C$4:$D$15,2,FALSE)</f>
        <v>APR</v>
      </c>
      <c r="W2050" t="str">
        <f t="shared" si="658"/>
        <v>NO</v>
      </c>
      <c r="X2050" t="str">
        <f t="shared" si="659"/>
        <v>NO</v>
      </c>
      <c r="Y2050" t="str">
        <f t="shared" si="660"/>
        <v>NO</v>
      </c>
      <c r="Z2050" t="str">
        <f t="shared" si="661"/>
        <v>NO</v>
      </c>
      <c r="AA2050" t="str">
        <f t="shared" si="662"/>
        <v>NO</v>
      </c>
      <c r="AB2050" t="str">
        <f t="shared" si="663"/>
        <v>NO</v>
      </c>
      <c r="AC2050" t="str">
        <f t="shared" si="664"/>
        <v>NO</v>
      </c>
      <c r="AD2050" t="str">
        <f t="shared" si="665"/>
        <v>NO</v>
      </c>
      <c r="AE2050" t="str">
        <f t="shared" si="666"/>
        <v>NO</v>
      </c>
      <c r="AF2050" t="str">
        <f t="shared" si="667"/>
        <v>NO</v>
      </c>
      <c r="AG2050" t="str">
        <f t="shared" si="668"/>
        <v>NO</v>
      </c>
      <c r="AH2050" t="str">
        <f t="shared" si="669"/>
        <v>YES</v>
      </c>
      <c r="AI2050">
        <f t="shared" si="670"/>
        <v>1373</v>
      </c>
      <c r="AJ2050" t="str">
        <f t="shared" si="671"/>
        <v/>
      </c>
    </row>
    <row r="2051" spans="1:36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72">E2051/D2051</f>
        <v>1.2019070000000001</v>
      </c>
      <c r="P2051" s="6">
        <f t="shared" ref="P2051:P2114" si="673">E2051/L2051</f>
        <v>80.991037735849048</v>
      </c>
      <c r="Q2051" t="str">
        <f t="shared" ref="Q2051:Q2114" si="674">LEFT(N2051,FIND("/",N2051)-1)</f>
        <v>technology</v>
      </c>
      <c r="R2051" t="str">
        <f t="shared" ref="R2051:R2114" si="675">RIGHT(N2051,LEN(N2051)-FIND("/",N2051))</f>
        <v>hardware</v>
      </c>
      <c r="S2051" s="8">
        <f t="shared" ref="S2051:S2114" si="676">ROUND((J2051/86400)+DATE(1970,1,1),0)</f>
        <v>41576</v>
      </c>
      <c r="T2051" s="8">
        <f t="shared" ref="T2051:T2114" si="677">(I2051/86400)+DATE(1970,1,1)</f>
        <v>41610.957638888889</v>
      </c>
      <c r="U2051">
        <f t="shared" ref="U2051:U2114" si="678">YEAR(S2051)</f>
        <v>2013</v>
      </c>
      <c r="V2051" t="str">
        <f>VLOOKUP(MONTH(S2051),REF!$C$4:$D$15,2,FALSE)</f>
        <v>OCT</v>
      </c>
      <c r="W2051" t="str">
        <f t="shared" ref="W2051:W2114" si="679">IF(D2051&lt;1000,"YES","NO")</f>
        <v>NO</v>
      </c>
      <c r="X2051" t="str">
        <f t="shared" ref="X2051:X2114" si="680">IF(AND($D2051&gt;=1000,$D2051&lt;=4999),"YES","NO")</f>
        <v>NO</v>
      </c>
      <c r="Y2051" t="str">
        <f t="shared" ref="Y2051:Y2114" si="681">IF(AND($D2051&gt;=5000,$D2051&lt;=9999),"YES","NO")</f>
        <v>NO</v>
      </c>
      <c r="Z2051" t="str">
        <f t="shared" ref="Z2051:Z2114" si="682">IF(AND($D2051&gt;=10000,$D2051&lt;=14999),"YES","NO")</f>
        <v>NO</v>
      </c>
      <c r="AA2051" t="str">
        <f t="shared" ref="AA2051:AA2114" si="683">IF(AND($D2051&gt;=15000,$D2051&lt;=19999),"YES","NO")</f>
        <v>NO</v>
      </c>
      <c r="AB2051" t="str">
        <f t="shared" ref="AB2051:AB2114" si="684">IF(AND($D2051&gt;=20000,$D2051&lt;=24999),"YES","NO")</f>
        <v>NO</v>
      </c>
      <c r="AC2051" t="str">
        <f t="shared" ref="AC2051:AC2114" si="685">IF(AND($D2051&gt;=25000,$D2051&lt;=29999),"YES","NO")</f>
        <v>NO</v>
      </c>
      <c r="AD2051" t="str">
        <f t="shared" ref="AD2051:AD2114" si="686">IF(AND($D2051&gt;=30000,$D2051&lt;=34999),"YES","NO")</f>
        <v>NO</v>
      </c>
      <c r="AE2051" t="str">
        <f t="shared" ref="AE2051:AE2114" si="687">IF(AND($D2051&gt;=35000,$D2051&lt;=39999),"YES","NO")</f>
        <v>NO</v>
      </c>
      <c r="AF2051" t="str">
        <f t="shared" ref="AF2051:AF2114" si="688">IF(AND($D2051&gt;=40000,$D2051&lt;=44999),"YES","NO")</f>
        <v>NO</v>
      </c>
      <c r="AG2051" t="str">
        <f t="shared" ref="AG2051:AG2114" si="689">IF(AND($D2051&gt;=45000,$D2051&lt;=49999),"YES","NO")</f>
        <v>NO</v>
      </c>
      <c r="AH2051" t="str">
        <f t="shared" ref="AH2051:AH2114" si="690">IF($D2051&gt;=50000,"YES","NO")</f>
        <v>YES</v>
      </c>
      <c r="AI2051">
        <f t="shared" ref="AI2051:AI2114" si="691">IF(F2051="successful",L2051,"")</f>
        <v>742</v>
      </c>
      <c r="AJ2051" t="str">
        <f t="shared" ref="AJ2051:AJ2114" si="692">IF(F2051="failed",L2051,"")</f>
        <v/>
      </c>
    </row>
    <row r="2052" spans="1:36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72"/>
        <v>4.7327000000000004</v>
      </c>
      <c r="P2052" s="6">
        <f t="shared" si="673"/>
        <v>278.39411764705881</v>
      </c>
      <c r="Q2052" t="str">
        <f t="shared" si="674"/>
        <v>technology</v>
      </c>
      <c r="R2052" t="str">
        <f t="shared" si="675"/>
        <v>hardware</v>
      </c>
      <c r="S2052" s="8">
        <f t="shared" si="676"/>
        <v>42115</v>
      </c>
      <c r="T2052" s="8">
        <f t="shared" si="677"/>
        <v>42155.071504629625</v>
      </c>
      <c r="U2052">
        <f t="shared" si="678"/>
        <v>2015</v>
      </c>
      <c r="V2052" t="str">
        <f>VLOOKUP(MONTH(S2052),REF!$C$4:$D$15,2,FALSE)</f>
        <v>APR</v>
      </c>
      <c r="W2052" t="str">
        <f t="shared" si="679"/>
        <v>NO</v>
      </c>
      <c r="X2052" t="str">
        <f t="shared" si="680"/>
        <v>NO</v>
      </c>
      <c r="Y2052" t="str">
        <f t="shared" si="681"/>
        <v>NO</v>
      </c>
      <c r="Z2052" t="str">
        <f t="shared" si="682"/>
        <v>YES</v>
      </c>
      <c r="AA2052" t="str">
        <f t="shared" si="683"/>
        <v>NO</v>
      </c>
      <c r="AB2052" t="str">
        <f t="shared" si="684"/>
        <v>NO</v>
      </c>
      <c r="AC2052" t="str">
        <f t="shared" si="685"/>
        <v>NO</v>
      </c>
      <c r="AD2052" t="str">
        <f t="shared" si="686"/>
        <v>NO</v>
      </c>
      <c r="AE2052" t="str">
        <f t="shared" si="687"/>
        <v>NO</v>
      </c>
      <c r="AF2052" t="str">
        <f t="shared" si="688"/>
        <v>NO</v>
      </c>
      <c r="AG2052" t="str">
        <f t="shared" si="689"/>
        <v>NO</v>
      </c>
      <c r="AH2052" t="str">
        <f t="shared" si="690"/>
        <v>NO</v>
      </c>
      <c r="AI2052">
        <f t="shared" si="691"/>
        <v>170</v>
      </c>
      <c r="AJ2052" t="str">
        <f t="shared" si="692"/>
        <v/>
      </c>
    </row>
    <row r="2053" spans="1:36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72"/>
        <v>1.303625</v>
      </c>
      <c r="P2053" s="6">
        <f t="shared" si="673"/>
        <v>43.095041322314053</v>
      </c>
      <c r="Q2053" t="str">
        <f t="shared" si="674"/>
        <v>technology</v>
      </c>
      <c r="R2053" t="str">
        <f t="shared" si="675"/>
        <v>hardware</v>
      </c>
      <c r="S2053" s="8">
        <f t="shared" si="676"/>
        <v>41604</v>
      </c>
      <c r="T2053" s="8">
        <f t="shared" si="677"/>
        <v>41634.022418981483</v>
      </c>
      <c r="U2053">
        <f t="shared" si="678"/>
        <v>2013</v>
      </c>
      <c r="V2053" t="str">
        <f>VLOOKUP(MONTH(S2053),REF!$C$4:$D$15,2,FALSE)</f>
        <v>NOV</v>
      </c>
      <c r="W2053" t="str">
        <f t="shared" si="679"/>
        <v>NO</v>
      </c>
      <c r="X2053" t="str">
        <f t="shared" si="680"/>
        <v>NO</v>
      </c>
      <c r="Y2053" t="str">
        <f t="shared" si="681"/>
        <v>YES</v>
      </c>
      <c r="Z2053" t="str">
        <f t="shared" si="682"/>
        <v>NO</v>
      </c>
      <c r="AA2053" t="str">
        <f t="shared" si="683"/>
        <v>NO</v>
      </c>
      <c r="AB2053" t="str">
        <f t="shared" si="684"/>
        <v>NO</v>
      </c>
      <c r="AC2053" t="str">
        <f t="shared" si="685"/>
        <v>NO</v>
      </c>
      <c r="AD2053" t="str">
        <f t="shared" si="686"/>
        <v>NO</v>
      </c>
      <c r="AE2053" t="str">
        <f t="shared" si="687"/>
        <v>NO</v>
      </c>
      <c r="AF2053" t="str">
        <f t="shared" si="688"/>
        <v>NO</v>
      </c>
      <c r="AG2053" t="str">
        <f t="shared" si="689"/>
        <v>NO</v>
      </c>
      <c r="AH2053" t="str">
        <f t="shared" si="690"/>
        <v>NO</v>
      </c>
      <c r="AI2053">
        <f t="shared" si="691"/>
        <v>242</v>
      </c>
      <c r="AJ2053" t="str">
        <f t="shared" si="692"/>
        <v/>
      </c>
    </row>
    <row r="2054" spans="1:36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72"/>
        <v>3.5304799999999998</v>
      </c>
      <c r="P2054" s="6">
        <f t="shared" si="673"/>
        <v>326.29205175600737</v>
      </c>
      <c r="Q2054" t="str">
        <f t="shared" si="674"/>
        <v>technology</v>
      </c>
      <c r="R2054" t="str">
        <f t="shared" si="675"/>
        <v>hardware</v>
      </c>
      <c r="S2054" s="8">
        <f t="shared" si="676"/>
        <v>42375</v>
      </c>
      <c r="T2054" s="8">
        <f t="shared" si="677"/>
        <v>42420.08394675926</v>
      </c>
      <c r="U2054">
        <f t="shared" si="678"/>
        <v>2016</v>
      </c>
      <c r="V2054" t="str">
        <f>VLOOKUP(MONTH(S2054),REF!$C$4:$D$15,2,FALSE)</f>
        <v>JAN</v>
      </c>
      <c r="W2054" t="str">
        <f t="shared" si="679"/>
        <v>NO</v>
      </c>
      <c r="X2054" t="str">
        <f t="shared" si="680"/>
        <v>NO</v>
      </c>
      <c r="Y2054" t="str">
        <f t="shared" si="681"/>
        <v>NO</v>
      </c>
      <c r="Z2054" t="str">
        <f t="shared" si="682"/>
        <v>NO</v>
      </c>
      <c r="AA2054" t="str">
        <f t="shared" si="683"/>
        <v>NO</v>
      </c>
      <c r="AB2054" t="str">
        <f t="shared" si="684"/>
        <v>NO</v>
      </c>
      <c r="AC2054" t="str">
        <f t="shared" si="685"/>
        <v>NO</v>
      </c>
      <c r="AD2054" t="str">
        <f t="shared" si="686"/>
        <v>NO</v>
      </c>
      <c r="AE2054" t="str">
        <f t="shared" si="687"/>
        <v>NO</v>
      </c>
      <c r="AF2054" t="str">
        <f t="shared" si="688"/>
        <v>NO</v>
      </c>
      <c r="AG2054" t="str">
        <f t="shared" si="689"/>
        <v>NO</v>
      </c>
      <c r="AH2054" t="str">
        <f t="shared" si="690"/>
        <v>YES</v>
      </c>
      <c r="AI2054">
        <f t="shared" si="691"/>
        <v>541</v>
      </c>
      <c r="AJ2054" t="str">
        <f t="shared" si="692"/>
        <v/>
      </c>
    </row>
    <row r="2055" spans="1:36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72"/>
        <v>1.0102</v>
      </c>
      <c r="P2055" s="6">
        <f t="shared" si="673"/>
        <v>41.743801652892564</v>
      </c>
      <c r="Q2055" t="str">
        <f t="shared" si="674"/>
        <v>technology</v>
      </c>
      <c r="R2055" t="str">
        <f t="shared" si="675"/>
        <v>hardware</v>
      </c>
      <c r="S2055" s="8">
        <f t="shared" si="676"/>
        <v>42304</v>
      </c>
      <c r="T2055" s="8">
        <f t="shared" si="677"/>
        <v>42333.659155092595</v>
      </c>
      <c r="U2055">
        <f t="shared" si="678"/>
        <v>2015</v>
      </c>
      <c r="V2055" t="str">
        <f>VLOOKUP(MONTH(S2055),REF!$C$4:$D$15,2,FALSE)</f>
        <v>OCT</v>
      </c>
      <c r="W2055" t="str">
        <f t="shared" si="679"/>
        <v>NO</v>
      </c>
      <c r="X2055" t="str">
        <f t="shared" si="680"/>
        <v>NO</v>
      </c>
      <c r="Y2055" t="str">
        <f t="shared" si="681"/>
        <v>YES</v>
      </c>
      <c r="Z2055" t="str">
        <f t="shared" si="682"/>
        <v>NO</v>
      </c>
      <c r="AA2055" t="str">
        <f t="shared" si="683"/>
        <v>NO</v>
      </c>
      <c r="AB2055" t="str">
        <f t="shared" si="684"/>
        <v>NO</v>
      </c>
      <c r="AC2055" t="str">
        <f t="shared" si="685"/>
        <v>NO</v>
      </c>
      <c r="AD2055" t="str">
        <f t="shared" si="686"/>
        <v>NO</v>
      </c>
      <c r="AE2055" t="str">
        <f t="shared" si="687"/>
        <v>NO</v>
      </c>
      <c r="AF2055" t="str">
        <f t="shared" si="688"/>
        <v>NO</v>
      </c>
      <c r="AG2055" t="str">
        <f t="shared" si="689"/>
        <v>NO</v>
      </c>
      <c r="AH2055" t="str">
        <f t="shared" si="690"/>
        <v>NO</v>
      </c>
      <c r="AI2055">
        <f t="shared" si="691"/>
        <v>121</v>
      </c>
      <c r="AJ2055" t="str">
        <f t="shared" si="692"/>
        <v/>
      </c>
    </row>
    <row r="2056" spans="1:36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72"/>
        <v>1.1359142857142857</v>
      </c>
      <c r="P2056" s="6">
        <f t="shared" si="673"/>
        <v>64.020933977455712</v>
      </c>
      <c r="Q2056" t="str">
        <f t="shared" si="674"/>
        <v>technology</v>
      </c>
      <c r="R2056" t="str">
        <f t="shared" si="675"/>
        <v>hardware</v>
      </c>
      <c r="S2056" s="8">
        <f t="shared" si="676"/>
        <v>41732</v>
      </c>
      <c r="T2056" s="8">
        <f t="shared" si="677"/>
        <v>41761.520949074074</v>
      </c>
      <c r="U2056">
        <f t="shared" si="678"/>
        <v>2014</v>
      </c>
      <c r="V2056" t="str">
        <f>VLOOKUP(MONTH(S2056),REF!$C$4:$D$15,2,FALSE)</f>
        <v>APR</v>
      </c>
      <c r="W2056" t="str">
        <f t="shared" si="679"/>
        <v>NO</v>
      </c>
      <c r="X2056" t="str">
        <f t="shared" si="680"/>
        <v>NO</v>
      </c>
      <c r="Y2056" t="str">
        <f t="shared" si="681"/>
        <v>NO</v>
      </c>
      <c r="Z2056" t="str">
        <f t="shared" si="682"/>
        <v>NO</v>
      </c>
      <c r="AA2056" t="str">
        <f t="shared" si="683"/>
        <v>NO</v>
      </c>
      <c r="AB2056" t="str">
        <f t="shared" si="684"/>
        <v>NO</v>
      </c>
      <c r="AC2056" t="str">
        <f t="shared" si="685"/>
        <v>NO</v>
      </c>
      <c r="AD2056" t="str">
        <f t="shared" si="686"/>
        <v>NO</v>
      </c>
      <c r="AE2056" t="str">
        <f t="shared" si="687"/>
        <v>YES</v>
      </c>
      <c r="AF2056" t="str">
        <f t="shared" si="688"/>
        <v>NO</v>
      </c>
      <c r="AG2056" t="str">
        <f t="shared" si="689"/>
        <v>NO</v>
      </c>
      <c r="AH2056" t="str">
        <f t="shared" si="690"/>
        <v>NO</v>
      </c>
      <c r="AI2056">
        <f t="shared" si="691"/>
        <v>621</v>
      </c>
      <c r="AJ2056" t="str">
        <f t="shared" si="692"/>
        <v/>
      </c>
    </row>
    <row r="2057" spans="1:36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72"/>
        <v>1.6741666666666666</v>
      </c>
      <c r="P2057" s="6">
        <f t="shared" si="673"/>
        <v>99.455445544554451</v>
      </c>
      <c r="Q2057" t="str">
        <f t="shared" si="674"/>
        <v>technology</v>
      </c>
      <c r="R2057" t="str">
        <f t="shared" si="675"/>
        <v>hardware</v>
      </c>
      <c r="S2057" s="8">
        <f t="shared" si="676"/>
        <v>41947</v>
      </c>
      <c r="T2057" s="8">
        <f t="shared" si="677"/>
        <v>41976.166666666672</v>
      </c>
      <c r="U2057">
        <f t="shared" si="678"/>
        <v>2014</v>
      </c>
      <c r="V2057" t="str">
        <f>VLOOKUP(MONTH(S2057),REF!$C$4:$D$15,2,FALSE)</f>
        <v>NOV</v>
      </c>
      <c r="W2057" t="str">
        <f t="shared" si="679"/>
        <v>NO</v>
      </c>
      <c r="X2057" t="str">
        <f t="shared" si="680"/>
        <v>NO</v>
      </c>
      <c r="Y2057" t="str">
        <f t="shared" si="681"/>
        <v>YES</v>
      </c>
      <c r="Z2057" t="str">
        <f t="shared" si="682"/>
        <v>NO</v>
      </c>
      <c r="AA2057" t="str">
        <f t="shared" si="683"/>
        <v>NO</v>
      </c>
      <c r="AB2057" t="str">
        <f t="shared" si="684"/>
        <v>NO</v>
      </c>
      <c r="AC2057" t="str">
        <f t="shared" si="685"/>
        <v>NO</v>
      </c>
      <c r="AD2057" t="str">
        <f t="shared" si="686"/>
        <v>NO</v>
      </c>
      <c r="AE2057" t="str">
        <f t="shared" si="687"/>
        <v>NO</v>
      </c>
      <c r="AF2057" t="str">
        <f t="shared" si="688"/>
        <v>NO</v>
      </c>
      <c r="AG2057" t="str">
        <f t="shared" si="689"/>
        <v>NO</v>
      </c>
      <c r="AH2057" t="str">
        <f t="shared" si="690"/>
        <v>NO</v>
      </c>
      <c r="AI2057">
        <f t="shared" si="691"/>
        <v>101</v>
      </c>
      <c r="AJ2057" t="str">
        <f t="shared" si="692"/>
        <v/>
      </c>
    </row>
    <row r="2058" spans="1:36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72"/>
        <v>1.5345200000000001</v>
      </c>
      <c r="P2058" s="6">
        <f t="shared" si="673"/>
        <v>138.49458483754512</v>
      </c>
      <c r="Q2058" t="str">
        <f t="shared" si="674"/>
        <v>technology</v>
      </c>
      <c r="R2058" t="str">
        <f t="shared" si="675"/>
        <v>hardware</v>
      </c>
      <c r="S2058" s="8">
        <f t="shared" si="676"/>
        <v>41352</v>
      </c>
      <c r="T2058" s="8">
        <f t="shared" si="677"/>
        <v>41381.76090277778</v>
      </c>
      <c r="U2058">
        <f t="shared" si="678"/>
        <v>2013</v>
      </c>
      <c r="V2058" t="str">
        <f>VLOOKUP(MONTH(S2058),REF!$C$4:$D$15,2,FALSE)</f>
        <v>MAR</v>
      </c>
      <c r="W2058" t="str">
        <f t="shared" si="679"/>
        <v>NO</v>
      </c>
      <c r="X2058" t="str">
        <f t="shared" si="680"/>
        <v>NO</v>
      </c>
      <c r="Y2058" t="str">
        <f t="shared" si="681"/>
        <v>NO</v>
      </c>
      <c r="Z2058" t="str">
        <f t="shared" si="682"/>
        <v>NO</v>
      </c>
      <c r="AA2058" t="str">
        <f t="shared" si="683"/>
        <v>NO</v>
      </c>
      <c r="AB2058" t="str">
        <f t="shared" si="684"/>
        <v>NO</v>
      </c>
      <c r="AC2058" t="str">
        <f t="shared" si="685"/>
        <v>NO</v>
      </c>
      <c r="AD2058" t="str">
        <f t="shared" si="686"/>
        <v>NO</v>
      </c>
      <c r="AE2058" t="str">
        <f t="shared" si="687"/>
        <v>NO</v>
      </c>
      <c r="AF2058" t="str">
        <f t="shared" si="688"/>
        <v>NO</v>
      </c>
      <c r="AG2058" t="str">
        <f t="shared" si="689"/>
        <v>NO</v>
      </c>
      <c r="AH2058" t="str">
        <f t="shared" si="690"/>
        <v>YES</v>
      </c>
      <c r="AI2058">
        <f t="shared" si="691"/>
        <v>554</v>
      </c>
      <c r="AJ2058" t="str">
        <f t="shared" si="692"/>
        <v/>
      </c>
    </row>
    <row r="2059" spans="1:36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72"/>
        <v>2.022322</v>
      </c>
      <c r="P2059" s="6">
        <f t="shared" si="673"/>
        <v>45.547792792792798</v>
      </c>
      <c r="Q2059" t="str">
        <f t="shared" si="674"/>
        <v>technology</v>
      </c>
      <c r="R2059" t="str">
        <f t="shared" si="675"/>
        <v>hardware</v>
      </c>
      <c r="S2059" s="8">
        <f t="shared" si="676"/>
        <v>42396</v>
      </c>
      <c r="T2059" s="8">
        <f t="shared" si="677"/>
        <v>42426.494583333333</v>
      </c>
      <c r="U2059">
        <f t="shared" si="678"/>
        <v>2016</v>
      </c>
      <c r="V2059" t="str">
        <f>VLOOKUP(MONTH(S2059),REF!$C$4:$D$15,2,FALSE)</f>
        <v>JAN</v>
      </c>
      <c r="W2059" t="str">
        <f t="shared" si="679"/>
        <v>NO</v>
      </c>
      <c r="X2059" t="str">
        <f t="shared" si="680"/>
        <v>NO</v>
      </c>
      <c r="Y2059" t="str">
        <f t="shared" si="681"/>
        <v>NO</v>
      </c>
      <c r="Z2059" t="str">
        <f t="shared" si="682"/>
        <v>NO</v>
      </c>
      <c r="AA2059" t="str">
        <f t="shared" si="683"/>
        <v>YES</v>
      </c>
      <c r="AB2059" t="str">
        <f t="shared" si="684"/>
        <v>NO</v>
      </c>
      <c r="AC2059" t="str">
        <f t="shared" si="685"/>
        <v>NO</v>
      </c>
      <c r="AD2059" t="str">
        <f t="shared" si="686"/>
        <v>NO</v>
      </c>
      <c r="AE2059" t="str">
        <f t="shared" si="687"/>
        <v>NO</v>
      </c>
      <c r="AF2059" t="str">
        <f t="shared" si="688"/>
        <v>NO</v>
      </c>
      <c r="AG2059" t="str">
        <f t="shared" si="689"/>
        <v>NO</v>
      </c>
      <c r="AH2059" t="str">
        <f t="shared" si="690"/>
        <v>NO</v>
      </c>
      <c r="AI2059">
        <f t="shared" si="691"/>
        <v>666</v>
      </c>
      <c r="AJ2059" t="str">
        <f t="shared" si="692"/>
        <v/>
      </c>
    </row>
    <row r="2060" spans="1:36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72"/>
        <v>1.6828125</v>
      </c>
      <c r="P2060" s="6">
        <f t="shared" si="673"/>
        <v>10.507317073170732</v>
      </c>
      <c r="Q2060" t="str">
        <f t="shared" si="674"/>
        <v>technology</v>
      </c>
      <c r="R2060" t="str">
        <f t="shared" si="675"/>
        <v>hardware</v>
      </c>
      <c r="S2060" s="8">
        <f t="shared" si="676"/>
        <v>42026</v>
      </c>
      <c r="T2060" s="8">
        <f t="shared" si="677"/>
        <v>42065.833333333328</v>
      </c>
      <c r="U2060">
        <f t="shared" si="678"/>
        <v>2015</v>
      </c>
      <c r="V2060" t="str">
        <f>VLOOKUP(MONTH(S2060),REF!$C$4:$D$15,2,FALSE)</f>
        <v>JAN</v>
      </c>
      <c r="W2060" t="str">
        <f t="shared" si="679"/>
        <v>NO</v>
      </c>
      <c r="X2060" t="str">
        <f t="shared" si="680"/>
        <v>YES</v>
      </c>
      <c r="Y2060" t="str">
        <f t="shared" si="681"/>
        <v>NO</v>
      </c>
      <c r="Z2060" t="str">
        <f t="shared" si="682"/>
        <v>NO</v>
      </c>
      <c r="AA2060" t="str">
        <f t="shared" si="683"/>
        <v>NO</v>
      </c>
      <c r="AB2060" t="str">
        <f t="shared" si="684"/>
        <v>NO</v>
      </c>
      <c r="AC2060" t="str">
        <f t="shared" si="685"/>
        <v>NO</v>
      </c>
      <c r="AD2060" t="str">
        <f t="shared" si="686"/>
        <v>NO</v>
      </c>
      <c r="AE2060" t="str">
        <f t="shared" si="687"/>
        <v>NO</v>
      </c>
      <c r="AF2060" t="str">
        <f t="shared" si="688"/>
        <v>NO</v>
      </c>
      <c r="AG2060" t="str">
        <f t="shared" si="689"/>
        <v>NO</v>
      </c>
      <c r="AH2060" t="str">
        <f t="shared" si="690"/>
        <v>NO</v>
      </c>
      <c r="AI2060">
        <f t="shared" si="691"/>
        <v>410</v>
      </c>
      <c r="AJ2060" t="str">
        <f t="shared" si="692"/>
        <v/>
      </c>
    </row>
    <row r="2061" spans="1:36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72"/>
        <v>1.4345666666666668</v>
      </c>
      <c r="P2061" s="6">
        <f t="shared" si="673"/>
        <v>114.76533333333333</v>
      </c>
      <c r="Q2061" t="str">
        <f t="shared" si="674"/>
        <v>technology</v>
      </c>
      <c r="R2061" t="str">
        <f t="shared" si="675"/>
        <v>hardware</v>
      </c>
      <c r="S2061" s="8">
        <f t="shared" si="676"/>
        <v>42362</v>
      </c>
      <c r="T2061" s="8">
        <f t="shared" si="677"/>
        <v>42400.915972222225</v>
      </c>
      <c r="U2061">
        <f t="shared" si="678"/>
        <v>2015</v>
      </c>
      <c r="V2061" t="str">
        <f>VLOOKUP(MONTH(S2061),REF!$C$4:$D$15,2,FALSE)</f>
        <v>DEC</v>
      </c>
      <c r="W2061" t="str">
        <f t="shared" si="679"/>
        <v>NO</v>
      </c>
      <c r="X2061" t="str">
        <f t="shared" si="680"/>
        <v>NO</v>
      </c>
      <c r="Y2061" t="str">
        <f t="shared" si="681"/>
        <v>NO</v>
      </c>
      <c r="Z2061" t="str">
        <f t="shared" si="682"/>
        <v>NO</v>
      </c>
      <c r="AA2061" t="str">
        <f t="shared" si="683"/>
        <v>NO</v>
      </c>
      <c r="AB2061" t="str">
        <f t="shared" si="684"/>
        <v>NO</v>
      </c>
      <c r="AC2061" t="str">
        <f t="shared" si="685"/>
        <v>NO</v>
      </c>
      <c r="AD2061" t="str">
        <f t="shared" si="686"/>
        <v>YES</v>
      </c>
      <c r="AE2061" t="str">
        <f t="shared" si="687"/>
        <v>NO</v>
      </c>
      <c r="AF2061" t="str">
        <f t="shared" si="688"/>
        <v>NO</v>
      </c>
      <c r="AG2061" t="str">
        <f t="shared" si="689"/>
        <v>NO</v>
      </c>
      <c r="AH2061" t="str">
        <f t="shared" si="690"/>
        <v>NO</v>
      </c>
      <c r="AI2061">
        <f t="shared" si="691"/>
        <v>375</v>
      </c>
      <c r="AJ2061" t="str">
        <f t="shared" si="692"/>
        <v/>
      </c>
    </row>
    <row r="2062" spans="1:36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72"/>
        <v>1.964</v>
      </c>
      <c r="P2062" s="6">
        <f t="shared" si="673"/>
        <v>35.997067448680355</v>
      </c>
      <c r="Q2062" t="str">
        <f t="shared" si="674"/>
        <v>technology</v>
      </c>
      <c r="R2062" t="str">
        <f t="shared" si="675"/>
        <v>hardware</v>
      </c>
      <c r="S2062" s="8">
        <f t="shared" si="676"/>
        <v>41784</v>
      </c>
      <c r="T2062" s="8">
        <f t="shared" si="677"/>
        <v>41843.642939814818</v>
      </c>
      <c r="U2062">
        <f t="shared" si="678"/>
        <v>2014</v>
      </c>
      <c r="V2062" t="str">
        <f>VLOOKUP(MONTH(S2062),REF!$C$4:$D$15,2,FALSE)</f>
        <v>MAY</v>
      </c>
      <c r="W2062" t="str">
        <f t="shared" si="679"/>
        <v>NO</v>
      </c>
      <c r="X2062" t="str">
        <f t="shared" si="680"/>
        <v>NO</v>
      </c>
      <c r="Y2062" t="str">
        <f t="shared" si="681"/>
        <v>NO</v>
      </c>
      <c r="Z2062" t="str">
        <f t="shared" si="682"/>
        <v>NO</v>
      </c>
      <c r="AA2062" t="str">
        <f t="shared" si="683"/>
        <v>NO</v>
      </c>
      <c r="AB2062" t="str">
        <f t="shared" si="684"/>
        <v>NO</v>
      </c>
      <c r="AC2062" t="str">
        <f t="shared" si="685"/>
        <v>YES</v>
      </c>
      <c r="AD2062" t="str">
        <f t="shared" si="686"/>
        <v>NO</v>
      </c>
      <c r="AE2062" t="str">
        <f t="shared" si="687"/>
        <v>NO</v>
      </c>
      <c r="AF2062" t="str">
        <f t="shared" si="688"/>
        <v>NO</v>
      </c>
      <c r="AG2062" t="str">
        <f t="shared" si="689"/>
        <v>NO</v>
      </c>
      <c r="AH2062" t="str">
        <f t="shared" si="690"/>
        <v>NO</v>
      </c>
      <c r="AI2062">
        <f t="shared" si="691"/>
        <v>1364</v>
      </c>
      <c r="AJ2062" t="str">
        <f t="shared" si="692"/>
        <v/>
      </c>
    </row>
    <row r="2063" spans="1:36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72"/>
        <v>1.0791999999999999</v>
      </c>
      <c r="P2063" s="6">
        <f t="shared" si="673"/>
        <v>154.17142857142858</v>
      </c>
      <c r="Q2063" t="str">
        <f t="shared" si="674"/>
        <v>technology</v>
      </c>
      <c r="R2063" t="str">
        <f t="shared" si="675"/>
        <v>hardware</v>
      </c>
      <c r="S2063" s="8">
        <f t="shared" si="676"/>
        <v>42706</v>
      </c>
      <c r="T2063" s="8">
        <f t="shared" si="677"/>
        <v>42735.764513888891</v>
      </c>
      <c r="U2063">
        <f t="shared" si="678"/>
        <v>2016</v>
      </c>
      <c r="V2063" t="str">
        <f>VLOOKUP(MONTH(S2063),REF!$C$4:$D$15,2,FALSE)</f>
        <v>DEC</v>
      </c>
      <c r="W2063" t="str">
        <f t="shared" si="679"/>
        <v>NO</v>
      </c>
      <c r="X2063" t="str">
        <f t="shared" si="680"/>
        <v>NO</v>
      </c>
      <c r="Y2063" t="str">
        <f t="shared" si="681"/>
        <v>YES</v>
      </c>
      <c r="Z2063" t="str">
        <f t="shared" si="682"/>
        <v>NO</v>
      </c>
      <c r="AA2063" t="str">
        <f t="shared" si="683"/>
        <v>NO</v>
      </c>
      <c r="AB2063" t="str">
        <f t="shared" si="684"/>
        <v>NO</v>
      </c>
      <c r="AC2063" t="str">
        <f t="shared" si="685"/>
        <v>NO</v>
      </c>
      <c r="AD2063" t="str">
        <f t="shared" si="686"/>
        <v>NO</v>
      </c>
      <c r="AE2063" t="str">
        <f t="shared" si="687"/>
        <v>NO</v>
      </c>
      <c r="AF2063" t="str">
        <f t="shared" si="688"/>
        <v>NO</v>
      </c>
      <c r="AG2063" t="str">
        <f t="shared" si="689"/>
        <v>NO</v>
      </c>
      <c r="AH2063" t="str">
        <f t="shared" si="690"/>
        <v>NO</v>
      </c>
      <c r="AI2063">
        <f t="shared" si="691"/>
        <v>35</v>
      </c>
      <c r="AJ2063" t="str">
        <f t="shared" si="692"/>
        <v/>
      </c>
    </row>
    <row r="2064" spans="1:36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72"/>
        <v>1.14977</v>
      </c>
      <c r="P2064" s="6">
        <f t="shared" si="673"/>
        <v>566.38916256157631</v>
      </c>
      <c r="Q2064" t="str">
        <f t="shared" si="674"/>
        <v>technology</v>
      </c>
      <c r="R2064" t="str">
        <f t="shared" si="675"/>
        <v>hardware</v>
      </c>
      <c r="S2064" s="8">
        <f t="shared" si="676"/>
        <v>42423</v>
      </c>
      <c r="T2064" s="8">
        <f t="shared" si="677"/>
        <v>42453.341412037036</v>
      </c>
      <c r="U2064">
        <f t="shared" si="678"/>
        <v>2016</v>
      </c>
      <c r="V2064" t="str">
        <f>VLOOKUP(MONTH(S2064),REF!$C$4:$D$15,2,FALSE)</f>
        <v>FEB</v>
      </c>
      <c r="W2064" t="str">
        <f t="shared" si="679"/>
        <v>NO</v>
      </c>
      <c r="X2064" t="str">
        <f t="shared" si="680"/>
        <v>NO</v>
      </c>
      <c r="Y2064" t="str">
        <f t="shared" si="681"/>
        <v>NO</v>
      </c>
      <c r="Z2064" t="str">
        <f t="shared" si="682"/>
        <v>NO</v>
      </c>
      <c r="AA2064" t="str">
        <f t="shared" si="683"/>
        <v>NO</v>
      </c>
      <c r="AB2064" t="str">
        <f t="shared" si="684"/>
        <v>NO</v>
      </c>
      <c r="AC2064" t="str">
        <f t="shared" si="685"/>
        <v>NO</v>
      </c>
      <c r="AD2064" t="str">
        <f t="shared" si="686"/>
        <v>NO</v>
      </c>
      <c r="AE2064" t="str">
        <f t="shared" si="687"/>
        <v>NO</v>
      </c>
      <c r="AF2064" t="str">
        <f t="shared" si="688"/>
        <v>NO</v>
      </c>
      <c r="AG2064" t="str">
        <f t="shared" si="689"/>
        <v>NO</v>
      </c>
      <c r="AH2064" t="str">
        <f t="shared" si="690"/>
        <v>YES</v>
      </c>
      <c r="AI2064">
        <f t="shared" si="691"/>
        <v>203</v>
      </c>
      <c r="AJ2064" t="str">
        <f t="shared" si="692"/>
        <v/>
      </c>
    </row>
    <row r="2065" spans="1:36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72"/>
        <v>1.4804999999999999</v>
      </c>
      <c r="P2065" s="6">
        <f t="shared" si="673"/>
        <v>120.85714285714286</v>
      </c>
      <c r="Q2065" t="str">
        <f t="shared" si="674"/>
        <v>technology</v>
      </c>
      <c r="R2065" t="str">
        <f t="shared" si="675"/>
        <v>hardware</v>
      </c>
      <c r="S2065" s="8">
        <f t="shared" si="676"/>
        <v>42473</v>
      </c>
      <c r="T2065" s="8">
        <f t="shared" si="677"/>
        <v>42505.73265046296</v>
      </c>
      <c r="U2065">
        <f t="shared" si="678"/>
        <v>2016</v>
      </c>
      <c r="V2065" t="str">
        <f>VLOOKUP(MONTH(S2065),REF!$C$4:$D$15,2,FALSE)</f>
        <v>APR</v>
      </c>
      <c r="W2065" t="str">
        <f t="shared" si="679"/>
        <v>NO</v>
      </c>
      <c r="X2065" t="str">
        <f t="shared" si="680"/>
        <v>YES</v>
      </c>
      <c r="Y2065" t="str">
        <f t="shared" si="681"/>
        <v>NO</v>
      </c>
      <c r="Z2065" t="str">
        <f t="shared" si="682"/>
        <v>NO</v>
      </c>
      <c r="AA2065" t="str">
        <f t="shared" si="683"/>
        <v>NO</v>
      </c>
      <c r="AB2065" t="str">
        <f t="shared" si="684"/>
        <v>NO</v>
      </c>
      <c r="AC2065" t="str">
        <f t="shared" si="685"/>
        <v>NO</v>
      </c>
      <c r="AD2065" t="str">
        <f t="shared" si="686"/>
        <v>NO</v>
      </c>
      <c r="AE2065" t="str">
        <f t="shared" si="687"/>
        <v>NO</v>
      </c>
      <c r="AF2065" t="str">
        <f t="shared" si="688"/>
        <v>NO</v>
      </c>
      <c r="AG2065" t="str">
        <f t="shared" si="689"/>
        <v>NO</v>
      </c>
      <c r="AH2065" t="str">
        <f t="shared" si="690"/>
        <v>NO</v>
      </c>
      <c r="AI2065">
        <f t="shared" si="691"/>
        <v>49</v>
      </c>
      <c r="AJ2065" t="str">
        <f t="shared" si="692"/>
        <v/>
      </c>
    </row>
    <row r="2066" spans="1:36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72"/>
        <v>1.9116676082790633</v>
      </c>
      <c r="P2066" s="6">
        <f t="shared" si="673"/>
        <v>86.163845492085343</v>
      </c>
      <c r="Q2066" t="str">
        <f t="shared" si="674"/>
        <v>technology</v>
      </c>
      <c r="R2066" t="str">
        <f t="shared" si="675"/>
        <v>hardware</v>
      </c>
      <c r="S2066" s="8">
        <f t="shared" si="676"/>
        <v>41389</v>
      </c>
      <c r="T2066" s="8">
        <f t="shared" si="677"/>
        <v>41425.5</v>
      </c>
      <c r="U2066">
        <f t="shared" si="678"/>
        <v>2013</v>
      </c>
      <c r="V2066" t="str">
        <f>VLOOKUP(MONTH(S2066),REF!$C$4:$D$15,2,FALSE)</f>
        <v>APR</v>
      </c>
      <c r="W2066" t="str">
        <f t="shared" si="679"/>
        <v>NO</v>
      </c>
      <c r="X2066" t="str">
        <f t="shared" si="680"/>
        <v>NO</v>
      </c>
      <c r="Y2066" t="str">
        <f t="shared" si="681"/>
        <v>NO</v>
      </c>
      <c r="Z2066" t="str">
        <f t="shared" si="682"/>
        <v>NO</v>
      </c>
      <c r="AA2066" t="str">
        <f t="shared" si="683"/>
        <v>NO</v>
      </c>
      <c r="AB2066" t="str">
        <f t="shared" si="684"/>
        <v>NO</v>
      </c>
      <c r="AC2066" t="str">
        <f t="shared" si="685"/>
        <v>NO</v>
      </c>
      <c r="AD2066" t="str">
        <f t="shared" si="686"/>
        <v>NO</v>
      </c>
      <c r="AE2066" t="str">
        <f t="shared" si="687"/>
        <v>NO</v>
      </c>
      <c r="AF2066" t="str">
        <f t="shared" si="688"/>
        <v>NO</v>
      </c>
      <c r="AG2066" t="str">
        <f t="shared" si="689"/>
        <v>NO</v>
      </c>
      <c r="AH2066" t="str">
        <f t="shared" si="690"/>
        <v>YES</v>
      </c>
      <c r="AI2066">
        <f t="shared" si="691"/>
        <v>5812</v>
      </c>
      <c r="AJ2066" t="str">
        <f t="shared" si="692"/>
        <v/>
      </c>
    </row>
    <row r="2067" spans="1:36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72"/>
        <v>1.99215125</v>
      </c>
      <c r="P2067" s="6">
        <f t="shared" si="673"/>
        <v>51.212114395886893</v>
      </c>
      <c r="Q2067" t="str">
        <f t="shared" si="674"/>
        <v>technology</v>
      </c>
      <c r="R2067" t="str">
        <f t="shared" si="675"/>
        <v>hardware</v>
      </c>
      <c r="S2067" s="8">
        <f t="shared" si="676"/>
        <v>41603</v>
      </c>
      <c r="T2067" s="8">
        <f t="shared" si="677"/>
        <v>41633.333668981482</v>
      </c>
      <c r="U2067">
        <f t="shared" si="678"/>
        <v>2013</v>
      </c>
      <c r="V2067" t="str">
        <f>VLOOKUP(MONTH(S2067),REF!$C$4:$D$15,2,FALSE)</f>
        <v>NOV</v>
      </c>
      <c r="W2067" t="str">
        <f t="shared" si="679"/>
        <v>NO</v>
      </c>
      <c r="X2067" t="str">
        <f t="shared" si="680"/>
        <v>NO</v>
      </c>
      <c r="Y2067" t="str">
        <f t="shared" si="681"/>
        <v>NO</v>
      </c>
      <c r="Z2067" t="str">
        <f t="shared" si="682"/>
        <v>NO</v>
      </c>
      <c r="AA2067" t="str">
        <f t="shared" si="683"/>
        <v>NO</v>
      </c>
      <c r="AB2067" t="str">
        <f t="shared" si="684"/>
        <v>NO</v>
      </c>
      <c r="AC2067" t="str">
        <f t="shared" si="685"/>
        <v>NO</v>
      </c>
      <c r="AD2067" t="str">
        <f t="shared" si="686"/>
        <v>NO</v>
      </c>
      <c r="AE2067" t="str">
        <f t="shared" si="687"/>
        <v>NO</v>
      </c>
      <c r="AF2067" t="str">
        <f t="shared" si="688"/>
        <v>YES</v>
      </c>
      <c r="AG2067" t="str">
        <f t="shared" si="689"/>
        <v>NO</v>
      </c>
      <c r="AH2067" t="str">
        <f t="shared" si="690"/>
        <v>NO</v>
      </c>
      <c r="AI2067">
        <f t="shared" si="691"/>
        <v>1556</v>
      </c>
      <c r="AJ2067" t="str">
        <f t="shared" si="692"/>
        <v/>
      </c>
    </row>
    <row r="2068" spans="1:36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72"/>
        <v>2.1859999999999999</v>
      </c>
      <c r="P2068" s="6">
        <f t="shared" si="673"/>
        <v>67.261538461538464</v>
      </c>
      <c r="Q2068" t="str">
        <f t="shared" si="674"/>
        <v>technology</v>
      </c>
      <c r="R2068" t="str">
        <f t="shared" si="675"/>
        <v>hardware</v>
      </c>
      <c r="S2068" s="8">
        <f t="shared" si="676"/>
        <v>41845</v>
      </c>
      <c r="T2068" s="8">
        <f t="shared" si="677"/>
        <v>41874.771793981483</v>
      </c>
      <c r="U2068">
        <f t="shared" si="678"/>
        <v>2014</v>
      </c>
      <c r="V2068" t="str">
        <f>VLOOKUP(MONTH(S2068),REF!$C$4:$D$15,2,FALSE)</f>
        <v>JUL</v>
      </c>
      <c r="W2068" t="str">
        <f t="shared" si="679"/>
        <v>NO</v>
      </c>
      <c r="X2068" t="str">
        <f t="shared" si="680"/>
        <v>YES</v>
      </c>
      <c r="Y2068" t="str">
        <f t="shared" si="681"/>
        <v>NO</v>
      </c>
      <c r="Z2068" t="str">
        <f t="shared" si="682"/>
        <v>NO</v>
      </c>
      <c r="AA2068" t="str">
        <f t="shared" si="683"/>
        <v>NO</v>
      </c>
      <c r="AB2068" t="str">
        <f t="shared" si="684"/>
        <v>NO</v>
      </c>
      <c r="AC2068" t="str">
        <f t="shared" si="685"/>
        <v>NO</v>
      </c>
      <c r="AD2068" t="str">
        <f t="shared" si="686"/>
        <v>NO</v>
      </c>
      <c r="AE2068" t="str">
        <f t="shared" si="687"/>
        <v>NO</v>
      </c>
      <c r="AF2068" t="str">
        <f t="shared" si="688"/>
        <v>NO</v>
      </c>
      <c r="AG2068" t="str">
        <f t="shared" si="689"/>
        <v>NO</v>
      </c>
      <c r="AH2068" t="str">
        <f t="shared" si="690"/>
        <v>NO</v>
      </c>
      <c r="AI2068">
        <f t="shared" si="691"/>
        <v>65</v>
      </c>
      <c r="AJ2068" t="str">
        <f t="shared" si="692"/>
        <v/>
      </c>
    </row>
    <row r="2069" spans="1:36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72"/>
        <v>1.2686868686868686</v>
      </c>
      <c r="P2069" s="6">
        <f t="shared" si="673"/>
        <v>62.8</v>
      </c>
      <c r="Q2069" t="str">
        <f t="shared" si="674"/>
        <v>technology</v>
      </c>
      <c r="R2069" t="str">
        <f t="shared" si="675"/>
        <v>hardware</v>
      </c>
      <c r="S2069" s="8">
        <f t="shared" si="676"/>
        <v>42116</v>
      </c>
      <c r="T2069" s="8">
        <f t="shared" si="677"/>
        <v>42148.853888888887</v>
      </c>
      <c r="U2069">
        <f t="shared" si="678"/>
        <v>2015</v>
      </c>
      <c r="V2069" t="str">
        <f>VLOOKUP(MONTH(S2069),REF!$C$4:$D$15,2,FALSE)</f>
        <v>APR</v>
      </c>
      <c r="W2069" t="str">
        <f t="shared" si="679"/>
        <v>YES</v>
      </c>
      <c r="X2069" t="str">
        <f t="shared" si="680"/>
        <v>NO</v>
      </c>
      <c r="Y2069" t="str">
        <f t="shared" si="681"/>
        <v>NO</v>
      </c>
      <c r="Z2069" t="str">
        <f t="shared" si="682"/>
        <v>NO</v>
      </c>
      <c r="AA2069" t="str">
        <f t="shared" si="683"/>
        <v>NO</v>
      </c>
      <c r="AB2069" t="str">
        <f t="shared" si="684"/>
        <v>NO</v>
      </c>
      <c r="AC2069" t="str">
        <f t="shared" si="685"/>
        <v>NO</v>
      </c>
      <c r="AD2069" t="str">
        <f t="shared" si="686"/>
        <v>NO</v>
      </c>
      <c r="AE2069" t="str">
        <f t="shared" si="687"/>
        <v>NO</v>
      </c>
      <c r="AF2069" t="str">
        <f t="shared" si="688"/>
        <v>NO</v>
      </c>
      <c r="AG2069" t="str">
        <f t="shared" si="689"/>
        <v>NO</v>
      </c>
      <c r="AH2069" t="str">
        <f t="shared" si="690"/>
        <v>NO</v>
      </c>
      <c r="AI2069">
        <f t="shared" si="691"/>
        <v>10</v>
      </c>
      <c r="AJ2069" t="str">
        <f t="shared" si="692"/>
        <v/>
      </c>
    </row>
    <row r="2070" spans="1:36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72"/>
        <v>1.0522388</v>
      </c>
      <c r="P2070" s="6">
        <f t="shared" si="673"/>
        <v>346.13118421052633</v>
      </c>
      <c r="Q2070" t="str">
        <f t="shared" si="674"/>
        <v>technology</v>
      </c>
      <c r="R2070" t="str">
        <f t="shared" si="675"/>
        <v>hardware</v>
      </c>
      <c r="S2070" s="8">
        <f t="shared" si="676"/>
        <v>42634</v>
      </c>
      <c r="T2070" s="8">
        <f t="shared" si="677"/>
        <v>42663.841608796298</v>
      </c>
      <c r="U2070">
        <f t="shared" si="678"/>
        <v>2016</v>
      </c>
      <c r="V2070" t="str">
        <f>VLOOKUP(MONTH(S2070),REF!$C$4:$D$15,2,FALSE)</f>
        <v>SEP</v>
      </c>
      <c r="W2070" t="str">
        <f t="shared" si="679"/>
        <v>NO</v>
      </c>
      <c r="X2070" t="str">
        <f t="shared" si="680"/>
        <v>NO</v>
      </c>
      <c r="Y2070" t="str">
        <f t="shared" si="681"/>
        <v>NO</v>
      </c>
      <c r="Z2070" t="str">
        <f t="shared" si="682"/>
        <v>NO</v>
      </c>
      <c r="AA2070" t="str">
        <f t="shared" si="683"/>
        <v>NO</v>
      </c>
      <c r="AB2070" t="str">
        <f t="shared" si="684"/>
        <v>NO</v>
      </c>
      <c r="AC2070" t="str">
        <f t="shared" si="685"/>
        <v>YES</v>
      </c>
      <c r="AD2070" t="str">
        <f t="shared" si="686"/>
        <v>NO</v>
      </c>
      <c r="AE2070" t="str">
        <f t="shared" si="687"/>
        <v>NO</v>
      </c>
      <c r="AF2070" t="str">
        <f t="shared" si="688"/>
        <v>NO</v>
      </c>
      <c r="AG2070" t="str">
        <f t="shared" si="689"/>
        <v>NO</v>
      </c>
      <c r="AH2070" t="str">
        <f t="shared" si="690"/>
        <v>NO</v>
      </c>
      <c r="AI2070">
        <f t="shared" si="691"/>
        <v>76</v>
      </c>
      <c r="AJ2070" t="str">
        <f t="shared" si="692"/>
        <v/>
      </c>
    </row>
    <row r="2071" spans="1:36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72"/>
        <v>1.2840666000000001</v>
      </c>
      <c r="P2071" s="6">
        <f t="shared" si="673"/>
        <v>244.11912547528519</v>
      </c>
      <c r="Q2071" t="str">
        <f t="shared" si="674"/>
        <v>technology</v>
      </c>
      <c r="R2071" t="str">
        <f t="shared" si="675"/>
        <v>hardware</v>
      </c>
      <c r="S2071" s="8">
        <f t="shared" si="676"/>
        <v>42341</v>
      </c>
      <c r="T2071" s="8">
        <f t="shared" si="677"/>
        <v>42371.972118055557</v>
      </c>
      <c r="U2071">
        <f t="shared" si="678"/>
        <v>2015</v>
      </c>
      <c r="V2071" t="str">
        <f>VLOOKUP(MONTH(S2071),REF!$C$4:$D$15,2,FALSE)</f>
        <v>DEC</v>
      </c>
      <c r="W2071" t="str">
        <f t="shared" si="679"/>
        <v>NO</v>
      </c>
      <c r="X2071" t="str">
        <f t="shared" si="680"/>
        <v>NO</v>
      </c>
      <c r="Y2071" t="str">
        <f t="shared" si="681"/>
        <v>NO</v>
      </c>
      <c r="Z2071" t="str">
        <f t="shared" si="682"/>
        <v>NO</v>
      </c>
      <c r="AA2071" t="str">
        <f t="shared" si="683"/>
        <v>NO</v>
      </c>
      <c r="AB2071" t="str">
        <f t="shared" si="684"/>
        <v>NO</v>
      </c>
      <c r="AC2071" t="str">
        <f t="shared" si="685"/>
        <v>NO</v>
      </c>
      <c r="AD2071" t="str">
        <f t="shared" si="686"/>
        <v>NO</v>
      </c>
      <c r="AE2071" t="str">
        <f t="shared" si="687"/>
        <v>NO</v>
      </c>
      <c r="AF2071" t="str">
        <f t="shared" si="688"/>
        <v>NO</v>
      </c>
      <c r="AG2071" t="str">
        <f t="shared" si="689"/>
        <v>NO</v>
      </c>
      <c r="AH2071" t="str">
        <f t="shared" si="690"/>
        <v>YES</v>
      </c>
      <c r="AI2071">
        <f t="shared" si="691"/>
        <v>263</v>
      </c>
      <c r="AJ2071" t="str">
        <f t="shared" si="692"/>
        <v/>
      </c>
    </row>
    <row r="2072" spans="1:36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72"/>
        <v>3.1732719999999999</v>
      </c>
      <c r="P2072" s="6">
        <f t="shared" si="673"/>
        <v>259.25424836601309</v>
      </c>
      <c r="Q2072" t="str">
        <f t="shared" si="674"/>
        <v>technology</v>
      </c>
      <c r="R2072" t="str">
        <f t="shared" si="675"/>
        <v>hardware</v>
      </c>
      <c r="S2072" s="8">
        <f t="shared" si="676"/>
        <v>42520</v>
      </c>
      <c r="T2072" s="8">
        <f t="shared" si="677"/>
        <v>42549.6565162037</v>
      </c>
      <c r="U2072">
        <f t="shared" si="678"/>
        <v>2016</v>
      </c>
      <c r="V2072" t="str">
        <f>VLOOKUP(MONTH(S2072),REF!$C$4:$D$15,2,FALSE)</f>
        <v>MAY</v>
      </c>
      <c r="W2072" t="str">
        <f t="shared" si="679"/>
        <v>NO</v>
      </c>
      <c r="X2072" t="str">
        <f t="shared" si="680"/>
        <v>NO</v>
      </c>
      <c r="Y2072" t="str">
        <f t="shared" si="681"/>
        <v>NO</v>
      </c>
      <c r="Z2072" t="str">
        <f t="shared" si="682"/>
        <v>NO</v>
      </c>
      <c r="AA2072" t="str">
        <f t="shared" si="683"/>
        <v>NO</v>
      </c>
      <c r="AB2072" t="str">
        <f t="shared" si="684"/>
        <v>NO</v>
      </c>
      <c r="AC2072" t="str">
        <f t="shared" si="685"/>
        <v>NO</v>
      </c>
      <c r="AD2072" t="str">
        <f t="shared" si="686"/>
        <v>NO</v>
      </c>
      <c r="AE2072" t="str">
        <f t="shared" si="687"/>
        <v>NO</v>
      </c>
      <c r="AF2072" t="str">
        <f t="shared" si="688"/>
        <v>NO</v>
      </c>
      <c r="AG2072" t="str">
        <f t="shared" si="689"/>
        <v>NO</v>
      </c>
      <c r="AH2072" t="str">
        <f t="shared" si="690"/>
        <v>YES</v>
      </c>
      <c r="AI2072">
        <f t="shared" si="691"/>
        <v>1530</v>
      </c>
      <c r="AJ2072" t="str">
        <f t="shared" si="692"/>
        <v/>
      </c>
    </row>
    <row r="2073" spans="1:36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72"/>
        <v>2.8073000000000001</v>
      </c>
      <c r="P2073" s="6">
        <f t="shared" si="673"/>
        <v>201.96402877697841</v>
      </c>
      <c r="Q2073" t="str">
        <f t="shared" si="674"/>
        <v>technology</v>
      </c>
      <c r="R2073" t="str">
        <f t="shared" si="675"/>
        <v>hardware</v>
      </c>
      <c r="S2073" s="8">
        <f t="shared" si="676"/>
        <v>42600</v>
      </c>
      <c r="T2073" s="8">
        <f t="shared" si="677"/>
        <v>42645.278749999998</v>
      </c>
      <c r="U2073">
        <f t="shared" si="678"/>
        <v>2016</v>
      </c>
      <c r="V2073" t="str">
        <f>VLOOKUP(MONTH(S2073),REF!$C$4:$D$15,2,FALSE)</f>
        <v>AUG</v>
      </c>
      <c r="W2073" t="str">
        <f t="shared" si="679"/>
        <v>NO</v>
      </c>
      <c r="X2073" t="str">
        <f t="shared" si="680"/>
        <v>NO</v>
      </c>
      <c r="Y2073" t="str">
        <f t="shared" si="681"/>
        <v>NO</v>
      </c>
      <c r="Z2073" t="str">
        <f t="shared" si="682"/>
        <v>NO</v>
      </c>
      <c r="AA2073" t="str">
        <f t="shared" si="683"/>
        <v>NO</v>
      </c>
      <c r="AB2073" t="str">
        <f t="shared" si="684"/>
        <v>YES</v>
      </c>
      <c r="AC2073" t="str">
        <f t="shared" si="685"/>
        <v>NO</v>
      </c>
      <c r="AD2073" t="str">
        <f t="shared" si="686"/>
        <v>NO</v>
      </c>
      <c r="AE2073" t="str">
        <f t="shared" si="687"/>
        <v>NO</v>
      </c>
      <c r="AF2073" t="str">
        <f t="shared" si="688"/>
        <v>NO</v>
      </c>
      <c r="AG2073" t="str">
        <f t="shared" si="689"/>
        <v>NO</v>
      </c>
      <c r="AH2073" t="str">
        <f t="shared" si="690"/>
        <v>NO</v>
      </c>
      <c r="AI2073">
        <f t="shared" si="691"/>
        <v>278</v>
      </c>
      <c r="AJ2073" t="str">
        <f t="shared" si="692"/>
        <v/>
      </c>
    </row>
    <row r="2074" spans="1:36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72"/>
        <v>1.1073146853146854</v>
      </c>
      <c r="P2074" s="6">
        <f t="shared" si="673"/>
        <v>226.20857142857142</v>
      </c>
      <c r="Q2074" t="str">
        <f t="shared" si="674"/>
        <v>technology</v>
      </c>
      <c r="R2074" t="str">
        <f t="shared" si="675"/>
        <v>hardware</v>
      </c>
      <c r="S2074" s="8">
        <f t="shared" si="676"/>
        <v>42468</v>
      </c>
      <c r="T2074" s="8">
        <f t="shared" si="677"/>
        <v>42497.581388888888</v>
      </c>
      <c r="U2074">
        <f t="shared" si="678"/>
        <v>2016</v>
      </c>
      <c r="V2074" t="str">
        <f>VLOOKUP(MONTH(S2074),REF!$C$4:$D$15,2,FALSE)</f>
        <v>APR</v>
      </c>
      <c r="W2074" t="str">
        <f t="shared" si="679"/>
        <v>NO</v>
      </c>
      <c r="X2074" t="str">
        <f t="shared" si="680"/>
        <v>NO</v>
      </c>
      <c r="Y2074" t="str">
        <f t="shared" si="681"/>
        <v>NO</v>
      </c>
      <c r="Z2074" t="str">
        <f t="shared" si="682"/>
        <v>NO</v>
      </c>
      <c r="AA2074" t="str">
        <f t="shared" si="683"/>
        <v>NO</v>
      </c>
      <c r="AB2074" t="str">
        <f t="shared" si="684"/>
        <v>NO</v>
      </c>
      <c r="AC2074" t="str">
        <f t="shared" si="685"/>
        <v>NO</v>
      </c>
      <c r="AD2074" t="str">
        <f t="shared" si="686"/>
        <v>NO</v>
      </c>
      <c r="AE2074" t="str">
        <f t="shared" si="687"/>
        <v>NO</v>
      </c>
      <c r="AF2074" t="str">
        <f t="shared" si="688"/>
        <v>NO</v>
      </c>
      <c r="AG2074" t="str">
        <f t="shared" si="689"/>
        <v>NO</v>
      </c>
      <c r="AH2074" t="str">
        <f t="shared" si="690"/>
        <v>YES</v>
      </c>
      <c r="AI2074">
        <f t="shared" si="691"/>
        <v>350</v>
      </c>
      <c r="AJ2074" t="str">
        <f t="shared" si="692"/>
        <v/>
      </c>
    </row>
    <row r="2075" spans="1:36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72"/>
        <v>1.5260429999999998</v>
      </c>
      <c r="P2075" s="6">
        <f t="shared" si="673"/>
        <v>324.69</v>
      </c>
      <c r="Q2075" t="str">
        <f t="shared" si="674"/>
        <v>technology</v>
      </c>
      <c r="R2075" t="str">
        <f t="shared" si="675"/>
        <v>hardware</v>
      </c>
      <c r="S2075" s="8">
        <f t="shared" si="676"/>
        <v>42088</v>
      </c>
      <c r="T2075" s="8">
        <f t="shared" si="677"/>
        <v>42132.668032407411</v>
      </c>
      <c r="U2075">
        <f t="shared" si="678"/>
        <v>2015</v>
      </c>
      <c r="V2075" t="str">
        <f>VLOOKUP(MONTH(S2075),REF!$C$4:$D$15,2,FALSE)</f>
        <v>MAR</v>
      </c>
      <c r="W2075" t="str">
        <f t="shared" si="679"/>
        <v>NO</v>
      </c>
      <c r="X2075" t="str">
        <f t="shared" si="680"/>
        <v>NO</v>
      </c>
      <c r="Y2075" t="str">
        <f t="shared" si="681"/>
        <v>NO</v>
      </c>
      <c r="Z2075" t="str">
        <f t="shared" si="682"/>
        <v>NO</v>
      </c>
      <c r="AA2075" t="str">
        <f t="shared" si="683"/>
        <v>NO</v>
      </c>
      <c r="AB2075" t="str">
        <f t="shared" si="684"/>
        <v>NO</v>
      </c>
      <c r="AC2075" t="str">
        <f t="shared" si="685"/>
        <v>NO</v>
      </c>
      <c r="AD2075" t="str">
        <f t="shared" si="686"/>
        <v>NO</v>
      </c>
      <c r="AE2075" t="str">
        <f t="shared" si="687"/>
        <v>NO</v>
      </c>
      <c r="AF2075" t="str">
        <f t="shared" si="688"/>
        <v>NO</v>
      </c>
      <c r="AG2075" t="str">
        <f t="shared" si="689"/>
        <v>NO</v>
      </c>
      <c r="AH2075" t="str">
        <f t="shared" si="690"/>
        <v>YES</v>
      </c>
      <c r="AI2075">
        <f t="shared" si="691"/>
        <v>470</v>
      </c>
      <c r="AJ2075" t="str">
        <f t="shared" si="692"/>
        <v/>
      </c>
    </row>
    <row r="2076" spans="1:36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72"/>
        <v>1.0249999999999999</v>
      </c>
      <c r="P2076" s="6">
        <f t="shared" si="673"/>
        <v>205</v>
      </c>
      <c r="Q2076" t="str">
        <f t="shared" si="674"/>
        <v>technology</v>
      </c>
      <c r="R2076" t="str">
        <f t="shared" si="675"/>
        <v>hardware</v>
      </c>
      <c r="S2076" s="8">
        <f t="shared" si="676"/>
        <v>42467</v>
      </c>
      <c r="T2076" s="8">
        <f t="shared" si="677"/>
        <v>42496.826180555552</v>
      </c>
      <c r="U2076">
        <f t="shared" si="678"/>
        <v>2016</v>
      </c>
      <c r="V2076" t="str">
        <f>VLOOKUP(MONTH(S2076),REF!$C$4:$D$15,2,FALSE)</f>
        <v>APR</v>
      </c>
      <c r="W2076" t="str">
        <f t="shared" si="679"/>
        <v>YES</v>
      </c>
      <c r="X2076" t="str">
        <f t="shared" si="680"/>
        <v>NO</v>
      </c>
      <c r="Y2076" t="str">
        <f t="shared" si="681"/>
        <v>NO</v>
      </c>
      <c r="Z2076" t="str">
        <f t="shared" si="682"/>
        <v>NO</v>
      </c>
      <c r="AA2076" t="str">
        <f t="shared" si="683"/>
        <v>NO</v>
      </c>
      <c r="AB2076" t="str">
        <f t="shared" si="684"/>
        <v>NO</v>
      </c>
      <c r="AC2076" t="str">
        <f t="shared" si="685"/>
        <v>NO</v>
      </c>
      <c r="AD2076" t="str">
        <f t="shared" si="686"/>
        <v>NO</v>
      </c>
      <c r="AE2076" t="str">
        <f t="shared" si="687"/>
        <v>NO</v>
      </c>
      <c r="AF2076" t="str">
        <f t="shared" si="688"/>
        <v>NO</v>
      </c>
      <c r="AG2076" t="str">
        <f t="shared" si="689"/>
        <v>NO</v>
      </c>
      <c r="AH2076" t="str">
        <f t="shared" si="690"/>
        <v>NO</v>
      </c>
      <c r="AI2076">
        <f t="shared" si="691"/>
        <v>3</v>
      </c>
      <c r="AJ2076" t="str">
        <f t="shared" si="692"/>
        <v/>
      </c>
    </row>
    <row r="2077" spans="1:36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72"/>
        <v>16.783738373837384</v>
      </c>
      <c r="P2077" s="6">
        <f t="shared" si="673"/>
        <v>20.465926829268295</v>
      </c>
      <c r="Q2077" t="str">
        <f t="shared" si="674"/>
        <v>technology</v>
      </c>
      <c r="R2077" t="str">
        <f t="shared" si="675"/>
        <v>hardware</v>
      </c>
      <c r="S2077" s="8">
        <f t="shared" si="676"/>
        <v>41451</v>
      </c>
      <c r="T2077" s="8">
        <f t="shared" si="677"/>
        <v>41480.681574074071</v>
      </c>
      <c r="U2077">
        <f t="shared" si="678"/>
        <v>2013</v>
      </c>
      <c r="V2077" t="str">
        <f>VLOOKUP(MONTH(S2077),REF!$C$4:$D$15,2,FALSE)</f>
        <v>JUN</v>
      </c>
      <c r="W2077" t="str">
        <f t="shared" si="679"/>
        <v>NO</v>
      </c>
      <c r="X2077" t="str">
        <f t="shared" si="680"/>
        <v>NO</v>
      </c>
      <c r="Y2077" t="str">
        <f t="shared" si="681"/>
        <v>YES</v>
      </c>
      <c r="Z2077" t="str">
        <f t="shared" si="682"/>
        <v>NO</v>
      </c>
      <c r="AA2077" t="str">
        <f t="shared" si="683"/>
        <v>NO</v>
      </c>
      <c r="AB2077" t="str">
        <f t="shared" si="684"/>
        <v>NO</v>
      </c>
      <c r="AC2077" t="str">
        <f t="shared" si="685"/>
        <v>NO</v>
      </c>
      <c r="AD2077" t="str">
        <f t="shared" si="686"/>
        <v>NO</v>
      </c>
      <c r="AE2077" t="str">
        <f t="shared" si="687"/>
        <v>NO</v>
      </c>
      <c r="AF2077" t="str">
        <f t="shared" si="688"/>
        <v>NO</v>
      </c>
      <c r="AG2077" t="str">
        <f t="shared" si="689"/>
        <v>NO</v>
      </c>
      <c r="AH2077" t="str">
        <f t="shared" si="690"/>
        <v>NO</v>
      </c>
      <c r="AI2077">
        <f t="shared" si="691"/>
        <v>8200</v>
      </c>
      <c r="AJ2077" t="str">
        <f t="shared" si="692"/>
        <v/>
      </c>
    </row>
    <row r="2078" spans="1:36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72"/>
        <v>5.4334915642458101</v>
      </c>
      <c r="P2078" s="6">
        <f t="shared" si="673"/>
        <v>116.35303146309367</v>
      </c>
      <c r="Q2078" t="str">
        <f t="shared" si="674"/>
        <v>technology</v>
      </c>
      <c r="R2078" t="str">
        <f t="shared" si="675"/>
        <v>hardware</v>
      </c>
      <c r="S2078" s="8">
        <f t="shared" si="676"/>
        <v>41804</v>
      </c>
      <c r="T2078" s="8">
        <f t="shared" si="677"/>
        <v>41843.880659722221</v>
      </c>
      <c r="U2078">
        <f t="shared" si="678"/>
        <v>2014</v>
      </c>
      <c r="V2078" t="str">
        <f>VLOOKUP(MONTH(S2078),REF!$C$4:$D$15,2,FALSE)</f>
        <v>JUN</v>
      </c>
      <c r="W2078" t="str">
        <f t="shared" si="679"/>
        <v>NO</v>
      </c>
      <c r="X2078" t="str">
        <f t="shared" si="680"/>
        <v>NO</v>
      </c>
      <c r="Y2078" t="str">
        <f t="shared" si="681"/>
        <v>NO</v>
      </c>
      <c r="Z2078" t="str">
        <f t="shared" si="682"/>
        <v>NO</v>
      </c>
      <c r="AA2078" t="str">
        <f t="shared" si="683"/>
        <v>NO</v>
      </c>
      <c r="AB2078" t="str">
        <f t="shared" si="684"/>
        <v>NO</v>
      </c>
      <c r="AC2078" t="str">
        <f t="shared" si="685"/>
        <v>NO</v>
      </c>
      <c r="AD2078" t="str">
        <f t="shared" si="686"/>
        <v>NO</v>
      </c>
      <c r="AE2078" t="str">
        <f t="shared" si="687"/>
        <v>NO</v>
      </c>
      <c r="AF2078" t="str">
        <f t="shared" si="688"/>
        <v>NO</v>
      </c>
      <c r="AG2078" t="str">
        <f t="shared" si="689"/>
        <v>NO</v>
      </c>
      <c r="AH2078" t="str">
        <f t="shared" si="690"/>
        <v>YES</v>
      </c>
      <c r="AI2078">
        <f t="shared" si="691"/>
        <v>8359</v>
      </c>
      <c r="AJ2078" t="str">
        <f t="shared" si="692"/>
        <v/>
      </c>
    </row>
    <row r="2079" spans="1:36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72"/>
        <v>1.1550800000000001</v>
      </c>
      <c r="P2079" s="6">
        <f t="shared" si="673"/>
        <v>307.20212765957444</v>
      </c>
      <c r="Q2079" t="str">
        <f t="shared" si="674"/>
        <v>technology</v>
      </c>
      <c r="R2079" t="str">
        <f t="shared" si="675"/>
        <v>hardware</v>
      </c>
      <c r="S2079" s="8">
        <f t="shared" si="676"/>
        <v>42103</v>
      </c>
      <c r="T2079" s="8">
        <f t="shared" si="677"/>
        <v>42160.875</v>
      </c>
      <c r="U2079">
        <f t="shared" si="678"/>
        <v>2015</v>
      </c>
      <c r="V2079" t="str">
        <f>VLOOKUP(MONTH(S2079),REF!$C$4:$D$15,2,FALSE)</f>
        <v>APR</v>
      </c>
      <c r="W2079" t="str">
        <f t="shared" si="679"/>
        <v>NO</v>
      </c>
      <c r="X2079" t="str">
        <f t="shared" si="680"/>
        <v>NO</v>
      </c>
      <c r="Y2079" t="str">
        <f t="shared" si="681"/>
        <v>NO</v>
      </c>
      <c r="Z2079" t="str">
        <f t="shared" si="682"/>
        <v>NO</v>
      </c>
      <c r="AA2079" t="str">
        <f t="shared" si="683"/>
        <v>NO</v>
      </c>
      <c r="AB2079" t="str">
        <f t="shared" si="684"/>
        <v>NO</v>
      </c>
      <c r="AC2079" t="str">
        <f t="shared" si="685"/>
        <v>NO</v>
      </c>
      <c r="AD2079" t="str">
        <f t="shared" si="686"/>
        <v>NO</v>
      </c>
      <c r="AE2079" t="str">
        <f t="shared" si="687"/>
        <v>NO</v>
      </c>
      <c r="AF2079" t="str">
        <f t="shared" si="688"/>
        <v>NO</v>
      </c>
      <c r="AG2079" t="str">
        <f t="shared" si="689"/>
        <v>NO</v>
      </c>
      <c r="AH2079" t="str">
        <f t="shared" si="690"/>
        <v>YES</v>
      </c>
      <c r="AI2079">
        <f t="shared" si="691"/>
        <v>188</v>
      </c>
      <c r="AJ2079" t="str">
        <f t="shared" si="692"/>
        <v/>
      </c>
    </row>
    <row r="2080" spans="1:36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72"/>
        <v>1.3120499999999999</v>
      </c>
      <c r="P2080" s="6">
        <f t="shared" si="673"/>
        <v>546.6875</v>
      </c>
      <c r="Q2080" t="str">
        <f t="shared" si="674"/>
        <v>technology</v>
      </c>
      <c r="R2080" t="str">
        <f t="shared" si="675"/>
        <v>hardware</v>
      </c>
      <c r="S2080" s="8">
        <f t="shared" si="676"/>
        <v>42693</v>
      </c>
      <c r="T2080" s="8">
        <f t="shared" si="677"/>
        <v>42722.771493055552</v>
      </c>
      <c r="U2080">
        <f t="shared" si="678"/>
        <v>2016</v>
      </c>
      <c r="V2080" t="str">
        <f>VLOOKUP(MONTH(S2080),REF!$C$4:$D$15,2,FALSE)</f>
        <v>NOV</v>
      </c>
      <c r="W2080" t="str">
        <f t="shared" si="679"/>
        <v>NO</v>
      </c>
      <c r="X2080" t="str">
        <f t="shared" si="680"/>
        <v>NO</v>
      </c>
      <c r="Y2080" t="str">
        <f t="shared" si="681"/>
        <v>NO</v>
      </c>
      <c r="Z2080" t="str">
        <f t="shared" si="682"/>
        <v>NO</v>
      </c>
      <c r="AA2080" t="str">
        <f t="shared" si="683"/>
        <v>NO</v>
      </c>
      <c r="AB2080" t="str">
        <f t="shared" si="684"/>
        <v>YES</v>
      </c>
      <c r="AC2080" t="str">
        <f t="shared" si="685"/>
        <v>NO</v>
      </c>
      <c r="AD2080" t="str">
        <f t="shared" si="686"/>
        <v>NO</v>
      </c>
      <c r="AE2080" t="str">
        <f t="shared" si="687"/>
        <v>NO</v>
      </c>
      <c r="AF2080" t="str">
        <f t="shared" si="688"/>
        <v>NO</v>
      </c>
      <c r="AG2080" t="str">
        <f t="shared" si="689"/>
        <v>NO</v>
      </c>
      <c r="AH2080" t="str">
        <f t="shared" si="690"/>
        <v>NO</v>
      </c>
      <c r="AI2080">
        <f t="shared" si="691"/>
        <v>48</v>
      </c>
      <c r="AJ2080" t="str">
        <f t="shared" si="692"/>
        <v/>
      </c>
    </row>
    <row r="2081" spans="1:36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72"/>
        <v>2.8816999999999999</v>
      </c>
      <c r="P2081" s="6">
        <f t="shared" si="673"/>
        <v>47.474464579901152</v>
      </c>
      <c r="Q2081" t="str">
        <f t="shared" si="674"/>
        <v>technology</v>
      </c>
      <c r="R2081" t="str">
        <f t="shared" si="675"/>
        <v>hardware</v>
      </c>
      <c r="S2081" s="8">
        <f t="shared" si="676"/>
        <v>42151</v>
      </c>
      <c r="T2081" s="8">
        <f t="shared" si="677"/>
        <v>42180.791666666672</v>
      </c>
      <c r="U2081">
        <f t="shared" si="678"/>
        <v>2015</v>
      </c>
      <c r="V2081" t="str">
        <f>VLOOKUP(MONTH(S2081),REF!$C$4:$D$15,2,FALSE)</f>
        <v>MAY</v>
      </c>
      <c r="W2081" t="str">
        <f t="shared" si="679"/>
        <v>NO</v>
      </c>
      <c r="X2081" t="str">
        <f t="shared" si="680"/>
        <v>NO</v>
      </c>
      <c r="Y2081" t="str">
        <f t="shared" si="681"/>
        <v>NO</v>
      </c>
      <c r="Z2081" t="str">
        <f t="shared" si="682"/>
        <v>YES</v>
      </c>
      <c r="AA2081" t="str">
        <f t="shared" si="683"/>
        <v>NO</v>
      </c>
      <c r="AB2081" t="str">
        <f t="shared" si="684"/>
        <v>NO</v>
      </c>
      <c r="AC2081" t="str">
        <f t="shared" si="685"/>
        <v>NO</v>
      </c>
      <c r="AD2081" t="str">
        <f t="shared" si="686"/>
        <v>NO</v>
      </c>
      <c r="AE2081" t="str">
        <f t="shared" si="687"/>
        <v>NO</v>
      </c>
      <c r="AF2081" t="str">
        <f t="shared" si="688"/>
        <v>NO</v>
      </c>
      <c r="AG2081" t="str">
        <f t="shared" si="689"/>
        <v>NO</v>
      </c>
      <c r="AH2081" t="str">
        <f t="shared" si="690"/>
        <v>NO</v>
      </c>
      <c r="AI2081">
        <f t="shared" si="691"/>
        <v>607</v>
      </c>
      <c r="AJ2081" t="str">
        <f t="shared" si="692"/>
        <v/>
      </c>
    </row>
    <row r="2082" spans="1:36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72"/>
        <v>5.0780000000000003</v>
      </c>
      <c r="P2082" s="6">
        <f t="shared" si="673"/>
        <v>101.56</v>
      </c>
      <c r="Q2082" t="str">
        <f t="shared" si="674"/>
        <v>technology</v>
      </c>
      <c r="R2082" t="str">
        <f t="shared" si="675"/>
        <v>hardware</v>
      </c>
      <c r="S2082" s="8">
        <f t="shared" si="676"/>
        <v>42290</v>
      </c>
      <c r="T2082" s="8">
        <f t="shared" si="677"/>
        <v>42319.998842592591</v>
      </c>
      <c r="U2082">
        <f t="shared" si="678"/>
        <v>2015</v>
      </c>
      <c r="V2082" t="str">
        <f>VLOOKUP(MONTH(S2082),REF!$C$4:$D$15,2,FALSE)</f>
        <v>OCT</v>
      </c>
      <c r="W2082" t="str">
        <f t="shared" si="679"/>
        <v>NO</v>
      </c>
      <c r="X2082" t="str">
        <f t="shared" si="680"/>
        <v>YES</v>
      </c>
      <c r="Y2082" t="str">
        <f t="shared" si="681"/>
        <v>NO</v>
      </c>
      <c r="Z2082" t="str">
        <f t="shared" si="682"/>
        <v>NO</v>
      </c>
      <c r="AA2082" t="str">
        <f t="shared" si="683"/>
        <v>NO</v>
      </c>
      <c r="AB2082" t="str">
        <f t="shared" si="684"/>
        <v>NO</v>
      </c>
      <c r="AC2082" t="str">
        <f t="shared" si="685"/>
        <v>NO</v>
      </c>
      <c r="AD2082" t="str">
        <f t="shared" si="686"/>
        <v>NO</v>
      </c>
      <c r="AE2082" t="str">
        <f t="shared" si="687"/>
        <v>NO</v>
      </c>
      <c r="AF2082" t="str">
        <f t="shared" si="688"/>
        <v>NO</v>
      </c>
      <c r="AG2082" t="str">
        <f t="shared" si="689"/>
        <v>NO</v>
      </c>
      <c r="AH2082" t="str">
        <f t="shared" si="690"/>
        <v>NO</v>
      </c>
      <c r="AI2082">
        <f t="shared" si="691"/>
        <v>50</v>
      </c>
      <c r="AJ2082" t="str">
        <f t="shared" si="692"/>
        <v/>
      </c>
    </row>
    <row r="2083" spans="1:36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72"/>
        <v>1.1457142857142857</v>
      </c>
      <c r="P2083" s="6">
        <f t="shared" si="673"/>
        <v>72.909090909090907</v>
      </c>
      <c r="Q2083" t="str">
        <f t="shared" si="674"/>
        <v>music</v>
      </c>
      <c r="R2083" t="str">
        <f t="shared" si="675"/>
        <v>indie rock</v>
      </c>
      <c r="S2083" s="8">
        <f t="shared" si="676"/>
        <v>41004</v>
      </c>
      <c r="T2083" s="8">
        <f t="shared" si="677"/>
        <v>41045.207638888889</v>
      </c>
      <c r="U2083">
        <f t="shared" si="678"/>
        <v>2012</v>
      </c>
      <c r="V2083" t="str">
        <f>VLOOKUP(MONTH(S2083),REF!$C$4:$D$15,2,FALSE)</f>
        <v>APR</v>
      </c>
      <c r="W2083" t="str">
        <f t="shared" si="679"/>
        <v>NO</v>
      </c>
      <c r="X2083" t="str">
        <f t="shared" si="680"/>
        <v>YES</v>
      </c>
      <c r="Y2083" t="str">
        <f t="shared" si="681"/>
        <v>NO</v>
      </c>
      <c r="Z2083" t="str">
        <f t="shared" si="682"/>
        <v>NO</v>
      </c>
      <c r="AA2083" t="str">
        <f t="shared" si="683"/>
        <v>NO</v>
      </c>
      <c r="AB2083" t="str">
        <f t="shared" si="684"/>
        <v>NO</v>
      </c>
      <c r="AC2083" t="str">
        <f t="shared" si="685"/>
        <v>NO</v>
      </c>
      <c r="AD2083" t="str">
        <f t="shared" si="686"/>
        <v>NO</v>
      </c>
      <c r="AE2083" t="str">
        <f t="shared" si="687"/>
        <v>NO</v>
      </c>
      <c r="AF2083" t="str">
        <f t="shared" si="688"/>
        <v>NO</v>
      </c>
      <c r="AG2083" t="str">
        <f t="shared" si="689"/>
        <v>NO</v>
      </c>
      <c r="AH2083" t="str">
        <f t="shared" si="690"/>
        <v>NO</v>
      </c>
      <c r="AI2083">
        <f t="shared" si="691"/>
        <v>55</v>
      </c>
      <c r="AJ2083" t="str">
        <f t="shared" si="692"/>
        <v/>
      </c>
    </row>
    <row r="2084" spans="1:36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72"/>
        <v>1.1073333333333333</v>
      </c>
      <c r="P2084" s="6">
        <f t="shared" si="673"/>
        <v>43.710526315789473</v>
      </c>
      <c r="Q2084" t="str">
        <f t="shared" si="674"/>
        <v>music</v>
      </c>
      <c r="R2084" t="str">
        <f t="shared" si="675"/>
        <v>indie rock</v>
      </c>
      <c r="S2084" s="8">
        <f t="shared" si="676"/>
        <v>40811</v>
      </c>
      <c r="T2084" s="8">
        <f t="shared" si="677"/>
        <v>40871.161990740744</v>
      </c>
      <c r="U2084">
        <f t="shared" si="678"/>
        <v>2011</v>
      </c>
      <c r="V2084" t="str">
        <f>VLOOKUP(MONTH(S2084),REF!$C$4:$D$15,2,FALSE)</f>
        <v>SEP</v>
      </c>
      <c r="W2084" t="str">
        <f t="shared" si="679"/>
        <v>NO</v>
      </c>
      <c r="X2084" t="str">
        <f t="shared" si="680"/>
        <v>YES</v>
      </c>
      <c r="Y2084" t="str">
        <f t="shared" si="681"/>
        <v>NO</v>
      </c>
      <c r="Z2084" t="str">
        <f t="shared" si="682"/>
        <v>NO</v>
      </c>
      <c r="AA2084" t="str">
        <f t="shared" si="683"/>
        <v>NO</v>
      </c>
      <c r="AB2084" t="str">
        <f t="shared" si="684"/>
        <v>NO</v>
      </c>
      <c r="AC2084" t="str">
        <f t="shared" si="685"/>
        <v>NO</v>
      </c>
      <c r="AD2084" t="str">
        <f t="shared" si="686"/>
        <v>NO</v>
      </c>
      <c r="AE2084" t="str">
        <f t="shared" si="687"/>
        <v>NO</v>
      </c>
      <c r="AF2084" t="str">
        <f t="shared" si="688"/>
        <v>NO</v>
      </c>
      <c r="AG2084" t="str">
        <f t="shared" si="689"/>
        <v>NO</v>
      </c>
      <c r="AH2084" t="str">
        <f t="shared" si="690"/>
        <v>NO</v>
      </c>
      <c r="AI2084">
        <f t="shared" si="691"/>
        <v>38</v>
      </c>
      <c r="AJ2084" t="str">
        <f t="shared" si="692"/>
        <v/>
      </c>
    </row>
    <row r="2085" spans="1:36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72"/>
        <v>1.1333333333333333</v>
      </c>
      <c r="P2085" s="6">
        <f t="shared" si="673"/>
        <v>34</v>
      </c>
      <c r="Q2085" t="str">
        <f t="shared" si="674"/>
        <v>music</v>
      </c>
      <c r="R2085" t="str">
        <f t="shared" si="675"/>
        <v>indie rock</v>
      </c>
      <c r="S2085" s="8">
        <f t="shared" si="676"/>
        <v>41035</v>
      </c>
      <c r="T2085" s="8">
        <f t="shared" si="677"/>
        <v>41064.72216435185</v>
      </c>
      <c r="U2085">
        <f t="shared" si="678"/>
        <v>2012</v>
      </c>
      <c r="V2085" t="str">
        <f>VLOOKUP(MONTH(S2085),REF!$C$4:$D$15,2,FALSE)</f>
        <v>MAY</v>
      </c>
      <c r="W2085" t="str">
        <f t="shared" si="679"/>
        <v>YES</v>
      </c>
      <c r="X2085" t="str">
        <f t="shared" si="680"/>
        <v>NO</v>
      </c>
      <c r="Y2085" t="str">
        <f t="shared" si="681"/>
        <v>NO</v>
      </c>
      <c r="Z2085" t="str">
        <f t="shared" si="682"/>
        <v>NO</v>
      </c>
      <c r="AA2085" t="str">
        <f t="shared" si="683"/>
        <v>NO</v>
      </c>
      <c r="AB2085" t="str">
        <f t="shared" si="684"/>
        <v>NO</v>
      </c>
      <c r="AC2085" t="str">
        <f t="shared" si="685"/>
        <v>NO</v>
      </c>
      <c r="AD2085" t="str">
        <f t="shared" si="686"/>
        <v>NO</v>
      </c>
      <c r="AE2085" t="str">
        <f t="shared" si="687"/>
        <v>NO</v>
      </c>
      <c r="AF2085" t="str">
        <f t="shared" si="688"/>
        <v>NO</v>
      </c>
      <c r="AG2085" t="str">
        <f t="shared" si="689"/>
        <v>NO</v>
      </c>
      <c r="AH2085" t="str">
        <f t="shared" si="690"/>
        <v>NO</v>
      </c>
      <c r="AI2085">
        <f t="shared" si="691"/>
        <v>25</v>
      </c>
      <c r="AJ2085" t="str">
        <f t="shared" si="692"/>
        <v/>
      </c>
    </row>
    <row r="2086" spans="1:36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72"/>
        <v>1.0833333333333333</v>
      </c>
      <c r="P2086" s="6">
        <f t="shared" si="673"/>
        <v>70.652173913043484</v>
      </c>
      <c r="Q2086" t="str">
        <f t="shared" si="674"/>
        <v>music</v>
      </c>
      <c r="R2086" t="str">
        <f t="shared" si="675"/>
        <v>indie rock</v>
      </c>
      <c r="S2086" s="8">
        <f t="shared" si="676"/>
        <v>41732</v>
      </c>
      <c r="T2086" s="8">
        <f t="shared" si="677"/>
        <v>41763.290972222225</v>
      </c>
      <c r="U2086">
        <f t="shared" si="678"/>
        <v>2014</v>
      </c>
      <c r="V2086" t="str">
        <f>VLOOKUP(MONTH(S2086),REF!$C$4:$D$15,2,FALSE)</f>
        <v>APR</v>
      </c>
      <c r="W2086" t="str">
        <f t="shared" si="679"/>
        <v>NO</v>
      </c>
      <c r="X2086" t="str">
        <f t="shared" si="680"/>
        <v>YES</v>
      </c>
      <c r="Y2086" t="str">
        <f t="shared" si="681"/>
        <v>NO</v>
      </c>
      <c r="Z2086" t="str">
        <f t="shared" si="682"/>
        <v>NO</v>
      </c>
      <c r="AA2086" t="str">
        <f t="shared" si="683"/>
        <v>NO</v>
      </c>
      <c r="AB2086" t="str">
        <f t="shared" si="684"/>
        <v>NO</v>
      </c>
      <c r="AC2086" t="str">
        <f t="shared" si="685"/>
        <v>NO</v>
      </c>
      <c r="AD2086" t="str">
        <f t="shared" si="686"/>
        <v>NO</v>
      </c>
      <c r="AE2086" t="str">
        <f t="shared" si="687"/>
        <v>NO</v>
      </c>
      <c r="AF2086" t="str">
        <f t="shared" si="688"/>
        <v>NO</v>
      </c>
      <c r="AG2086" t="str">
        <f t="shared" si="689"/>
        <v>NO</v>
      </c>
      <c r="AH2086" t="str">
        <f t="shared" si="690"/>
        <v>NO</v>
      </c>
      <c r="AI2086">
        <f t="shared" si="691"/>
        <v>46</v>
      </c>
      <c r="AJ2086" t="str">
        <f t="shared" si="692"/>
        <v/>
      </c>
    </row>
    <row r="2087" spans="1:36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72"/>
        <v>1.2353333333333334</v>
      </c>
      <c r="P2087" s="6">
        <f t="shared" si="673"/>
        <v>89.301204819277103</v>
      </c>
      <c r="Q2087" t="str">
        <f t="shared" si="674"/>
        <v>music</v>
      </c>
      <c r="R2087" t="str">
        <f t="shared" si="675"/>
        <v>indie rock</v>
      </c>
      <c r="S2087" s="8">
        <f t="shared" si="676"/>
        <v>41076</v>
      </c>
      <c r="T2087" s="8">
        <f t="shared" si="677"/>
        <v>41105.835497685184</v>
      </c>
      <c r="U2087">
        <f t="shared" si="678"/>
        <v>2012</v>
      </c>
      <c r="V2087" t="str">
        <f>VLOOKUP(MONTH(S2087),REF!$C$4:$D$15,2,FALSE)</f>
        <v>JUN</v>
      </c>
      <c r="W2087" t="str">
        <f t="shared" si="679"/>
        <v>NO</v>
      </c>
      <c r="X2087" t="str">
        <f t="shared" si="680"/>
        <v>NO</v>
      </c>
      <c r="Y2087" t="str">
        <f t="shared" si="681"/>
        <v>YES</v>
      </c>
      <c r="Z2087" t="str">
        <f t="shared" si="682"/>
        <v>NO</v>
      </c>
      <c r="AA2087" t="str">
        <f t="shared" si="683"/>
        <v>NO</v>
      </c>
      <c r="AB2087" t="str">
        <f t="shared" si="684"/>
        <v>NO</v>
      </c>
      <c r="AC2087" t="str">
        <f t="shared" si="685"/>
        <v>NO</v>
      </c>
      <c r="AD2087" t="str">
        <f t="shared" si="686"/>
        <v>NO</v>
      </c>
      <c r="AE2087" t="str">
        <f t="shared" si="687"/>
        <v>NO</v>
      </c>
      <c r="AF2087" t="str">
        <f t="shared" si="688"/>
        <v>NO</v>
      </c>
      <c r="AG2087" t="str">
        <f t="shared" si="689"/>
        <v>NO</v>
      </c>
      <c r="AH2087" t="str">
        <f t="shared" si="690"/>
        <v>NO</v>
      </c>
      <c r="AI2087">
        <f t="shared" si="691"/>
        <v>83</v>
      </c>
      <c r="AJ2087" t="str">
        <f t="shared" si="692"/>
        <v/>
      </c>
    </row>
    <row r="2088" spans="1:36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72"/>
        <v>1.0069999999999999</v>
      </c>
      <c r="P2088" s="6">
        <f t="shared" si="673"/>
        <v>115.08571428571429</v>
      </c>
      <c r="Q2088" t="str">
        <f t="shared" si="674"/>
        <v>music</v>
      </c>
      <c r="R2088" t="str">
        <f t="shared" si="675"/>
        <v>indie rock</v>
      </c>
      <c r="S2088" s="8">
        <f t="shared" si="676"/>
        <v>40861</v>
      </c>
      <c r="T2088" s="8">
        <f t="shared" si="677"/>
        <v>40891.207638888889</v>
      </c>
      <c r="U2088">
        <f t="shared" si="678"/>
        <v>2011</v>
      </c>
      <c r="V2088" t="str">
        <f>VLOOKUP(MONTH(S2088),REF!$C$4:$D$15,2,FALSE)</f>
        <v>NOV</v>
      </c>
      <c r="W2088" t="str">
        <f t="shared" si="679"/>
        <v>NO</v>
      </c>
      <c r="X2088" t="str">
        <f t="shared" si="680"/>
        <v>YES</v>
      </c>
      <c r="Y2088" t="str">
        <f t="shared" si="681"/>
        <v>NO</v>
      </c>
      <c r="Z2088" t="str">
        <f t="shared" si="682"/>
        <v>NO</v>
      </c>
      <c r="AA2088" t="str">
        <f t="shared" si="683"/>
        <v>NO</v>
      </c>
      <c r="AB2088" t="str">
        <f t="shared" si="684"/>
        <v>NO</v>
      </c>
      <c r="AC2088" t="str">
        <f t="shared" si="685"/>
        <v>NO</v>
      </c>
      <c r="AD2088" t="str">
        <f t="shared" si="686"/>
        <v>NO</v>
      </c>
      <c r="AE2088" t="str">
        <f t="shared" si="687"/>
        <v>NO</v>
      </c>
      <c r="AF2088" t="str">
        <f t="shared" si="688"/>
        <v>NO</v>
      </c>
      <c r="AG2088" t="str">
        <f t="shared" si="689"/>
        <v>NO</v>
      </c>
      <c r="AH2088" t="str">
        <f t="shared" si="690"/>
        <v>NO</v>
      </c>
      <c r="AI2088">
        <f t="shared" si="691"/>
        <v>35</v>
      </c>
      <c r="AJ2088" t="str">
        <f t="shared" si="692"/>
        <v/>
      </c>
    </row>
    <row r="2089" spans="1:36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72"/>
        <v>1.0353333333333334</v>
      </c>
      <c r="P2089" s="6">
        <f t="shared" si="673"/>
        <v>62.12</v>
      </c>
      <c r="Q2089" t="str">
        <f t="shared" si="674"/>
        <v>music</v>
      </c>
      <c r="R2089" t="str">
        <f t="shared" si="675"/>
        <v>indie rock</v>
      </c>
      <c r="S2089" s="8">
        <f t="shared" si="676"/>
        <v>40764</v>
      </c>
      <c r="T2089" s="8">
        <f t="shared" si="677"/>
        <v>40794.204375000001</v>
      </c>
      <c r="U2089">
        <f t="shared" si="678"/>
        <v>2011</v>
      </c>
      <c r="V2089" t="str">
        <f>VLOOKUP(MONTH(S2089),REF!$C$4:$D$15,2,FALSE)</f>
        <v>AUG</v>
      </c>
      <c r="W2089" t="str">
        <f t="shared" si="679"/>
        <v>NO</v>
      </c>
      <c r="X2089" t="str">
        <f t="shared" si="680"/>
        <v>YES</v>
      </c>
      <c r="Y2089" t="str">
        <f t="shared" si="681"/>
        <v>NO</v>
      </c>
      <c r="Z2089" t="str">
        <f t="shared" si="682"/>
        <v>NO</v>
      </c>
      <c r="AA2089" t="str">
        <f t="shared" si="683"/>
        <v>NO</v>
      </c>
      <c r="AB2089" t="str">
        <f t="shared" si="684"/>
        <v>NO</v>
      </c>
      <c r="AC2089" t="str">
        <f t="shared" si="685"/>
        <v>NO</v>
      </c>
      <c r="AD2089" t="str">
        <f t="shared" si="686"/>
        <v>NO</v>
      </c>
      <c r="AE2089" t="str">
        <f t="shared" si="687"/>
        <v>NO</v>
      </c>
      <c r="AF2089" t="str">
        <f t="shared" si="688"/>
        <v>NO</v>
      </c>
      <c r="AG2089" t="str">
        <f t="shared" si="689"/>
        <v>NO</v>
      </c>
      <c r="AH2089" t="str">
        <f t="shared" si="690"/>
        <v>NO</v>
      </c>
      <c r="AI2089">
        <f t="shared" si="691"/>
        <v>25</v>
      </c>
      <c r="AJ2089" t="str">
        <f t="shared" si="692"/>
        <v/>
      </c>
    </row>
    <row r="2090" spans="1:36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72"/>
        <v>1.1551066666666667</v>
      </c>
      <c r="P2090" s="6">
        <f t="shared" si="673"/>
        <v>46.204266666666669</v>
      </c>
      <c r="Q2090" t="str">
        <f t="shared" si="674"/>
        <v>music</v>
      </c>
      <c r="R2090" t="str">
        <f t="shared" si="675"/>
        <v>indie rock</v>
      </c>
      <c r="S2090" s="8">
        <f t="shared" si="676"/>
        <v>40396</v>
      </c>
      <c r="T2090" s="8">
        <f t="shared" si="677"/>
        <v>40432.165972222225</v>
      </c>
      <c r="U2090">
        <f t="shared" si="678"/>
        <v>2010</v>
      </c>
      <c r="V2090" t="str">
        <f>VLOOKUP(MONTH(S2090),REF!$C$4:$D$15,2,FALSE)</f>
        <v>AUG</v>
      </c>
      <c r="W2090" t="str">
        <f t="shared" si="679"/>
        <v>NO</v>
      </c>
      <c r="X2090" t="str">
        <f t="shared" si="680"/>
        <v>YES</v>
      </c>
      <c r="Y2090" t="str">
        <f t="shared" si="681"/>
        <v>NO</v>
      </c>
      <c r="Z2090" t="str">
        <f t="shared" si="682"/>
        <v>NO</v>
      </c>
      <c r="AA2090" t="str">
        <f t="shared" si="683"/>
        <v>NO</v>
      </c>
      <c r="AB2090" t="str">
        <f t="shared" si="684"/>
        <v>NO</v>
      </c>
      <c r="AC2090" t="str">
        <f t="shared" si="685"/>
        <v>NO</v>
      </c>
      <c r="AD2090" t="str">
        <f t="shared" si="686"/>
        <v>NO</v>
      </c>
      <c r="AE2090" t="str">
        <f t="shared" si="687"/>
        <v>NO</v>
      </c>
      <c r="AF2090" t="str">
        <f t="shared" si="688"/>
        <v>NO</v>
      </c>
      <c r="AG2090" t="str">
        <f t="shared" si="689"/>
        <v>NO</v>
      </c>
      <c r="AH2090" t="str">
        <f t="shared" si="690"/>
        <v>NO</v>
      </c>
      <c r="AI2090">
        <f t="shared" si="691"/>
        <v>75</v>
      </c>
      <c r="AJ2090" t="str">
        <f t="shared" si="692"/>
        <v/>
      </c>
    </row>
    <row r="2091" spans="1:36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72"/>
        <v>1.2040040000000001</v>
      </c>
      <c r="P2091" s="6">
        <f t="shared" si="673"/>
        <v>48.54854838709678</v>
      </c>
      <c r="Q2091" t="str">
        <f t="shared" si="674"/>
        <v>music</v>
      </c>
      <c r="R2091" t="str">
        <f t="shared" si="675"/>
        <v>indie rock</v>
      </c>
      <c r="S2091" s="8">
        <f t="shared" si="676"/>
        <v>41453</v>
      </c>
      <c r="T2091" s="8">
        <f t="shared" si="677"/>
        <v>41488.076319444444</v>
      </c>
      <c r="U2091">
        <f t="shared" si="678"/>
        <v>2013</v>
      </c>
      <c r="V2091" t="str">
        <f>VLOOKUP(MONTH(S2091),REF!$C$4:$D$15,2,FALSE)</f>
        <v>JUN</v>
      </c>
      <c r="W2091" t="str">
        <f t="shared" si="679"/>
        <v>NO</v>
      </c>
      <c r="X2091" t="str">
        <f t="shared" si="680"/>
        <v>YES</v>
      </c>
      <c r="Y2091" t="str">
        <f t="shared" si="681"/>
        <v>NO</v>
      </c>
      <c r="Z2091" t="str">
        <f t="shared" si="682"/>
        <v>NO</v>
      </c>
      <c r="AA2091" t="str">
        <f t="shared" si="683"/>
        <v>NO</v>
      </c>
      <c r="AB2091" t="str">
        <f t="shared" si="684"/>
        <v>NO</v>
      </c>
      <c r="AC2091" t="str">
        <f t="shared" si="685"/>
        <v>NO</v>
      </c>
      <c r="AD2091" t="str">
        <f t="shared" si="686"/>
        <v>NO</v>
      </c>
      <c r="AE2091" t="str">
        <f t="shared" si="687"/>
        <v>NO</v>
      </c>
      <c r="AF2091" t="str">
        <f t="shared" si="688"/>
        <v>NO</v>
      </c>
      <c r="AG2091" t="str">
        <f t="shared" si="689"/>
        <v>NO</v>
      </c>
      <c r="AH2091" t="str">
        <f t="shared" si="690"/>
        <v>NO</v>
      </c>
      <c r="AI2091">
        <f t="shared" si="691"/>
        <v>62</v>
      </c>
      <c r="AJ2091" t="str">
        <f t="shared" si="692"/>
        <v/>
      </c>
    </row>
    <row r="2092" spans="1:36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72"/>
        <v>1.1504037499999999</v>
      </c>
      <c r="P2092" s="6">
        <f t="shared" si="673"/>
        <v>57.520187499999999</v>
      </c>
      <c r="Q2092" t="str">
        <f t="shared" si="674"/>
        <v>music</v>
      </c>
      <c r="R2092" t="str">
        <f t="shared" si="675"/>
        <v>indie rock</v>
      </c>
      <c r="S2092" s="8">
        <f t="shared" si="676"/>
        <v>41299</v>
      </c>
      <c r="T2092" s="8">
        <f t="shared" si="677"/>
        <v>41329.381423611107</v>
      </c>
      <c r="U2092">
        <f t="shared" si="678"/>
        <v>2013</v>
      </c>
      <c r="V2092" t="str">
        <f>VLOOKUP(MONTH(S2092),REF!$C$4:$D$15,2,FALSE)</f>
        <v>JAN</v>
      </c>
      <c r="W2092" t="str">
        <f t="shared" si="679"/>
        <v>NO</v>
      </c>
      <c r="X2092" t="str">
        <f t="shared" si="680"/>
        <v>NO</v>
      </c>
      <c r="Y2092" t="str">
        <f t="shared" si="681"/>
        <v>YES</v>
      </c>
      <c r="Z2092" t="str">
        <f t="shared" si="682"/>
        <v>NO</v>
      </c>
      <c r="AA2092" t="str">
        <f t="shared" si="683"/>
        <v>NO</v>
      </c>
      <c r="AB2092" t="str">
        <f t="shared" si="684"/>
        <v>NO</v>
      </c>
      <c r="AC2092" t="str">
        <f t="shared" si="685"/>
        <v>NO</v>
      </c>
      <c r="AD2092" t="str">
        <f t="shared" si="686"/>
        <v>NO</v>
      </c>
      <c r="AE2092" t="str">
        <f t="shared" si="687"/>
        <v>NO</v>
      </c>
      <c r="AF2092" t="str">
        <f t="shared" si="688"/>
        <v>NO</v>
      </c>
      <c r="AG2092" t="str">
        <f t="shared" si="689"/>
        <v>NO</v>
      </c>
      <c r="AH2092" t="str">
        <f t="shared" si="690"/>
        <v>NO</v>
      </c>
      <c r="AI2092">
        <f t="shared" si="691"/>
        <v>160</v>
      </c>
      <c r="AJ2092" t="str">
        <f t="shared" si="692"/>
        <v/>
      </c>
    </row>
    <row r="2093" spans="1:36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72"/>
        <v>1.2046777777777777</v>
      </c>
      <c r="P2093" s="6">
        <f t="shared" si="673"/>
        <v>88.147154471544724</v>
      </c>
      <c r="Q2093" t="str">
        <f t="shared" si="674"/>
        <v>music</v>
      </c>
      <c r="R2093" t="str">
        <f t="shared" si="675"/>
        <v>indie rock</v>
      </c>
      <c r="S2093" s="8">
        <f t="shared" si="676"/>
        <v>40555</v>
      </c>
      <c r="T2093" s="8">
        <f t="shared" si="677"/>
        <v>40603.833333333336</v>
      </c>
      <c r="U2093">
        <f t="shared" si="678"/>
        <v>2011</v>
      </c>
      <c r="V2093" t="str">
        <f>VLOOKUP(MONTH(S2093),REF!$C$4:$D$15,2,FALSE)</f>
        <v>JAN</v>
      </c>
      <c r="W2093" t="str">
        <f t="shared" si="679"/>
        <v>NO</v>
      </c>
      <c r="X2093" t="str">
        <f t="shared" si="680"/>
        <v>NO</v>
      </c>
      <c r="Y2093" t="str">
        <f t="shared" si="681"/>
        <v>NO</v>
      </c>
      <c r="Z2093" t="str">
        <f t="shared" si="682"/>
        <v>NO</v>
      </c>
      <c r="AA2093" t="str">
        <f t="shared" si="683"/>
        <v>YES</v>
      </c>
      <c r="AB2093" t="str">
        <f t="shared" si="684"/>
        <v>NO</v>
      </c>
      <c r="AC2093" t="str">
        <f t="shared" si="685"/>
        <v>NO</v>
      </c>
      <c r="AD2093" t="str">
        <f t="shared" si="686"/>
        <v>NO</v>
      </c>
      <c r="AE2093" t="str">
        <f t="shared" si="687"/>
        <v>NO</v>
      </c>
      <c r="AF2093" t="str">
        <f t="shared" si="688"/>
        <v>NO</v>
      </c>
      <c r="AG2093" t="str">
        <f t="shared" si="689"/>
        <v>NO</v>
      </c>
      <c r="AH2093" t="str">
        <f t="shared" si="690"/>
        <v>NO</v>
      </c>
      <c r="AI2093">
        <f t="shared" si="691"/>
        <v>246</v>
      </c>
      <c r="AJ2093" t="str">
        <f t="shared" si="692"/>
        <v/>
      </c>
    </row>
    <row r="2094" spans="1:36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72"/>
        <v>1.0128333333333333</v>
      </c>
      <c r="P2094" s="6">
        <f t="shared" si="673"/>
        <v>110.49090909090908</v>
      </c>
      <c r="Q2094" t="str">
        <f t="shared" si="674"/>
        <v>music</v>
      </c>
      <c r="R2094" t="str">
        <f t="shared" si="675"/>
        <v>indie rock</v>
      </c>
      <c r="S2094" s="8">
        <f t="shared" si="676"/>
        <v>40764</v>
      </c>
      <c r="T2094" s="8">
        <f t="shared" si="677"/>
        <v>40823.707546296297</v>
      </c>
      <c r="U2094">
        <f t="shared" si="678"/>
        <v>2011</v>
      </c>
      <c r="V2094" t="str">
        <f>VLOOKUP(MONTH(S2094),REF!$C$4:$D$15,2,FALSE)</f>
        <v>AUG</v>
      </c>
      <c r="W2094" t="str">
        <f t="shared" si="679"/>
        <v>NO</v>
      </c>
      <c r="X2094" t="str">
        <f t="shared" si="680"/>
        <v>NO</v>
      </c>
      <c r="Y2094" t="str">
        <f t="shared" si="681"/>
        <v>YES</v>
      </c>
      <c r="Z2094" t="str">
        <f t="shared" si="682"/>
        <v>NO</v>
      </c>
      <c r="AA2094" t="str">
        <f t="shared" si="683"/>
        <v>NO</v>
      </c>
      <c r="AB2094" t="str">
        <f t="shared" si="684"/>
        <v>NO</v>
      </c>
      <c r="AC2094" t="str">
        <f t="shared" si="685"/>
        <v>NO</v>
      </c>
      <c r="AD2094" t="str">
        <f t="shared" si="686"/>
        <v>NO</v>
      </c>
      <c r="AE2094" t="str">
        <f t="shared" si="687"/>
        <v>NO</v>
      </c>
      <c r="AF2094" t="str">
        <f t="shared" si="688"/>
        <v>NO</v>
      </c>
      <c r="AG2094" t="str">
        <f t="shared" si="689"/>
        <v>NO</v>
      </c>
      <c r="AH2094" t="str">
        <f t="shared" si="690"/>
        <v>NO</v>
      </c>
      <c r="AI2094">
        <f t="shared" si="691"/>
        <v>55</v>
      </c>
      <c r="AJ2094" t="str">
        <f t="shared" si="692"/>
        <v/>
      </c>
    </row>
    <row r="2095" spans="1:36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72"/>
        <v>1.0246666666666666</v>
      </c>
      <c r="P2095" s="6">
        <f t="shared" si="673"/>
        <v>66.826086956521735</v>
      </c>
      <c r="Q2095" t="str">
        <f t="shared" si="674"/>
        <v>music</v>
      </c>
      <c r="R2095" t="str">
        <f t="shared" si="675"/>
        <v>indie rock</v>
      </c>
      <c r="S2095" s="8">
        <f t="shared" si="676"/>
        <v>41206</v>
      </c>
      <c r="T2095" s="8">
        <f t="shared" si="677"/>
        <v>41265.896203703705</v>
      </c>
      <c r="U2095">
        <f t="shared" si="678"/>
        <v>2012</v>
      </c>
      <c r="V2095" t="str">
        <f>VLOOKUP(MONTH(S2095),REF!$C$4:$D$15,2,FALSE)</f>
        <v>OCT</v>
      </c>
      <c r="W2095" t="str">
        <f t="shared" si="679"/>
        <v>NO</v>
      </c>
      <c r="X2095" t="str">
        <f t="shared" si="680"/>
        <v>YES</v>
      </c>
      <c r="Y2095" t="str">
        <f t="shared" si="681"/>
        <v>NO</v>
      </c>
      <c r="Z2095" t="str">
        <f t="shared" si="682"/>
        <v>NO</v>
      </c>
      <c r="AA2095" t="str">
        <f t="shared" si="683"/>
        <v>NO</v>
      </c>
      <c r="AB2095" t="str">
        <f t="shared" si="684"/>
        <v>NO</v>
      </c>
      <c r="AC2095" t="str">
        <f t="shared" si="685"/>
        <v>NO</v>
      </c>
      <c r="AD2095" t="str">
        <f t="shared" si="686"/>
        <v>NO</v>
      </c>
      <c r="AE2095" t="str">
        <f t="shared" si="687"/>
        <v>NO</v>
      </c>
      <c r="AF2095" t="str">
        <f t="shared" si="688"/>
        <v>NO</v>
      </c>
      <c r="AG2095" t="str">
        <f t="shared" si="689"/>
        <v>NO</v>
      </c>
      <c r="AH2095" t="str">
        <f t="shared" si="690"/>
        <v>NO</v>
      </c>
      <c r="AI2095">
        <f t="shared" si="691"/>
        <v>23</v>
      </c>
      <c r="AJ2095" t="str">
        <f t="shared" si="692"/>
        <v/>
      </c>
    </row>
    <row r="2096" spans="1:36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72"/>
        <v>1.2054285714285715</v>
      </c>
      <c r="P2096" s="6">
        <f t="shared" si="673"/>
        <v>58.597222222222221</v>
      </c>
      <c r="Q2096" t="str">
        <f t="shared" si="674"/>
        <v>music</v>
      </c>
      <c r="R2096" t="str">
        <f t="shared" si="675"/>
        <v>indie rock</v>
      </c>
      <c r="S2096" s="8">
        <f t="shared" si="676"/>
        <v>40939</v>
      </c>
      <c r="T2096" s="8">
        <f t="shared" si="677"/>
        <v>40973.125</v>
      </c>
      <c r="U2096">
        <f t="shared" si="678"/>
        <v>2012</v>
      </c>
      <c r="V2096" t="str">
        <f>VLOOKUP(MONTH(S2096),REF!$C$4:$D$15,2,FALSE)</f>
        <v>JAN</v>
      </c>
      <c r="W2096" t="str">
        <f t="shared" si="679"/>
        <v>NO</v>
      </c>
      <c r="X2096" t="str">
        <f t="shared" si="680"/>
        <v>YES</v>
      </c>
      <c r="Y2096" t="str">
        <f t="shared" si="681"/>
        <v>NO</v>
      </c>
      <c r="Z2096" t="str">
        <f t="shared" si="682"/>
        <v>NO</v>
      </c>
      <c r="AA2096" t="str">
        <f t="shared" si="683"/>
        <v>NO</v>
      </c>
      <c r="AB2096" t="str">
        <f t="shared" si="684"/>
        <v>NO</v>
      </c>
      <c r="AC2096" t="str">
        <f t="shared" si="685"/>
        <v>NO</v>
      </c>
      <c r="AD2096" t="str">
        <f t="shared" si="686"/>
        <v>NO</v>
      </c>
      <c r="AE2096" t="str">
        <f t="shared" si="687"/>
        <v>NO</v>
      </c>
      <c r="AF2096" t="str">
        <f t="shared" si="688"/>
        <v>NO</v>
      </c>
      <c r="AG2096" t="str">
        <f t="shared" si="689"/>
        <v>NO</v>
      </c>
      <c r="AH2096" t="str">
        <f t="shared" si="690"/>
        <v>NO</v>
      </c>
      <c r="AI2096">
        <f t="shared" si="691"/>
        <v>72</v>
      </c>
      <c r="AJ2096" t="str">
        <f t="shared" si="692"/>
        <v/>
      </c>
    </row>
    <row r="2097" spans="1:36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72"/>
        <v>1</v>
      </c>
      <c r="P2097" s="6">
        <f t="shared" si="673"/>
        <v>113.63636363636364</v>
      </c>
      <c r="Q2097" t="str">
        <f t="shared" si="674"/>
        <v>music</v>
      </c>
      <c r="R2097" t="str">
        <f t="shared" si="675"/>
        <v>indie rock</v>
      </c>
      <c r="S2097" s="8">
        <f t="shared" si="676"/>
        <v>40759</v>
      </c>
      <c r="T2097" s="8">
        <f t="shared" si="677"/>
        <v>40818.733483796299</v>
      </c>
      <c r="U2097">
        <f t="shared" si="678"/>
        <v>2011</v>
      </c>
      <c r="V2097" t="str">
        <f>VLOOKUP(MONTH(S2097),REF!$C$4:$D$15,2,FALSE)</f>
        <v>AUG</v>
      </c>
      <c r="W2097" t="str">
        <f t="shared" si="679"/>
        <v>NO</v>
      </c>
      <c r="X2097" t="str">
        <f t="shared" si="680"/>
        <v>YES</v>
      </c>
      <c r="Y2097" t="str">
        <f t="shared" si="681"/>
        <v>NO</v>
      </c>
      <c r="Z2097" t="str">
        <f t="shared" si="682"/>
        <v>NO</v>
      </c>
      <c r="AA2097" t="str">
        <f t="shared" si="683"/>
        <v>NO</v>
      </c>
      <c r="AB2097" t="str">
        <f t="shared" si="684"/>
        <v>NO</v>
      </c>
      <c r="AC2097" t="str">
        <f t="shared" si="685"/>
        <v>NO</v>
      </c>
      <c r="AD2097" t="str">
        <f t="shared" si="686"/>
        <v>NO</v>
      </c>
      <c r="AE2097" t="str">
        <f t="shared" si="687"/>
        <v>NO</v>
      </c>
      <c r="AF2097" t="str">
        <f t="shared" si="688"/>
        <v>NO</v>
      </c>
      <c r="AG2097" t="str">
        <f t="shared" si="689"/>
        <v>NO</v>
      </c>
      <c r="AH2097" t="str">
        <f t="shared" si="690"/>
        <v>NO</v>
      </c>
      <c r="AI2097">
        <f t="shared" si="691"/>
        <v>22</v>
      </c>
      <c r="AJ2097" t="str">
        <f t="shared" si="692"/>
        <v/>
      </c>
    </row>
    <row r="2098" spans="1:36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72"/>
        <v>1.0166666666666666</v>
      </c>
      <c r="P2098" s="6">
        <f t="shared" si="673"/>
        <v>43.571428571428569</v>
      </c>
      <c r="Q2098" t="str">
        <f t="shared" si="674"/>
        <v>music</v>
      </c>
      <c r="R2098" t="str">
        <f t="shared" si="675"/>
        <v>indie rock</v>
      </c>
      <c r="S2098" s="8">
        <f t="shared" si="676"/>
        <v>41193</v>
      </c>
      <c r="T2098" s="8">
        <f t="shared" si="677"/>
        <v>41208.165972222225</v>
      </c>
      <c r="U2098">
        <f t="shared" si="678"/>
        <v>2012</v>
      </c>
      <c r="V2098" t="str">
        <f>VLOOKUP(MONTH(S2098),REF!$C$4:$D$15,2,FALSE)</f>
        <v>OCT</v>
      </c>
      <c r="W2098" t="str">
        <f t="shared" si="679"/>
        <v>YES</v>
      </c>
      <c r="X2098" t="str">
        <f t="shared" si="680"/>
        <v>NO</v>
      </c>
      <c r="Y2098" t="str">
        <f t="shared" si="681"/>
        <v>NO</v>
      </c>
      <c r="Z2098" t="str">
        <f t="shared" si="682"/>
        <v>NO</v>
      </c>
      <c r="AA2098" t="str">
        <f t="shared" si="683"/>
        <v>NO</v>
      </c>
      <c r="AB2098" t="str">
        <f t="shared" si="684"/>
        <v>NO</v>
      </c>
      <c r="AC2098" t="str">
        <f t="shared" si="685"/>
        <v>NO</v>
      </c>
      <c r="AD2098" t="str">
        <f t="shared" si="686"/>
        <v>NO</v>
      </c>
      <c r="AE2098" t="str">
        <f t="shared" si="687"/>
        <v>NO</v>
      </c>
      <c r="AF2098" t="str">
        <f t="shared" si="688"/>
        <v>NO</v>
      </c>
      <c r="AG2098" t="str">
        <f t="shared" si="689"/>
        <v>NO</v>
      </c>
      <c r="AH2098" t="str">
        <f t="shared" si="690"/>
        <v>NO</v>
      </c>
      <c r="AI2098">
        <f t="shared" si="691"/>
        <v>14</v>
      </c>
      <c r="AJ2098" t="str">
        <f t="shared" si="692"/>
        <v/>
      </c>
    </row>
    <row r="2099" spans="1:36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72"/>
        <v>1</v>
      </c>
      <c r="P2099" s="6">
        <f t="shared" si="673"/>
        <v>78.94736842105263</v>
      </c>
      <c r="Q2099" t="str">
        <f t="shared" si="674"/>
        <v>music</v>
      </c>
      <c r="R2099" t="str">
        <f t="shared" si="675"/>
        <v>indie rock</v>
      </c>
      <c r="S2099" s="8">
        <f t="shared" si="676"/>
        <v>40819</v>
      </c>
      <c r="T2099" s="8">
        <f t="shared" si="677"/>
        <v>40878.626562500001</v>
      </c>
      <c r="U2099">
        <f t="shared" si="678"/>
        <v>2011</v>
      </c>
      <c r="V2099" t="str">
        <f>VLOOKUP(MONTH(S2099),REF!$C$4:$D$15,2,FALSE)</f>
        <v>OCT</v>
      </c>
      <c r="W2099" t="str">
        <f t="shared" si="679"/>
        <v>NO</v>
      </c>
      <c r="X2099" t="str">
        <f t="shared" si="680"/>
        <v>YES</v>
      </c>
      <c r="Y2099" t="str">
        <f t="shared" si="681"/>
        <v>NO</v>
      </c>
      <c r="Z2099" t="str">
        <f t="shared" si="682"/>
        <v>NO</v>
      </c>
      <c r="AA2099" t="str">
        <f t="shared" si="683"/>
        <v>NO</v>
      </c>
      <c r="AB2099" t="str">
        <f t="shared" si="684"/>
        <v>NO</v>
      </c>
      <c r="AC2099" t="str">
        <f t="shared" si="685"/>
        <v>NO</v>
      </c>
      <c r="AD2099" t="str">
        <f t="shared" si="686"/>
        <v>NO</v>
      </c>
      <c r="AE2099" t="str">
        <f t="shared" si="687"/>
        <v>NO</v>
      </c>
      <c r="AF2099" t="str">
        <f t="shared" si="688"/>
        <v>NO</v>
      </c>
      <c r="AG2099" t="str">
        <f t="shared" si="689"/>
        <v>NO</v>
      </c>
      <c r="AH2099" t="str">
        <f t="shared" si="690"/>
        <v>NO</v>
      </c>
      <c r="AI2099">
        <f t="shared" si="691"/>
        <v>38</v>
      </c>
      <c r="AJ2099" t="str">
        <f t="shared" si="692"/>
        <v/>
      </c>
    </row>
    <row r="2100" spans="1:36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72"/>
        <v>1.0033333333333334</v>
      </c>
      <c r="P2100" s="6">
        <f t="shared" si="673"/>
        <v>188.125</v>
      </c>
      <c r="Q2100" t="str">
        <f t="shared" si="674"/>
        <v>music</v>
      </c>
      <c r="R2100" t="str">
        <f t="shared" si="675"/>
        <v>indie rock</v>
      </c>
      <c r="S2100" s="8">
        <f t="shared" si="676"/>
        <v>40946</v>
      </c>
      <c r="T2100" s="8">
        <f t="shared" si="677"/>
        <v>40976.11383101852</v>
      </c>
      <c r="U2100">
        <f t="shared" si="678"/>
        <v>2012</v>
      </c>
      <c r="V2100" t="str">
        <f>VLOOKUP(MONTH(S2100),REF!$C$4:$D$15,2,FALSE)</f>
        <v>FEB</v>
      </c>
      <c r="W2100" t="str">
        <f t="shared" si="679"/>
        <v>NO</v>
      </c>
      <c r="X2100" t="str">
        <f t="shared" si="680"/>
        <v>NO</v>
      </c>
      <c r="Y2100" t="str">
        <f t="shared" si="681"/>
        <v>YES</v>
      </c>
      <c r="Z2100" t="str">
        <f t="shared" si="682"/>
        <v>NO</v>
      </c>
      <c r="AA2100" t="str">
        <f t="shared" si="683"/>
        <v>NO</v>
      </c>
      <c r="AB2100" t="str">
        <f t="shared" si="684"/>
        <v>NO</v>
      </c>
      <c r="AC2100" t="str">
        <f t="shared" si="685"/>
        <v>NO</v>
      </c>
      <c r="AD2100" t="str">
        <f t="shared" si="686"/>
        <v>NO</v>
      </c>
      <c r="AE2100" t="str">
        <f t="shared" si="687"/>
        <v>NO</v>
      </c>
      <c r="AF2100" t="str">
        <f t="shared" si="688"/>
        <v>NO</v>
      </c>
      <c r="AG2100" t="str">
        <f t="shared" si="689"/>
        <v>NO</v>
      </c>
      <c r="AH2100" t="str">
        <f t="shared" si="690"/>
        <v>NO</v>
      </c>
      <c r="AI2100">
        <f t="shared" si="691"/>
        <v>32</v>
      </c>
      <c r="AJ2100" t="str">
        <f t="shared" si="692"/>
        <v/>
      </c>
    </row>
    <row r="2101" spans="1:36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72"/>
        <v>1.3236666666666668</v>
      </c>
      <c r="P2101" s="6">
        <f t="shared" si="673"/>
        <v>63.031746031746032</v>
      </c>
      <c r="Q2101" t="str">
        <f t="shared" si="674"/>
        <v>music</v>
      </c>
      <c r="R2101" t="str">
        <f t="shared" si="675"/>
        <v>indie rock</v>
      </c>
      <c r="S2101" s="8">
        <f t="shared" si="676"/>
        <v>42174</v>
      </c>
      <c r="T2101" s="8">
        <f t="shared" si="677"/>
        <v>42187.152777777781</v>
      </c>
      <c r="U2101">
        <f t="shared" si="678"/>
        <v>2015</v>
      </c>
      <c r="V2101" t="str">
        <f>VLOOKUP(MONTH(S2101),REF!$C$4:$D$15,2,FALSE)</f>
        <v>JUN</v>
      </c>
      <c r="W2101" t="str">
        <f t="shared" si="679"/>
        <v>NO</v>
      </c>
      <c r="X2101" t="str">
        <f t="shared" si="680"/>
        <v>YES</v>
      </c>
      <c r="Y2101" t="str">
        <f t="shared" si="681"/>
        <v>NO</v>
      </c>
      <c r="Z2101" t="str">
        <f t="shared" si="682"/>
        <v>NO</v>
      </c>
      <c r="AA2101" t="str">
        <f t="shared" si="683"/>
        <v>NO</v>
      </c>
      <c r="AB2101" t="str">
        <f t="shared" si="684"/>
        <v>NO</v>
      </c>
      <c r="AC2101" t="str">
        <f t="shared" si="685"/>
        <v>NO</v>
      </c>
      <c r="AD2101" t="str">
        <f t="shared" si="686"/>
        <v>NO</v>
      </c>
      <c r="AE2101" t="str">
        <f t="shared" si="687"/>
        <v>NO</v>
      </c>
      <c r="AF2101" t="str">
        <f t="shared" si="688"/>
        <v>NO</v>
      </c>
      <c r="AG2101" t="str">
        <f t="shared" si="689"/>
        <v>NO</v>
      </c>
      <c r="AH2101" t="str">
        <f t="shared" si="690"/>
        <v>NO</v>
      </c>
      <c r="AI2101">
        <f t="shared" si="691"/>
        <v>63</v>
      </c>
      <c r="AJ2101" t="str">
        <f t="shared" si="692"/>
        <v/>
      </c>
    </row>
    <row r="2102" spans="1:36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72"/>
        <v>1.3666666666666667</v>
      </c>
      <c r="P2102" s="6">
        <f t="shared" si="673"/>
        <v>30.37037037037037</v>
      </c>
      <c r="Q2102" t="str">
        <f t="shared" si="674"/>
        <v>music</v>
      </c>
      <c r="R2102" t="str">
        <f t="shared" si="675"/>
        <v>indie rock</v>
      </c>
      <c r="S2102" s="8">
        <f t="shared" si="676"/>
        <v>41075</v>
      </c>
      <c r="T2102" s="8">
        <f t="shared" si="677"/>
        <v>41090.165972222225</v>
      </c>
      <c r="U2102">
        <f t="shared" si="678"/>
        <v>2012</v>
      </c>
      <c r="V2102" t="str">
        <f>VLOOKUP(MONTH(S2102),REF!$C$4:$D$15,2,FALSE)</f>
        <v>JUN</v>
      </c>
      <c r="W2102" t="str">
        <f t="shared" si="679"/>
        <v>YES</v>
      </c>
      <c r="X2102" t="str">
        <f t="shared" si="680"/>
        <v>NO</v>
      </c>
      <c r="Y2102" t="str">
        <f t="shared" si="681"/>
        <v>NO</v>
      </c>
      <c r="Z2102" t="str">
        <f t="shared" si="682"/>
        <v>NO</v>
      </c>
      <c r="AA2102" t="str">
        <f t="shared" si="683"/>
        <v>NO</v>
      </c>
      <c r="AB2102" t="str">
        <f t="shared" si="684"/>
        <v>NO</v>
      </c>
      <c r="AC2102" t="str">
        <f t="shared" si="685"/>
        <v>NO</v>
      </c>
      <c r="AD2102" t="str">
        <f t="shared" si="686"/>
        <v>NO</v>
      </c>
      <c r="AE2102" t="str">
        <f t="shared" si="687"/>
        <v>NO</v>
      </c>
      <c r="AF2102" t="str">
        <f t="shared" si="688"/>
        <v>NO</v>
      </c>
      <c r="AG2102" t="str">
        <f t="shared" si="689"/>
        <v>NO</v>
      </c>
      <c r="AH2102" t="str">
        <f t="shared" si="690"/>
        <v>NO</v>
      </c>
      <c r="AI2102">
        <f t="shared" si="691"/>
        <v>27</v>
      </c>
      <c r="AJ2102" t="str">
        <f t="shared" si="692"/>
        <v/>
      </c>
    </row>
    <row r="2103" spans="1:36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72"/>
        <v>1.1325000000000001</v>
      </c>
      <c r="P2103" s="6">
        <f t="shared" si="673"/>
        <v>51.477272727272727</v>
      </c>
      <c r="Q2103" t="str">
        <f t="shared" si="674"/>
        <v>music</v>
      </c>
      <c r="R2103" t="str">
        <f t="shared" si="675"/>
        <v>indie rock</v>
      </c>
      <c r="S2103" s="8">
        <f t="shared" si="676"/>
        <v>40892</v>
      </c>
      <c r="T2103" s="8">
        <f t="shared" si="677"/>
        <v>40952.149467592593</v>
      </c>
      <c r="U2103">
        <f t="shared" si="678"/>
        <v>2011</v>
      </c>
      <c r="V2103" t="str">
        <f>VLOOKUP(MONTH(S2103),REF!$C$4:$D$15,2,FALSE)</f>
        <v>DEC</v>
      </c>
      <c r="W2103" t="str">
        <f t="shared" si="679"/>
        <v>NO</v>
      </c>
      <c r="X2103" t="str">
        <f t="shared" si="680"/>
        <v>YES</v>
      </c>
      <c r="Y2103" t="str">
        <f t="shared" si="681"/>
        <v>NO</v>
      </c>
      <c r="Z2103" t="str">
        <f t="shared" si="682"/>
        <v>NO</v>
      </c>
      <c r="AA2103" t="str">
        <f t="shared" si="683"/>
        <v>NO</v>
      </c>
      <c r="AB2103" t="str">
        <f t="shared" si="684"/>
        <v>NO</v>
      </c>
      <c r="AC2103" t="str">
        <f t="shared" si="685"/>
        <v>NO</v>
      </c>
      <c r="AD2103" t="str">
        <f t="shared" si="686"/>
        <v>NO</v>
      </c>
      <c r="AE2103" t="str">
        <f t="shared" si="687"/>
        <v>NO</v>
      </c>
      <c r="AF2103" t="str">
        <f t="shared" si="688"/>
        <v>NO</v>
      </c>
      <c r="AG2103" t="str">
        <f t="shared" si="689"/>
        <v>NO</v>
      </c>
      <c r="AH2103" t="str">
        <f t="shared" si="690"/>
        <v>NO</v>
      </c>
      <c r="AI2103">
        <f t="shared" si="691"/>
        <v>44</v>
      </c>
      <c r="AJ2103" t="str">
        <f t="shared" si="692"/>
        <v/>
      </c>
    </row>
    <row r="2104" spans="1:36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72"/>
        <v>1.36</v>
      </c>
      <c r="P2104" s="6">
        <f t="shared" si="673"/>
        <v>35.789473684210527</v>
      </c>
      <c r="Q2104" t="str">
        <f t="shared" si="674"/>
        <v>music</v>
      </c>
      <c r="R2104" t="str">
        <f t="shared" si="675"/>
        <v>indie rock</v>
      </c>
      <c r="S2104" s="8">
        <f t="shared" si="676"/>
        <v>40639</v>
      </c>
      <c r="T2104" s="8">
        <f t="shared" si="677"/>
        <v>40668.868611111109</v>
      </c>
      <c r="U2104">
        <f t="shared" si="678"/>
        <v>2011</v>
      </c>
      <c r="V2104" t="str">
        <f>VLOOKUP(MONTH(S2104),REF!$C$4:$D$15,2,FALSE)</f>
        <v>APR</v>
      </c>
      <c r="W2104" t="str">
        <f t="shared" si="679"/>
        <v>NO</v>
      </c>
      <c r="X2104" t="str">
        <f t="shared" si="680"/>
        <v>YES</v>
      </c>
      <c r="Y2104" t="str">
        <f t="shared" si="681"/>
        <v>NO</v>
      </c>
      <c r="Z2104" t="str">
        <f t="shared" si="682"/>
        <v>NO</v>
      </c>
      <c r="AA2104" t="str">
        <f t="shared" si="683"/>
        <v>NO</v>
      </c>
      <c r="AB2104" t="str">
        <f t="shared" si="684"/>
        <v>NO</v>
      </c>
      <c r="AC2104" t="str">
        <f t="shared" si="685"/>
        <v>NO</v>
      </c>
      <c r="AD2104" t="str">
        <f t="shared" si="686"/>
        <v>NO</v>
      </c>
      <c r="AE2104" t="str">
        <f t="shared" si="687"/>
        <v>NO</v>
      </c>
      <c r="AF2104" t="str">
        <f t="shared" si="688"/>
        <v>NO</v>
      </c>
      <c r="AG2104" t="str">
        <f t="shared" si="689"/>
        <v>NO</v>
      </c>
      <c r="AH2104" t="str">
        <f t="shared" si="690"/>
        <v>NO</v>
      </c>
      <c r="AI2104">
        <f t="shared" si="691"/>
        <v>38</v>
      </c>
      <c r="AJ2104" t="str">
        <f t="shared" si="692"/>
        <v/>
      </c>
    </row>
    <row r="2105" spans="1:36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72"/>
        <v>1.4612318374694613</v>
      </c>
      <c r="P2105" s="6">
        <f t="shared" si="673"/>
        <v>98.817391304347822</v>
      </c>
      <c r="Q2105" t="str">
        <f t="shared" si="674"/>
        <v>music</v>
      </c>
      <c r="R2105" t="str">
        <f t="shared" si="675"/>
        <v>indie rock</v>
      </c>
      <c r="S2105" s="8">
        <f t="shared" si="676"/>
        <v>41193</v>
      </c>
      <c r="T2105" s="8">
        <f t="shared" si="677"/>
        <v>41222.7966087963</v>
      </c>
      <c r="U2105">
        <f t="shared" si="678"/>
        <v>2012</v>
      </c>
      <c r="V2105" t="str">
        <f>VLOOKUP(MONTH(S2105),REF!$C$4:$D$15,2,FALSE)</f>
        <v>OCT</v>
      </c>
      <c r="W2105" t="str">
        <f t="shared" si="679"/>
        <v>NO</v>
      </c>
      <c r="X2105" t="str">
        <f t="shared" si="680"/>
        <v>NO</v>
      </c>
      <c r="Y2105" t="str">
        <f t="shared" si="681"/>
        <v>YES</v>
      </c>
      <c r="Z2105" t="str">
        <f t="shared" si="682"/>
        <v>NO</v>
      </c>
      <c r="AA2105" t="str">
        <f t="shared" si="683"/>
        <v>NO</v>
      </c>
      <c r="AB2105" t="str">
        <f t="shared" si="684"/>
        <v>NO</v>
      </c>
      <c r="AC2105" t="str">
        <f t="shared" si="685"/>
        <v>NO</v>
      </c>
      <c r="AD2105" t="str">
        <f t="shared" si="686"/>
        <v>NO</v>
      </c>
      <c r="AE2105" t="str">
        <f t="shared" si="687"/>
        <v>NO</v>
      </c>
      <c r="AF2105" t="str">
        <f t="shared" si="688"/>
        <v>NO</v>
      </c>
      <c r="AG2105" t="str">
        <f t="shared" si="689"/>
        <v>NO</v>
      </c>
      <c r="AH2105" t="str">
        <f t="shared" si="690"/>
        <v>NO</v>
      </c>
      <c r="AI2105">
        <f t="shared" si="691"/>
        <v>115</v>
      </c>
      <c r="AJ2105" t="str">
        <f t="shared" si="692"/>
        <v/>
      </c>
    </row>
    <row r="2106" spans="1:36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72"/>
        <v>1.2949999999999999</v>
      </c>
      <c r="P2106" s="6">
        <f t="shared" si="673"/>
        <v>28</v>
      </c>
      <c r="Q2106" t="str">
        <f t="shared" si="674"/>
        <v>music</v>
      </c>
      <c r="R2106" t="str">
        <f t="shared" si="675"/>
        <v>indie rock</v>
      </c>
      <c r="S2106" s="8">
        <f t="shared" si="676"/>
        <v>41394</v>
      </c>
      <c r="T2106" s="8">
        <f t="shared" si="677"/>
        <v>41425</v>
      </c>
      <c r="U2106">
        <f t="shared" si="678"/>
        <v>2013</v>
      </c>
      <c r="V2106" t="str">
        <f>VLOOKUP(MONTH(S2106),REF!$C$4:$D$15,2,FALSE)</f>
        <v>APR</v>
      </c>
      <c r="W2106" t="str">
        <f t="shared" si="679"/>
        <v>YES</v>
      </c>
      <c r="X2106" t="str">
        <f t="shared" si="680"/>
        <v>NO</v>
      </c>
      <c r="Y2106" t="str">
        <f t="shared" si="681"/>
        <v>NO</v>
      </c>
      <c r="Z2106" t="str">
        <f t="shared" si="682"/>
        <v>NO</v>
      </c>
      <c r="AA2106" t="str">
        <f t="shared" si="683"/>
        <v>NO</v>
      </c>
      <c r="AB2106" t="str">
        <f t="shared" si="684"/>
        <v>NO</v>
      </c>
      <c r="AC2106" t="str">
        <f t="shared" si="685"/>
        <v>NO</v>
      </c>
      <c r="AD2106" t="str">
        <f t="shared" si="686"/>
        <v>NO</v>
      </c>
      <c r="AE2106" t="str">
        <f t="shared" si="687"/>
        <v>NO</v>
      </c>
      <c r="AF2106" t="str">
        <f t="shared" si="688"/>
        <v>NO</v>
      </c>
      <c r="AG2106" t="str">
        <f t="shared" si="689"/>
        <v>NO</v>
      </c>
      <c r="AH2106" t="str">
        <f t="shared" si="690"/>
        <v>NO</v>
      </c>
      <c r="AI2106">
        <f t="shared" si="691"/>
        <v>37</v>
      </c>
      <c r="AJ2106" t="str">
        <f t="shared" si="692"/>
        <v/>
      </c>
    </row>
    <row r="2107" spans="1:36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72"/>
        <v>2.54</v>
      </c>
      <c r="P2107" s="6">
        <f t="shared" si="673"/>
        <v>51.313131313131315</v>
      </c>
      <c r="Q2107" t="str">
        <f t="shared" si="674"/>
        <v>music</v>
      </c>
      <c r="R2107" t="str">
        <f t="shared" si="675"/>
        <v>indie rock</v>
      </c>
      <c r="S2107" s="8">
        <f t="shared" si="676"/>
        <v>41952</v>
      </c>
      <c r="T2107" s="8">
        <f t="shared" si="677"/>
        <v>41964.166666666672</v>
      </c>
      <c r="U2107">
        <f t="shared" si="678"/>
        <v>2014</v>
      </c>
      <c r="V2107" t="str">
        <f>VLOOKUP(MONTH(S2107),REF!$C$4:$D$15,2,FALSE)</f>
        <v>NOV</v>
      </c>
      <c r="W2107" t="str">
        <f t="shared" si="679"/>
        <v>NO</v>
      </c>
      <c r="X2107" t="str">
        <f t="shared" si="680"/>
        <v>YES</v>
      </c>
      <c r="Y2107" t="str">
        <f t="shared" si="681"/>
        <v>NO</v>
      </c>
      <c r="Z2107" t="str">
        <f t="shared" si="682"/>
        <v>NO</v>
      </c>
      <c r="AA2107" t="str">
        <f t="shared" si="683"/>
        <v>NO</v>
      </c>
      <c r="AB2107" t="str">
        <f t="shared" si="684"/>
        <v>NO</v>
      </c>
      <c r="AC2107" t="str">
        <f t="shared" si="685"/>
        <v>NO</v>
      </c>
      <c r="AD2107" t="str">
        <f t="shared" si="686"/>
        <v>NO</v>
      </c>
      <c r="AE2107" t="str">
        <f t="shared" si="687"/>
        <v>NO</v>
      </c>
      <c r="AF2107" t="str">
        <f t="shared" si="688"/>
        <v>NO</v>
      </c>
      <c r="AG2107" t="str">
        <f t="shared" si="689"/>
        <v>NO</v>
      </c>
      <c r="AH2107" t="str">
        <f t="shared" si="690"/>
        <v>NO</v>
      </c>
      <c r="AI2107">
        <f t="shared" si="691"/>
        <v>99</v>
      </c>
      <c r="AJ2107" t="str">
        <f t="shared" si="692"/>
        <v/>
      </c>
    </row>
    <row r="2108" spans="1:36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72"/>
        <v>1.0704545454545455</v>
      </c>
      <c r="P2108" s="6">
        <f t="shared" si="673"/>
        <v>53.522727272727273</v>
      </c>
      <c r="Q2108" t="str">
        <f t="shared" si="674"/>
        <v>music</v>
      </c>
      <c r="R2108" t="str">
        <f t="shared" si="675"/>
        <v>indie rock</v>
      </c>
      <c r="S2108" s="8">
        <f t="shared" si="676"/>
        <v>41270</v>
      </c>
      <c r="T2108" s="8">
        <f t="shared" si="677"/>
        <v>41300.21497685185</v>
      </c>
      <c r="U2108">
        <f t="shared" si="678"/>
        <v>2012</v>
      </c>
      <c r="V2108" t="str">
        <f>VLOOKUP(MONTH(S2108),REF!$C$4:$D$15,2,FALSE)</f>
        <v>DEC</v>
      </c>
      <c r="W2108" t="str">
        <f t="shared" si="679"/>
        <v>NO</v>
      </c>
      <c r="X2108" t="str">
        <f t="shared" si="680"/>
        <v>YES</v>
      </c>
      <c r="Y2108" t="str">
        <f t="shared" si="681"/>
        <v>NO</v>
      </c>
      <c r="Z2108" t="str">
        <f t="shared" si="682"/>
        <v>NO</v>
      </c>
      <c r="AA2108" t="str">
        <f t="shared" si="683"/>
        <v>NO</v>
      </c>
      <c r="AB2108" t="str">
        <f t="shared" si="684"/>
        <v>NO</v>
      </c>
      <c r="AC2108" t="str">
        <f t="shared" si="685"/>
        <v>NO</v>
      </c>
      <c r="AD2108" t="str">
        <f t="shared" si="686"/>
        <v>NO</v>
      </c>
      <c r="AE2108" t="str">
        <f t="shared" si="687"/>
        <v>NO</v>
      </c>
      <c r="AF2108" t="str">
        <f t="shared" si="688"/>
        <v>NO</v>
      </c>
      <c r="AG2108" t="str">
        <f t="shared" si="689"/>
        <v>NO</v>
      </c>
      <c r="AH2108" t="str">
        <f t="shared" si="690"/>
        <v>NO</v>
      </c>
      <c r="AI2108">
        <f t="shared" si="691"/>
        <v>44</v>
      </c>
      <c r="AJ2108" t="str">
        <f t="shared" si="692"/>
        <v/>
      </c>
    </row>
    <row r="2109" spans="1:36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72"/>
        <v>1.0773299999999999</v>
      </c>
      <c r="P2109" s="6">
        <f t="shared" si="673"/>
        <v>37.149310344827583</v>
      </c>
      <c r="Q2109" t="str">
        <f t="shared" si="674"/>
        <v>music</v>
      </c>
      <c r="R2109" t="str">
        <f t="shared" si="675"/>
        <v>indie rock</v>
      </c>
      <c r="S2109" s="8">
        <f t="shared" si="676"/>
        <v>41935</v>
      </c>
      <c r="T2109" s="8">
        <f t="shared" si="677"/>
        <v>41955.752233796295</v>
      </c>
      <c r="U2109">
        <f t="shared" si="678"/>
        <v>2014</v>
      </c>
      <c r="V2109" t="str">
        <f>VLOOKUP(MONTH(S2109),REF!$C$4:$D$15,2,FALSE)</f>
        <v>OCT</v>
      </c>
      <c r="W2109" t="str">
        <f t="shared" si="679"/>
        <v>NO</v>
      </c>
      <c r="X2109" t="str">
        <f t="shared" si="680"/>
        <v>YES</v>
      </c>
      <c r="Y2109" t="str">
        <f t="shared" si="681"/>
        <v>NO</v>
      </c>
      <c r="Z2109" t="str">
        <f t="shared" si="682"/>
        <v>NO</v>
      </c>
      <c r="AA2109" t="str">
        <f t="shared" si="683"/>
        <v>NO</v>
      </c>
      <c r="AB2109" t="str">
        <f t="shared" si="684"/>
        <v>NO</v>
      </c>
      <c r="AC2109" t="str">
        <f t="shared" si="685"/>
        <v>NO</v>
      </c>
      <c r="AD2109" t="str">
        <f t="shared" si="686"/>
        <v>NO</v>
      </c>
      <c r="AE2109" t="str">
        <f t="shared" si="687"/>
        <v>NO</v>
      </c>
      <c r="AF2109" t="str">
        <f t="shared" si="688"/>
        <v>NO</v>
      </c>
      <c r="AG2109" t="str">
        <f t="shared" si="689"/>
        <v>NO</v>
      </c>
      <c r="AH2109" t="str">
        <f t="shared" si="690"/>
        <v>NO</v>
      </c>
      <c r="AI2109">
        <f t="shared" si="691"/>
        <v>58</v>
      </c>
      <c r="AJ2109" t="str">
        <f t="shared" si="692"/>
        <v/>
      </c>
    </row>
    <row r="2110" spans="1:36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72"/>
        <v>1.0731250000000001</v>
      </c>
      <c r="P2110" s="6">
        <f t="shared" si="673"/>
        <v>89.895287958115176</v>
      </c>
      <c r="Q2110" t="str">
        <f t="shared" si="674"/>
        <v>music</v>
      </c>
      <c r="R2110" t="str">
        <f t="shared" si="675"/>
        <v>indie rock</v>
      </c>
      <c r="S2110" s="8">
        <f t="shared" si="676"/>
        <v>41135</v>
      </c>
      <c r="T2110" s="8">
        <f t="shared" si="677"/>
        <v>41162.163194444445</v>
      </c>
      <c r="U2110">
        <f t="shared" si="678"/>
        <v>2012</v>
      </c>
      <c r="V2110" t="str">
        <f>VLOOKUP(MONTH(S2110),REF!$C$4:$D$15,2,FALSE)</f>
        <v>AUG</v>
      </c>
      <c r="W2110" t="str">
        <f t="shared" si="679"/>
        <v>NO</v>
      </c>
      <c r="X2110" t="str">
        <f t="shared" si="680"/>
        <v>NO</v>
      </c>
      <c r="Y2110" t="str">
        <f t="shared" si="681"/>
        <v>NO</v>
      </c>
      <c r="Z2110" t="str">
        <f t="shared" si="682"/>
        <v>NO</v>
      </c>
      <c r="AA2110" t="str">
        <f t="shared" si="683"/>
        <v>YES</v>
      </c>
      <c r="AB2110" t="str">
        <f t="shared" si="684"/>
        <v>NO</v>
      </c>
      <c r="AC2110" t="str">
        <f t="shared" si="685"/>
        <v>NO</v>
      </c>
      <c r="AD2110" t="str">
        <f t="shared" si="686"/>
        <v>NO</v>
      </c>
      <c r="AE2110" t="str">
        <f t="shared" si="687"/>
        <v>NO</v>
      </c>
      <c r="AF2110" t="str">
        <f t="shared" si="688"/>
        <v>NO</v>
      </c>
      <c r="AG2110" t="str">
        <f t="shared" si="689"/>
        <v>NO</v>
      </c>
      <c r="AH2110" t="str">
        <f t="shared" si="690"/>
        <v>NO</v>
      </c>
      <c r="AI2110">
        <f t="shared" si="691"/>
        <v>191</v>
      </c>
      <c r="AJ2110" t="str">
        <f t="shared" si="692"/>
        <v/>
      </c>
    </row>
    <row r="2111" spans="1:36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72"/>
        <v>1.06525</v>
      </c>
      <c r="P2111" s="6">
        <f t="shared" si="673"/>
        <v>106.52500000000001</v>
      </c>
      <c r="Q2111" t="str">
        <f t="shared" si="674"/>
        <v>music</v>
      </c>
      <c r="R2111" t="str">
        <f t="shared" si="675"/>
        <v>indie rock</v>
      </c>
      <c r="S2111" s="8">
        <f t="shared" si="676"/>
        <v>42161</v>
      </c>
      <c r="T2111" s="8">
        <f t="shared" si="677"/>
        <v>42190.708530092597</v>
      </c>
      <c r="U2111">
        <f t="shared" si="678"/>
        <v>2015</v>
      </c>
      <c r="V2111" t="str">
        <f>VLOOKUP(MONTH(S2111),REF!$C$4:$D$15,2,FALSE)</f>
        <v>JUN</v>
      </c>
      <c r="W2111" t="str">
        <f t="shared" si="679"/>
        <v>NO</v>
      </c>
      <c r="X2111" t="str">
        <f t="shared" si="680"/>
        <v>YES</v>
      </c>
      <c r="Y2111" t="str">
        <f t="shared" si="681"/>
        <v>NO</v>
      </c>
      <c r="Z2111" t="str">
        <f t="shared" si="682"/>
        <v>NO</v>
      </c>
      <c r="AA2111" t="str">
        <f t="shared" si="683"/>
        <v>NO</v>
      </c>
      <c r="AB2111" t="str">
        <f t="shared" si="684"/>
        <v>NO</v>
      </c>
      <c r="AC2111" t="str">
        <f t="shared" si="685"/>
        <v>NO</v>
      </c>
      <c r="AD2111" t="str">
        <f t="shared" si="686"/>
        <v>NO</v>
      </c>
      <c r="AE2111" t="str">
        <f t="shared" si="687"/>
        <v>NO</v>
      </c>
      <c r="AF2111" t="str">
        <f t="shared" si="688"/>
        <v>NO</v>
      </c>
      <c r="AG2111" t="str">
        <f t="shared" si="689"/>
        <v>NO</v>
      </c>
      <c r="AH2111" t="str">
        <f t="shared" si="690"/>
        <v>NO</v>
      </c>
      <c r="AI2111">
        <f t="shared" si="691"/>
        <v>40</v>
      </c>
      <c r="AJ2111" t="str">
        <f t="shared" si="692"/>
        <v/>
      </c>
    </row>
    <row r="2112" spans="1:36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72"/>
        <v>1.0035000000000001</v>
      </c>
      <c r="P2112" s="6">
        <f t="shared" si="673"/>
        <v>52.815789473684212</v>
      </c>
      <c r="Q2112" t="str">
        <f t="shared" si="674"/>
        <v>music</v>
      </c>
      <c r="R2112" t="str">
        <f t="shared" si="675"/>
        <v>indie rock</v>
      </c>
      <c r="S2112" s="8">
        <f t="shared" si="676"/>
        <v>41760</v>
      </c>
      <c r="T2112" s="8">
        <f t="shared" si="677"/>
        <v>41787.207638888889</v>
      </c>
      <c r="U2112">
        <f t="shared" si="678"/>
        <v>2014</v>
      </c>
      <c r="V2112" t="str">
        <f>VLOOKUP(MONTH(S2112),REF!$C$4:$D$15,2,FALSE)</f>
        <v>MAY</v>
      </c>
      <c r="W2112" t="str">
        <f t="shared" si="679"/>
        <v>NO</v>
      </c>
      <c r="X2112" t="str">
        <f t="shared" si="680"/>
        <v>YES</v>
      </c>
      <c r="Y2112" t="str">
        <f t="shared" si="681"/>
        <v>NO</v>
      </c>
      <c r="Z2112" t="str">
        <f t="shared" si="682"/>
        <v>NO</v>
      </c>
      <c r="AA2112" t="str">
        <f t="shared" si="683"/>
        <v>NO</v>
      </c>
      <c r="AB2112" t="str">
        <f t="shared" si="684"/>
        <v>NO</v>
      </c>
      <c r="AC2112" t="str">
        <f t="shared" si="685"/>
        <v>NO</v>
      </c>
      <c r="AD2112" t="str">
        <f t="shared" si="686"/>
        <v>NO</v>
      </c>
      <c r="AE2112" t="str">
        <f t="shared" si="687"/>
        <v>NO</v>
      </c>
      <c r="AF2112" t="str">
        <f t="shared" si="688"/>
        <v>NO</v>
      </c>
      <c r="AG2112" t="str">
        <f t="shared" si="689"/>
        <v>NO</v>
      </c>
      <c r="AH2112" t="str">
        <f t="shared" si="690"/>
        <v>NO</v>
      </c>
      <c r="AI2112">
        <f t="shared" si="691"/>
        <v>38</v>
      </c>
      <c r="AJ2112" t="str">
        <f t="shared" si="692"/>
        <v/>
      </c>
    </row>
    <row r="2113" spans="1:36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72"/>
        <v>1.0649999999999999</v>
      </c>
      <c r="P2113" s="6">
        <f t="shared" si="673"/>
        <v>54.615384615384613</v>
      </c>
      <c r="Q2113" t="str">
        <f t="shared" si="674"/>
        <v>music</v>
      </c>
      <c r="R2113" t="str">
        <f t="shared" si="675"/>
        <v>indie rock</v>
      </c>
      <c r="S2113" s="8">
        <f t="shared" si="676"/>
        <v>40703</v>
      </c>
      <c r="T2113" s="8">
        <f t="shared" si="677"/>
        <v>40770.041666666664</v>
      </c>
      <c r="U2113">
        <f t="shared" si="678"/>
        <v>2011</v>
      </c>
      <c r="V2113" t="str">
        <f>VLOOKUP(MONTH(S2113),REF!$C$4:$D$15,2,FALSE)</f>
        <v>JUN</v>
      </c>
      <c r="W2113" t="str">
        <f t="shared" si="679"/>
        <v>NO</v>
      </c>
      <c r="X2113" t="str">
        <f t="shared" si="680"/>
        <v>YES</v>
      </c>
      <c r="Y2113" t="str">
        <f t="shared" si="681"/>
        <v>NO</v>
      </c>
      <c r="Z2113" t="str">
        <f t="shared" si="682"/>
        <v>NO</v>
      </c>
      <c r="AA2113" t="str">
        <f t="shared" si="683"/>
        <v>NO</v>
      </c>
      <c r="AB2113" t="str">
        <f t="shared" si="684"/>
        <v>NO</v>
      </c>
      <c r="AC2113" t="str">
        <f t="shared" si="685"/>
        <v>NO</v>
      </c>
      <c r="AD2113" t="str">
        <f t="shared" si="686"/>
        <v>NO</v>
      </c>
      <c r="AE2113" t="str">
        <f t="shared" si="687"/>
        <v>NO</v>
      </c>
      <c r="AF2113" t="str">
        <f t="shared" si="688"/>
        <v>NO</v>
      </c>
      <c r="AG2113" t="str">
        <f t="shared" si="689"/>
        <v>NO</v>
      </c>
      <c r="AH2113" t="str">
        <f t="shared" si="690"/>
        <v>NO</v>
      </c>
      <c r="AI2113">
        <f t="shared" si="691"/>
        <v>39</v>
      </c>
      <c r="AJ2113" t="str">
        <f t="shared" si="692"/>
        <v/>
      </c>
    </row>
    <row r="2114" spans="1:36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72"/>
        <v>1</v>
      </c>
      <c r="P2114" s="6">
        <f t="shared" si="673"/>
        <v>27.272727272727273</v>
      </c>
      <c r="Q2114" t="str">
        <f t="shared" si="674"/>
        <v>music</v>
      </c>
      <c r="R2114" t="str">
        <f t="shared" si="675"/>
        <v>indie rock</v>
      </c>
      <c r="S2114" s="8">
        <f t="shared" si="676"/>
        <v>41366</v>
      </c>
      <c r="T2114" s="8">
        <f t="shared" si="677"/>
        <v>41379.928159722222</v>
      </c>
      <c r="U2114">
        <f t="shared" si="678"/>
        <v>2013</v>
      </c>
      <c r="V2114" t="str">
        <f>VLOOKUP(MONTH(S2114),REF!$C$4:$D$15,2,FALSE)</f>
        <v>APR</v>
      </c>
      <c r="W2114" t="str">
        <f t="shared" si="679"/>
        <v>YES</v>
      </c>
      <c r="X2114" t="str">
        <f t="shared" si="680"/>
        <v>NO</v>
      </c>
      <c r="Y2114" t="str">
        <f t="shared" si="681"/>
        <v>NO</v>
      </c>
      <c r="Z2114" t="str">
        <f t="shared" si="682"/>
        <v>NO</v>
      </c>
      <c r="AA2114" t="str">
        <f t="shared" si="683"/>
        <v>NO</v>
      </c>
      <c r="AB2114" t="str">
        <f t="shared" si="684"/>
        <v>NO</v>
      </c>
      <c r="AC2114" t="str">
        <f t="shared" si="685"/>
        <v>NO</v>
      </c>
      <c r="AD2114" t="str">
        <f t="shared" si="686"/>
        <v>NO</v>
      </c>
      <c r="AE2114" t="str">
        <f t="shared" si="687"/>
        <v>NO</v>
      </c>
      <c r="AF2114" t="str">
        <f t="shared" si="688"/>
        <v>NO</v>
      </c>
      <c r="AG2114" t="str">
        <f t="shared" si="689"/>
        <v>NO</v>
      </c>
      <c r="AH2114" t="str">
        <f t="shared" si="690"/>
        <v>NO</v>
      </c>
      <c r="AI2114">
        <f t="shared" si="691"/>
        <v>11</v>
      </c>
      <c r="AJ2114" t="str">
        <f t="shared" si="692"/>
        <v/>
      </c>
    </row>
    <row r="2115" spans="1:36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93">E2115/D2115</f>
        <v>1.0485714285714285</v>
      </c>
      <c r="P2115" s="6">
        <f t="shared" ref="P2115:P2178" si="694">E2115/L2115</f>
        <v>68.598130841121488</v>
      </c>
      <c r="Q2115" t="str">
        <f t="shared" ref="Q2115:Q2178" si="695">LEFT(N2115,FIND("/",N2115)-1)</f>
        <v>music</v>
      </c>
      <c r="R2115" t="str">
        <f t="shared" ref="R2115:R2178" si="696">RIGHT(N2115,LEN(N2115)-FIND("/",N2115))</f>
        <v>indie rock</v>
      </c>
      <c r="S2115" s="8">
        <f t="shared" ref="S2115:S2178" si="697">ROUND((J2115/86400)+DATE(1970,1,1),0)</f>
        <v>41871</v>
      </c>
      <c r="T2115" s="8">
        <f t="shared" ref="T2115:T2178" si="698">(I2115/86400)+DATE(1970,1,1)</f>
        <v>41905.86546296296</v>
      </c>
      <c r="U2115">
        <f t="shared" ref="U2115:U2178" si="699">YEAR(S2115)</f>
        <v>2014</v>
      </c>
      <c r="V2115" t="str">
        <f>VLOOKUP(MONTH(S2115),REF!$C$4:$D$15,2,FALSE)</f>
        <v>AUG</v>
      </c>
      <c r="W2115" t="str">
        <f t="shared" ref="W2115:W2178" si="700">IF(D2115&lt;1000,"YES","NO")</f>
        <v>NO</v>
      </c>
      <c r="X2115" t="str">
        <f t="shared" ref="X2115:X2178" si="701">IF(AND($D2115&gt;=1000,$D2115&lt;=4999),"YES","NO")</f>
        <v>NO</v>
      </c>
      <c r="Y2115" t="str">
        <f t="shared" ref="Y2115:Y2178" si="702">IF(AND($D2115&gt;=5000,$D2115&lt;=9999),"YES","NO")</f>
        <v>YES</v>
      </c>
      <c r="Z2115" t="str">
        <f t="shared" ref="Z2115:Z2178" si="703">IF(AND($D2115&gt;=10000,$D2115&lt;=14999),"YES","NO")</f>
        <v>NO</v>
      </c>
      <c r="AA2115" t="str">
        <f t="shared" ref="AA2115:AA2178" si="704">IF(AND($D2115&gt;=15000,$D2115&lt;=19999),"YES","NO")</f>
        <v>NO</v>
      </c>
      <c r="AB2115" t="str">
        <f t="shared" ref="AB2115:AB2178" si="705">IF(AND($D2115&gt;=20000,$D2115&lt;=24999),"YES","NO")</f>
        <v>NO</v>
      </c>
      <c r="AC2115" t="str">
        <f t="shared" ref="AC2115:AC2178" si="706">IF(AND($D2115&gt;=25000,$D2115&lt;=29999),"YES","NO")</f>
        <v>NO</v>
      </c>
      <c r="AD2115" t="str">
        <f t="shared" ref="AD2115:AD2178" si="707">IF(AND($D2115&gt;=30000,$D2115&lt;=34999),"YES","NO")</f>
        <v>NO</v>
      </c>
      <c r="AE2115" t="str">
        <f t="shared" ref="AE2115:AE2178" si="708">IF(AND($D2115&gt;=35000,$D2115&lt;=39999),"YES","NO")</f>
        <v>NO</v>
      </c>
      <c r="AF2115" t="str">
        <f t="shared" ref="AF2115:AF2178" si="709">IF(AND($D2115&gt;=40000,$D2115&lt;=44999),"YES","NO")</f>
        <v>NO</v>
      </c>
      <c r="AG2115" t="str">
        <f t="shared" ref="AG2115:AG2178" si="710">IF(AND($D2115&gt;=45000,$D2115&lt;=49999),"YES","NO")</f>
        <v>NO</v>
      </c>
      <c r="AH2115" t="str">
        <f t="shared" ref="AH2115:AH2178" si="711">IF($D2115&gt;=50000,"YES","NO")</f>
        <v>NO</v>
      </c>
      <c r="AI2115">
        <f t="shared" ref="AI2115:AI2178" si="712">IF(F2115="successful",L2115,"")</f>
        <v>107</v>
      </c>
      <c r="AJ2115" t="str">
        <f t="shared" ref="AJ2115:AJ2178" si="713">IF(F2115="failed",L2115,"")</f>
        <v/>
      </c>
    </row>
    <row r="2116" spans="1:36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93"/>
        <v>1.0469999999999999</v>
      </c>
      <c r="P2116" s="6">
        <f t="shared" si="694"/>
        <v>35.612244897959187</v>
      </c>
      <c r="Q2116" t="str">
        <f t="shared" si="695"/>
        <v>music</v>
      </c>
      <c r="R2116" t="str">
        <f t="shared" si="696"/>
        <v>indie rock</v>
      </c>
      <c r="S2116" s="8">
        <f t="shared" si="697"/>
        <v>40459</v>
      </c>
      <c r="T2116" s="8">
        <f t="shared" si="698"/>
        <v>40521.207638888889</v>
      </c>
      <c r="U2116">
        <f t="shared" si="699"/>
        <v>2010</v>
      </c>
      <c r="V2116" t="str">
        <f>VLOOKUP(MONTH(S2116),REF!$C$4:$D$15,2,FALSE)</f>
        <v>OCT</v>
      </c>
      <c r="W2116" t="str">
        <f t="shared" si="700"/>
        <v>NO</v>
      </c>
      <c r="X2116" t="str">
        <f t="shared" si="701"/>
        <v>NO</v>
      </c>
      <c r="Y2116" t="str">
        <f t="shared" si="702"/>
        <v>YES</v>
      </c>
      <c r="Z2116" t="str">
        <f t="shared" si="703"/>
        <v>NO</v>
      </c>
      <c r="AA2116" t="str">
        <f t="shared" si="704"/>
        <v>NO</v>
      </c>
      <c r="AB2116" t="str">
        <f t="shared" si="705"/>
        <v>NO</v>
      </c>
      <c r="AC2116" t="str">
        <f t="shared" si="706"/>
        <v>NO</v>
      </c>
      <c r="AD2116" t="str">
        <f t="shared" si="707"/>
        <v>NO</v>
      </c>
      <c r="AE2116" t="str">
        <f t="shared" si="708"/>
        <v>NO</v>
      </c>
      <c r="AF2116" t="str">
        <f t="shared" si="709"/>
        <v>NO</v>
      </c>
      <c r="AG2116" t="str">
        <f t="shared" si="710"/>
        <v>NO</v>
      </c>
      <c r="AH2116" t="str">
        <f t="shared" si="711"/>
        <v>NO</v>
      </c>
      <c r="AI2116">
        <f t="shared" si="712"/>
        <v>147</v>
      </c>
      <c r="AJ2116" t="str">
        <f t="shared" si="713"/>
        <v/>
      </c>
    </row>
    <row r="2117" spans="1:36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93"/>
        <v>2.2566666666666668</v>
      </c>
      <c r="P2117" s="6">
        <f t="shared" si="694"/>
        <v>94.027777777777771</v>
      </c>
      <c r="Q2117" t="str">
        <f t="shared" si="695"/>
        <v>music</v>
      </c>
      <c r="R2117" t="str">
        <f t="shared" si="696"/>
        <v>indie rock</v>
      </c>
      <c r="S2117" s="8">
        <f t="shared" si="697"/>
        <v>40564</v>
      </c>
      <c r="T2117" s="8">
        <f t="shared" si="698"/>
        <v>40594.081030092595</v>
      </c>
      <c r="U2117">
        <f t="shared" si="699"/>
        <v>2011</v>
      </c>
      <c r="V2117" t="str">
        <f>VLOOKUP(MONTH(S2117),REF!$C$4:$D$15,2,FALSE)</f>
        <v>JAN</v>
      </c>
      <c r="W2117" t="str">
        <f t="shared" si="700"/>
        <v>NO</v>
      </c>
      <c r="X2117" t="str">
        <f t="shared" si="701"/>
        <v>YES</v>
      </c>
      <c r="Y2117" t="str">
        <f t="shared" si="702"/>
        <v>NO</v>
      </c>
      <c r="Z2117" t="str">
        <f t="shared" si="703"/>
        <v>NO</v>
      </c>
      <c r="AA2117" t="str">
        <f t="shared" si="704"/>
        <v>NO</v>
      </c>
      <c r="AB2117" t="str">
        <f t="shared" si="705"/>
        <v>NO</v>
      </c>
      <c r="AC2117" t="str">
        <f t="shared" si="706"/>
        <v>NO</v>
      </c>
      <c r="AD2117" t="str">
        <f t="shared" si="707"/>
        <v>NO</v>
      </c>
      <c r="AE2117" t="str">
        <f t="shared" si="708"/>
        <v>NO</v>
      </c>
      <c r="AF2117" t="str">
        <f t="shared" si="709"/>
        <v>NO</v>
      </c>
      <c r="AG2117" t="str">
        <f t="shared" si="710"/>
        <v>NO</v>
      </c>
      <c r="AH2117" t="str">
        <f t="shared" si="711"/>
        <v>NO</v>
      </c>
      <c r="AI2117">
        <f t="shared" si="712"/>
        <v>36</v>
      </c>
      <c r="AJ2117" t="str">
        <f t="shared" si="713"/>
        <v/>
      </c>
    </row>
    <row r="2118" spans="1:36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93"/>
        <v>1.0090416666666666</v>
      </c>
      <c r="P2118" s="6">
        <f t="shared" si="694"/>
        <v>526.45652173913038</v>
      </c>
      <c r="Q2118" t="str">
        <f t="shared" si="695"/>
        <v>music</v>
      </c>
      <c r="R2118" t="str">
        <f t="shared" si="696"/>
        <v>indie rock</v>
      </c>
      <c r="S2118" s="8">
        <f t="shared" si="697"/>
        <v>41137</v>
      </c>
      <c r="T2118" s="8">
        <f t="shared" si="698"/>
        <v>41184.777812500004</v>
      </c>
      <c r="U2118">
        <f t="shared" si="699"/>
        <v>2012</v>
      </c>
      <c r="V2118" t="str">
        <f>VLOOKUP(MONTH(S2118),REF!$C$4:$D$15,2,FALSE)</f>
        <v>AUG</v>
      </c>
      <c r="W2118" t="str">
        <f t="shared" si="700"/>
        <v>NO</v>
      </c>
      <c r="X2118" t="str">
        <f t="shared" si="701"/>
        <v>NO</v>
      </c>
      <c r="Y2118" t="str">
        <f t="shared" si="702"/>
        <v>NO</v>
      </c>
      <c r="Z2118" t="str">
        <f t="shared" si="703"/>
        <v>NO</v>
      </c>
      <c r="AA2118" t="str">
        <f t="shared" si="704"/>
        <v>NO</v>
      </c>
      <c r="AB2118" t="str">
        <f t="shared" si="705"/>
        <v>NO</v>
      </c>
      <c r="AC2118" t="str">
        <f t="shared" si="706"/>
        <v>NO</v>
      </c>
      <c r="AD2118" t="str">
        <f t="shared" si="707"/>
        <v>NO</v>
      </c>
      <c r="AE2118" t="str">
        <f t="shared" si="708"/>
        <v>NO</v>
      </c>
      <c r="AF2118" t="str">
        <f t="shared" si="709"/>
        <v>NO</v>
      </c>
      <c r="AG2118" t="str">
        <f t="shared" si="710"/>
        <v>YES</v>
      </c>
      <c r="AH2118" t="str">
        <f t="shared" si="711"/>
        <v>NO</v>
      </c>
      <c r="AI2118">
        <f t="shared" si="712"/>
        <v>92</v>
      </c>
      <c r="AJ2118" t="str">
        <f t="shared" si="713"/>
        <v/>
      </c>
    </row>
    <row r="2119" spans="1:36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93"/>
        <v>1.4775</v>
      </c>
      <c r="P2119" s="6">
        <f t="shared" si="694"/>
        <v>50.657142857142858</v>
      </c>
      <c r="Q2119" t="str">
        <f t="shared" si="695"/>
        <v>music</v>
      </c>
      <c r="R2119" t="str">
        <f t="shared" si="696"/>
        <v>indie rock</v>
      </c>
      <c r="S2119" s="8">
        <f t="shared" si="697"/>
        <v>42290</v>
      </c>
      <c r="T2119" s="8">
        <f t="shared" si="698"/>
        <v>42304.207638888889</v>
      </c>
      <c r="U2119">
        <f t="shared" si="699"/>
        <v>2015</v>
      </c>
      <c r="V2119" t="str">
        <f>VLOOKUP(MONTH(S2119),REF!$C$4:$D$15,2,FALSE)</f>
        <v>OCT</v>
      </c>
      <c r="W2119" t="str">
        <f t="shared" si="700"/>
        <v>NO</v>
      </c>
      <c r="X2119" t="str">
        <f t="shared" si="701"/>
        <v>YES</v>
      </c>
      <c r="Y2119" t="str">
        <f t="shared" si="702"/>
        <v>NO</v>
      </c>
      <c r="Z2119" t="str">
        <f t="shared" si="703"/>
        <v>NO</v>
      </c>
      <c r="AA2119" t="str">
        <f t="shared" si="704"/>
        <v>NO</v>
      </c>
      <c r="AB2119" t="str">
        <f t="shared" si="705"/>
        <v>NO</v>
      </c>
      <c r="AC2119" t="str">
        <f t="shared" si="706"/>
        <v>NO</v>
      </c>
      <c r="AD2119" t="str">
        <f t="shared" si="707"/>
        <v>NO</v>
      </c>
      <c r="AE2119" t="str">
        <f t="shared" si="708"/>
        <v>NO</v>
      </c>
      <c r="AF2119" t="str">
        <f t="shared" si="709"/>
        <v>NO</v>
      </c>
      <c r="AG2119" t="str">
        <f t="shared" si="710"/>
        <v>NO</v>
      </c>
      <c r="AH2119" t="str">
        <f t="shared" si="711"/>
        <v>NO</v>
      </c>
      <c r="AI2119">
        <f t="shared" si="712"/>
        <v>35</v>
      </c>
      <c r="AJ2119" t="str">
        <f t="shared" si="713"/>
        <v/>
      </c>
    </row>
    <row r="2120" spans="1:36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93"/>
        <v>1.3461099999999999</v>
      </c>
      <c r="P2120" s="6">
        <f t="shared" si="694"/>
        <v>79.182941176470578</v>
      </c>
      <c r="Q2120" t="str">
        <f t="shared" si="695"/>
        <v>music</v>
      </c>
      <c r="R2120" t="str">
        <f t="shared" si="696"/>
        <v>indie rock</v>
      </c>
      <c r="S2120" s="8">
        <f t="shared" si="697"/>
        <v>40719</v>
      </c>
      <c r="T2120" s="8">
        <f t="shared" si="698"/>
        <v>40748.839537037034</v>
      </c>
      <c r="U2120">
        <f t="shared" si="699"/>
        <v>2011</v>
      </c>
      <c r="V2120" t="str">
        <f>VLOOKUP(MONTH(S2120),REF!$C$4:$D$15,2,FALSE)</f>
        <v>JUN</v>
      </c>
      <c r="W2120" t="str">
        <f t="shared" si="700"/>
        <v>NO</v>
      </c>
      <c r="X2120" t="str">
        <f t="shared" si="701"/>
        <v>YES</v>
      </c>
      <c r="Y2120" t="str">
        <f t="shared" si="702"/>
        <v>NO</v>
      </c>
      <c r="Z2120" t="str">
        <f t="shared" si="703"/>
        <v>NO</v>
      </c>
      <c r="AA2120" t="str">
        <f t="shared" si="704"/>
        <v>NO</v>
      </c>
      <c r="AB2120" t="str">
        <f t="shared" si="705"/>
        <v>NO</v>
      </c>
      <c r="AC2120" t="str">
        <f t="shared" si="706"/>
        <v>NO</v>
      </c>
      <c r="AD2120" t="str">
        <f t="shared" si="707"/>
        <v>NO</v>
      </c>
      <c r="AE2120" t="str">
        <f t="shared" si="708"/>
        <v>NO</v>
      </c>
      <c r="AF2120" t="str">
        <f t="shared" si="709"/>
        <v>NO</v>
      </c>
      <c r="AG2120" t="str">
        <f t="shared" si="710"/>
        <v>NO</v>
      </c>
      <c r="AH2120" t="str">
        <f t="shared" si="711"/>
        <v>NO</v>
      </c>
      <c r="AI2120">
        <f t="shared" si="712"/>
        <v>17</v>
      </c>
      <c r="AJ2120" t="str">
        <f t="shared" si="713"/>
        <v/>
      </c>
    </row>
    <row r="2121" spans="1:36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93"/>
        <v>1.0075000000000001</v>
      </c>
      <c r="P2121" s="6">
        <f t="shared" si="694"/>
        <v>91.590909090909093</v>
      </c>
      <c r="Q2121" t="str">
        <f t="shared" si="695"/>
        <v>music</v>
      </c>
      <c r="R2121" t="str">
        <f t="shared" si="696"/>
        <v>indie rock</v>
      </c>
      <c r="S2121" s="8">
        <f t="shared" si="697"/>
        <v>41107</v>
      </c>
      <c r="T2121" s="8">
        <f t="shared" si="698"/>
        <v>41137.130150462966</v>
      </c>
      <c r="U2121">
        <f t="shared" si="699"/>
        <v>2012</v>
      </c>
      <c r="V2121" t="str">
        <f>VLOOKUP(MONTH(S2121),REF!$C$4:$D$15,2,FALSE)</f>
        <v>JUL</v>
      </c>
      <c r="W2121" t="str">
        <f t="shared" si="700"/>
        <v>NO</v>
      </c>
      <c r="X2121" t="str">
        <f t="shared" si="701"/>
        <v>YES</v>
      </c>
      <c r="Y2121" t="str">
        <f t="shared" si="702"/>
        <v>NO</v>
      </c>
      <c r="Z2121" t="str">
        <f t="shared" si="703"/>
        <v>NO</v>
      </c>
      <c r="AA2121" t="str">
        <f t="shared" si="704"/>
        <v>NO</v>
      </c>
      <c r="AB2121" t="str">
        <f t="shared" si="705"/>
        <v>NO</v>
      </c>
      <c r="AC2121" t="str">
        <f t="shared" si="706"/>
        <v>NO</v>
      </c>
      <c r="AD2121" t="str">
        <f t="shared" si="707"/>
        <v>NO</v>
      </c>
      <c r="AE2121" t="str">
        <f t="shared" si="708"/>
        <v>NO</v>
      </c>
      <c r="AF2121" t="str">
        <f t="shared" si="709"/>
        <v>NO</v>
      </c>
      <c r="AG2121" t="str">
        <f t="shared" si="710"/>
        <v>NO</v>
      </c>
      <c r="AH2121" t="str">
        <f t="shared" si="711"/>
        <v>NO</v>
      </c>
      <c r="AI2121">
        <f t="shared" si="712"/>
        <v>22</v>
      </c>
      <c r="AJ2121" t="str">
        <f t="shared" si="713"/>
        <v/>
      </c>
    </row>
    <row r="2122" spans="1:36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93"/>
        <v>1.00880375</v>
      </c>
      <c r="P2122" s="6">
        <f t="shared" si="694"/>
        <v>116.96275362318841</v>
      </c>
      <c r="Q2122" t="str">
        <f t="shared" si="695"/>
        <v>music</v>
      </c>
      <c r="R2122" t="str">
        <f t="shared" si="696"/>
        <v>indie rock</v>
      </c>
      <c r="S2122" s="8">
        <f t="shared" si="697"/>
        <v>41592</v>
      </c>
      <c r="T2122" s="8">
        <f t="shared" si="698"/>
        <v>41640.964537037034</v>
      </c>
      <c r="U2122">
        <f t="shared" si="699"/>
        <v>2013</v>
      </c>
      <c r="V2122" t="str">
        <f>VLOOKUP(MONTH(S2122),REF!$C$4:$D$15,2,FALSE)</f>
        <v>NOV</v>
      </c>
      <c r="W2122" t="str">
        <f t="shared" si="700"/>
        <v>NO</v>
      </c>
      <c r="X2122" t="str">
        <f t="shared" si="701"/>
        <v>NO</v>
      </c>
      <c r="Y2122" t="str">
        <f t="shared" si="702"/>
        <v>YES</v>
      </c>
      <c r="Z2122" t="str">
        <f t="shared" si="703"/>
        <v>NO</v>
      </c>
      <c r="AA2122" t="str">
        <f t="shared" si="704"/>
        <v>NO</v>
      </c>
      <c r="AB2122" t="str">
        <f t="shared" si="705"/>
        <v>NO</v>
      </c>
      <c r="AC2122" t="str">
        <f t="shared" si="706"/>
        <v>NO</v>
      </c>
      <c r="AD2122" t="str">
        <f t="shared" si="707"/>
        <v>NO</v>
      </c>
      <c r="AE2122" t="str">
        <f t="shared" si="708"/>
        <v>NO</v>
      </c>
      <c r="AF2122" t="str">
        <f t="shared" si="709"/>
        <v>NO</v>
      </c>
      <c r="AG2122" t="str">
        <f t="shared" si="710"/>
        <v>NO</v>
      </c>
      <c r="AH2122" t="str">
        <f t="shared" si="711"/>
        <v>NO</v>
      </c>
      <c r="AI2122">
        <f t="shared" si="712"/>
        <v>69</v>
      </c>
      <c r="AJ2122" t="str">
        <f t="shared" si="713"/>
        <v/>
      </c>
    </row>
    <row r="2123" spans="1:36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93"/>
        <v>5.6800000000000002E-3</v>
      </c>
      <c r="P2123" s="6">
        <f t="shared" si="694"/>
        <v>28.4</v>
      </c>
      <c r="Q2123" t="str">
        <f t="shared" si="695"/>
        <v>games</v>
      </c>
      <c r="R2123" t="str">
        <f t="shared" si="696"/>
        <v>video games</v>
      </c>
      <c r="S2123" s="8">
        <f t="shared" si="697"/>
        <v>42717</v>
      </c>
      <c r="T2123" s="8">
        <f t="shared" si="698"/>
        <v>42746.7424537037</v>
      </c>
      <c r="U2123">
        <f t="shared" si="699"/>
        <v>2016</v>
      </c>
      <c r="V2123" t="str">
        <f>VLOOKUP(MONTH(S2123),REF!$C$4:$D$15,2,FALSE)</f>
        <v>DEC</v>
      </c>
      <c r="W2123" t="str">
        <f t="shared" si="700"/>
        <v>NO</v>
      </c>
      <c r="X2123" t="str">
        <f t="shared" si="701"/>
        <v>NO</v>
      </c>
      <c r="Y2123" t="str">
        <f t="shared" si="702"/>
        <v>NO</v>
      </c>
      <c r="Z2123" t="str">
        <f t="shared" si="703"/>
        <v>NO</v>
      </c>
      <c r="AA2123" t="str">
        <f t="shared" si="704"/>
        <v>NO</v>
      </c>
      <c r="AB2123" t="str">
        <f t="shared" si="705"/>
        <v>NO</v>
      </c>
      <c r="AC2123" t="str">
        <f t="shared" si="706"/>
        <v>NO</v>
      </c>
      <c r="AD2123" t="str">
        <f t="shared" si="707"/>
        <v>NO</v>
      </c>
      <c r="AE2123" t="str">
        <f t="shared" si="708"/>
        <v>NO</v>
      </c>
      <c r="AF2123" t="str">
        <f t="shared" si="709"/>
        <v>NO</v>
      </c>
      <c r="AG2123" t="str">
        <f t="shared" si="710"/>
        <v>NO</v>
      </c>
      <c r="AH2123" t="str">
        <f t="shared" si="711"/>
        <v>YES</v>
      </c>
      <c r="AI2123" t="str">
        <f t="shared" si="712"/>
        <v/>
      </c>
      <c r="AJ2123">
        <f t="shared" si="713"/>
        <v>10</v>
      </c>
    </row>
    <row r="2124" spans="1:36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93"/>
        <v>3.875E-3</v>
      </c>
      <c r="P2124" s="6">
        <f t="shared" si="694"/>
        <v>103.33333333333333</v>
      </c>
      <c r="Q2124" t="str">
        <f t="shared" si="695"/>
        <v>games</v>
      </c>
      <c r="R2124" t="str">
        <f t="shared" si="696"/>
        <v>video games</v>
      </c>
      <c r="S2124" s="8">
        <f t="shared" si="697"/>
        <v>42712</v>
      </c>
      <c r="T2124" s="8">
        <f t="shared" si="698"/>
        <v>42742.300567129627</v>
      </c>
      <c r="U2124">
        <f t="shared" si="699"/>
        <v>2016</v>
      </c>
      <c r="V2124" t="str">
        <f>VLOOKUP(MONTH(S2124),REF!$C$4:$D$15,2,FALSE)</f>
        <v>DEC</v>
      </c>
      <c r="W2124" t="str">
        <f t="shared" si="700"/>
        <v>NO</v>
      </c>
      <c r="X2124" t="str">
        <f t="shared" si="701"/>
        <v>NO</v>
      </c>
      <c r="Y2124" t="str">
        <f t="shared" si="702"/>
        <v>NO</v>
      </c>
      <c r="Z2124" t="str">
        <f t="shared" si="703"/>
        <v>NO</v>
      </c>
      <c r="AA2124" t="str">
        <f t="shared" si="704"/>
        <v>NO</v>
      </c>
      <c r="AB2124" t="str">
        <f t="shared" si="705"/>
        <v>NO</v>
      </c>
      <c r="AC2124" t="str">
        <f t="shared" si="706"/>
        <v>NO</v>
      </c>
      <c r="AD2124" t="str">
        <f t="shared" si="707"/>
        <v>NO</v>
      </c>
      <c r="AE2124" t="str">
        <f t="shared" si="708"/>
        <v>NO</v>
      </c>
      <c r="AF2124" t="str">
        <f t="shared" si="709"/>
        <v>NO</v>
      </c>
      <c r="AG2124" t="str">
        <f t="shared" si="710"/>
        <v>NO</v>
      </c>
      <c r="AH2124" t="str">
        <f t="shared" si="711"/>
        <v>YES</v>
      </c>
      <c r="AI2124" t="str">
        <f t="shared" si="712"/>
        <v/>
      </c>
      <c r="AJ2124">
        <f t="shared" si="713"/>
        <v>3</v>
      </c>
    </row>
    <row r="2125" spans="1:36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93"/>
        <v>0.1</v>
      </c>
      <c r="P2125" s="6">
        <f t="shared" si="694"/>
        <v>10</v>
      </c>
      <c r="Q2125" t="str">
        <f t="shared" si="695"/>
        <v>games</v>
      </c>
      <c r="R2125" t="str">
        <f t="shared" si="696"/>
        <v>video games</v>
      </c>
      <c r="S2125" s="8">
        <f t="shared" si="697"/>
        <v>40198</v>
      </c>
      <c r="T2125" s="8">
        <f t="shared" si="698"/>
        <v>40252.290972222225</v>
      </c>
      <c r="U2125">
        <f t="shared" si="699"/>
        <v>2010</v>
      </c>
      <c r="V2125" t="str">
        <f>VLOOKUP(MONTH(S2125),REF!$C$4:$D$15,2,FALSE)</f>
        <v>JAN</v>
      </c>
      <c r="W2125" t="str">
        <f t="shared" si="700"/>
        <v>YES</v>
      </c>
      <c r="X2125" t="str">
        <f t="shared" si="701"/>
        <v>NO</v>
      </c>
      <c r="Y2125" t="str">
        <f t="shared" si="702"/>
        <v>NO</v>
      </c>
      <c r="Z2125" t="str">
        <f t="shared" si="703"/>
        <v>NO</v>
      </c>
      <c r="AA2125" t="str">
        <f t="shared" si="704"/>
        <v>NO</v>
      </c>
      <c r="AB2125" t="str">
        <f t="shared" si="705"/>
        <v>NO</v>
      </c>
      <c r="AC2125" t="str">
        <f t="shared" si="706"/>
        <v>NO</v>
      </c>
      <c r="AD2125" t="str">
        <f t="shared" si="707"/>
        <v>NO</v>
      </c>
      <c r="AE2125" t="str">
        <f t="shared" si="708"/>
        <v>NO</v>
      </c>
      <c r="AF2125" t="str">
        <f t="shared" si="709"/>
        <v>NO</v>
      </c>
      <c r="AG2125" t="str">
        <f t="shared" si="710"/>
        <v>NO</v>
      </c>
      <c r="AH2125" t="str">
        <f t="shared" si="711"/>
        <v>NO</v>
      </c>
      <c r="AI2125" t="str">
        <f t="shared" si="712"/>
        <v/>
      </c>
      <c r="AJ2125">
        <f t="shared" si="713"/>
        <v>5</v>
      </c>
    </row>
    <row r="2126" spans="1:36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93"/>
        <v>0.10454545454545454</v>
      </c>
      <c r="P2126" s="6">
        <f t="shared" si="694"/>
        <v>23</v>
      </c>
      <c r="Q2126" t="str">
        <f t="shared" si="695"/>
        <v>games</v>
      </c>
      <c r="R2126" t="str">
        <f t="shared" si="696"/>
        <v>video games</v>
      </c>
      <c r="S2126" s="8">
        <f t="shared" si="697"/>
        <v>40464</v>
      </c>
      <c r="T2126" s="8">
        <f t="shared" si="698"/>
        <v>40512.208333333336</v>
      </c>
      <c r="U2126">
        <f t="shared" si="699"/>
        <v>2010</v>
      </c>
      <c r="V2126" t="str">
        <f>VLOOKUP(MONTH(S2126),REF!$C$4:$D$15,2,FALSE)</f>
        <v>OCT</v>
      </c>
      <c r="W2126" t="str">
        <f t="shared" si="700"/>
        <v>NO</v>
      </c>
      <c r="X2126" t="str">
        <f t="shared" si="701"/>
        <v>YES</v>
      </c>
      <c r="Y2126" t="str">
        <f t="shared" si="702"/>
        <v>NO</v>
      </c>
      <c r="Z2126" t="str">
        <f t="shared" si="703"/>
        <v>NO</v>
      </c>
      <c r="AA2126" t="str">
        <f t="shared" si="704"/>
        <v>NO</v>
      </c>
      <c r="AB2126" t="str">
        <f t="shared" si="705"/>
        <v>NO</v>
      </c>
      <c r="AC2126" t="str">
        <f t="shared" si="706"/>
        <v>NO</v>
      </c>
      <c r="AD2126" t="str">
        <f t="shared" si="707"/>
        <v>NO</v>
      </c>
      <c r="AE2126" t="str">
        <f t="shared" si="708"/>
        <v>NO</v>
      </c>
      <c r="AF2126" t="str">
        <f t="shared" si="709"/>
        <v>NO</v>
      </c>
      <c r="AG2126" t="str">
        <f t="shared" si="710"/>
        <v>NO</v>
      </c>
      <c r="AH2126" t="str">
        <f t="shared" si="711"/>
        <v>NO</v>
      </c>
      <c r="AI2126" t="str">
        <f t="shared" si="712"/>
        <v/>
      </c>
      <c r="AJ2126">
        <f t="shared" si="713"/>
        <v>5</v>
      </c>
    </row>
    <row r="2127" spans="1:36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93"/>
        <v>1.4200000000000001E-2</v>
      </c>
      <c r="P2127" s="6">
        <f t="shared" si="694"/>
        <v>31.555555555555557</v>
      </c>
      <c r="Q2127" t="str">
        <f t="shared" si="695"/>
        <v>games</v>
      </c>
      <c r="R2127" t="str">
        <f t="shared" si="696"/>
        <v>video games</v>
      </c>
      <c r="S2127" s="8">
        <f t="shared" si="697"/>
        <v>42191</v>
      </c>
      <c r="T2127" s="8">
        <f t="shared" si="698"/>
        <v>42221.023530092592</v>
      </c>
      <c r="U2127">
        <f t="shared" si="699"/>
        <v>2015</v>
      </c>
      <c r="V2127" t="str">
        <f>VLOOKUP(MONTH(S2127),REF!$C$4:$D$15,2,FALSE)</f>
        <v>JUL</v>
      </c>
      <c r="W2127" t="str">
        <f t="shared" si="700"/>
        <v>NO</v>
      </c>
      <c r="X2127" t="str">
        <f t="shared" si="701"/>
        <v>NO</v>
      </c>
      <c r="Y2127" t="str">
        <f t="shared" si="702"/>
        <v>NO</v>
      </c>
      <c r="Z2127" t="str">
        <f t="shared" si="703"/>
        <v>NO</v>
      </c>
      <c r="AA2127" t="str">
        <f t="shared" si="704"/>
        <v>NO</v>
      </c>
      <c r="AB2127" t="str">
        <f t="shared" si="705"/>
        <v>NO</v>
      </c>
      <c r="AC2127" t="str">
        <f t="shared" si="706"/>
        <v>NO</v>
      </c>
      <c r="AD2127" t="str">
        <f t="shared" si="707"/>
        <v>NO</v>
      </c>
      <c r="AE2127" t="str">
        <f t="shared" si="708"/>
        <v>NO</v>
      </c>
      <c r="AF2127" t="str">
        <f t="shared" si="709"/>
        <v>NO</v>
      </c>
      <c r="AG2127" t="str">
        <f t="shared" si="710"/>
        <v>NO</v>
      </c>
      <c r="AH2127" t="str">
        <f t="shared" si="711"/>
        <v>YES</v>
      </c>
      <c r="AI2127" t="str">
        <f t="shared" si="712"/>
        <v/>
      </c>
      <c r="AJ2127">
        <f t="shared" si="713"/>
        <v>27</v>
      </c>
    </row>
    <row r="2128" spans="1:36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93"/>
        <v>5.0000000000000001E-4</v>
      </c>
      <c r="P2128" s="6">
        <f t="shared" si="694"/>
        <v>5</v>
      </c>
      <c r="Q2128" t="str">
        <f t="shared" si="695"/>
        <v>games</v>
      </c>
      <c r="R2128" t="str">
        <f t="shared" si="696"/>
        <v>video games</v>
      </c>
      <c r="S2128" s="8">
        <f t="shared" si="697"/>
        <v>41952</v>
      </c>
      <c r="T2128" s="8">
        <f t="shared" si="698"/>
        <v>41981.973229166666</v>
      </c>
      <c r="U2128">
        <f t="shared" si="699"/>
        <v>2014</v>
      </c>
      <c r="V2128" t="str">
        <f>VLOOKUP(MONTH(S2128),REF!$C$4:$D$15,2,FALSE)</f>
        <v>NOV</v>
      </c>
      <c r="W2128" t="str">
        <f t="shared" si="700"/>
        <v>NO</v>
      </c>
      <c r="X2128" t="str">
        <f t="shared" si="701"/>
        <v>NO</v>
      </c>
      <c r="Y2128" t="str">
        <f t="shared" si="702"/>
        <v>NO</v>
      </c>
      <c r="Z2128" t="str">
        <f t="shared" si="703"/>
        <v>NO</v>
      </c>
      <c r="AA2128" t="str">
        <f t="shared" si="704"/>
        <v>NO</v>
      </c>
      <c r="AB2128" t="str">
        <f t="shared" si="705"/>
        <v>YES</v>
      </c>
      <c r="AC2128" t="str">
        <f t="shared" si="706"/>
        <v>NO</v>
      </c>
      <c r="AD2128" t="str">
        <f t="shared" si="707"/>
        <v>NO</v>
      </c>
      <c r="AE2128" t="str">
        <f t="shared" si="708"/>
        <v>NO</v>
      </c>
      <c r="AF2128" t="str">
        <f t="shared" si="709"/>
        <v>NO</v>
      </c>
      <c r="AG2128" t="str">
        <f t="shared" si="710"/>
        <v>NO</v>
      </c>
      <c r="AH2128" t="str">
        <f t="shared" si="711"/>
        <v>NO</v>
      </c>
      <c r="AI2128" t="str">
        <f t="shared" si="712"/>
        <v/>
      </c>
      <c r="AJ2128">
        <f t="shared" si="713"/>
        <v>2</v>
      </c>
    </row>
    <row r="2129" spans="1:36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93"/>
        <v>0.28842857142857142</v>
      </c>
      <c r="P2129" s="6">
        <f t="shared" si="694"/>
        <v>34.220338983050844</v>
      </c>
      <c r="Q2129" t="str">
        <f t="shared" si="695"/>
        <v>games</v>
      </c>
      <c r="R2129" t="str">
        <f t="shared" si="696"/>
        <v>video games</v>
      </c>
      <c r="S2129" s="8">
        <f t="shared" si="697"/>
        <v>42046</v>
      </c>
      <c r="T2129" s="8">
        <f t="shared" si="698"/>
        <v>42075.463692129633</v>
      </c>
      <c r="U2129">
        <f t="shared" si="699"/>
        <v>2015</v>
      </c>
      <c r="V2129" t="str">
        <f>VLOOKUP(MONTH(S2129),REF!$C$4:$D$15,2,FALSE)</f>
        <v>FEB</v>
      </c>
      <c r="W2129" t="str">
        <f t="shared" si="700"/>
        <v>NO</v>
      </c>
      <c r="X2129" t="str">
        <f t="shared" si="701"/>
        <v>NO</v>
      </c>
      <c r="Y2129" t="str">
        <f t="shared" si="702"/>
        <v>NO</v>
      </c>
      <c r="Z2129" t="str">
        <f t="shared" si="703"/>
        <v>NO</v>
      </c>
      <c r="AA2129" t="str">
        <f t="shared" si="704"/>
        <v>NO</v>
      </c>
      <c r="AB2129" t="str">
        <f t="shared" si="705"/>
        <v>NO</v>
      </c>
      <c r="AC2129" t="str">
        <f t="shared" si="706"/>
        <v>YES</v>
      </c>
      <c r="AD2129" t="str">
        <f t="shared" si="707"/>
        <v>NO</v>
      </c>
      <c r="AE2129" t="str">
        <f t="shared" si="708"/>
        <v>NO</v>
      </c>
      <c r="AF2129" t="str">
        <f t="shared" si="709"/>
        <v>NO</v>
      </c>
      <c r="AG2129" t="str">
        <f t="shared" si="710"/>
        <v>NO</v>
      </c>
      <c r="AH2129" t="str">
        <f t="shared" si="711"/>
        <v>NO</v>
      </c>
      <c r="AI2129" t="str">
        <f t="shared" si="712"/>
        <v/>
      </c>
      <c r="AJ2129">
        <f t="shared" si="713"/>
        <v>236</v>
      </c>
    </row>
    <row r="2130" spans="1:36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93"/>
        <v>1.6666666666666668E-3</v>
      </c>
      <c r="P2130" s="6">
        <f t="shared" si="694"/>
        <v>25</v>
      </c>
      <c r="Q2130" t="str">
        <f t="shared" si="695"/>
        <v>games</v>
      </c>
      <c r="R2130" t="str">
        <f t="shared" si="696"/>
        <v>video games</v>
      </c>
      <c r="S2130" s="8">
        <f t="shared" si="697"/>
        <v>41844</v>
      </c>
      <c r="T2130" s="8">
        <f t="shared" si="698"/>
        <v>41903.772789351853</v>
      </c>
      <c r="U2130">
        <f t="shared" si="699"/>
        <v>2014</v>
      </c>
      <c r="V2130" t="str">
        <f>VLOOKUP(MONTH(S2130),REF!$C$4:$D$15,2,FALSE)</f>
        <v>JUL</v>
      </c>
      <c r="W2130" t="str">
        <f t="shared" si="700"/>
        <v>NO</v>
      </c>
      <c r="X2130" t="str">
        <f t="shared" si="701"/>
        <v>NO</v>
      </c>
      <c r="Y2130" t="str">
        <f t="shared" si="702"/>
        <v>NO</v>
      </c>
      <c r="Z2130" t="str">
        <f t="shared" si="703"/>
        <v>NO</v>
      </c>
      <c r="AA2130" t="str">
        <f t="shared" si="704"/>
        <v>YES</v>
      </c>
      <c r="AB2130" t="str">
        <f t="shared" si="705"/>
        <v>NO</v>
      </c>
      <c r="AC2130" t="str">
        <f t="shared" si="706"/>
        <v>NO</v>
      </c>
      <c r="AD2130" t="str">
        <f t="shared" si="707"/>
        <v>NO</v>
      </c>
      <c r="AE2130" t="str">
        <f t="shared" si="708"/>
        <v>NO</v>
      </c>
      <c r="AF2130" t="str">
        <f t="shared" si="709"/>
        <v>NO</v>
      </c>
      <c r="AG2130" t="str">
        <f t="shared" si="710"/>
        <v>NO</v>
      </c>
      <c r="AH2130" t="str">
        <f t="shared" si="711"/>
        <v>NO</v>
      </c>
      <c r="AI2130" t="str">
        <f t="shared" si="712"/>
        <v/>
      </c>
      <c r="AJ2130">
        <f t="shared" si="713"/>
        <v>1</v>
      </c>
    </row>
    <row r="2131" spans="1:36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93"/>
        <v>0.11799999999999999</v>
      </c>
      <c r="P2131" s="6">
        <f t="shared" si="694"/>
        <v>19.666666666666668</v>
      </c>
      <c r="Q2131" t="str">
        <f t="shared" si="695"/>
        <v>games</v>
      </c>
      <c r="R2131" t="str">
        <f t="shared" si="696"/>
        <v>video games</v>
      </c>
      <c r="S2131" s="8">
        <f t="shared" si="697"/>
        <v>42409</v>
      </c>
      <c r="T2131" s="8">
        <f t="shared" si="698"/>
        <v>42439.024305555555</v>
      </c>
      <c r="U2131">
        <f t="shared" si="699"/>
        <v>2016</v>
      </c>
      <c r="V2131" t="str">
        <f>VLOOKUP(MONTH(S2131),REF!$C$4:$D$15,2,FALSE)</f>
        <v>FEB</v>
      </c>
      <c r="W2131" t="str">
        <f t="shared" si="700"/>
        <v>NO</v>
      </c>
      <c r="X2131" t="str">
        <f t="shared" si="701"/>
        <v>YES</v>
      </c>
      <c r="Y2131" t="str">
        <f t="shared" si="702"/>
        <v>NO</v>
      </c>
      <c r="Z2131" t="str">
        <f t="shared" si="703"/>
        <v>NO</v>
      </c>
      <c r="AA2131" t="str">
        <f t="shared" si="704"/>
        <v>NO</v>
      </c>
      <c r="AB2131" t="str">
        <f t="shared" si="705"/>
        <v>NO</v>
      </c>
      <c r="AC2131" t="str">
        <f t="shared" si="706"/>
        <v>NO</v>
      </c>
      <c r="AD2131" t="str">
        <f t="shared" si="707"/>
        <v>NO</v>
      </c>
      <c r="AE2131" t="str">
        <f t="shared" si="708"/>
        <v>NO</v>
      </c>
      <c r="AF2131" t="str">
        <f t="shared" si="709"/>
        <v>NO</v>
      </c>
      <c r="AG2131" t="str">
        <f t="shared" si="710"/>
        <v>NO</v>
      </c>
      <c r="AH2131" t="str">
        <f t="shared" si="711"/>
        <v>NO</v>
      </c>
      <c r="AI2131" t="str">
        <f t="shared" si="712"/>
        <v/>
      </c>
      <c r="AJ2131">
        <f t="shared" si="713"/>
        <v>12</v>
      </c>
    </row>
    <row r="2132" spans="1:36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93"/>
        <v>2.0238095238095236E-3</v>
      </c>
      <c r="P2132" s="6">
        <f t="shared" si="694"/>
        <v>21.25</v>
      </c>
      <c r="Q2132" t="str">
        <f t="shared" si="695"/>
        <v>games</v>
      </c>
      <c r="R2132" t="str">
        <f t="shared" si="696"/>
        <v>video games</v>
      </c>
      <c r="S2132" s="8">
        <f t="shared" si="697"/>
        <v>41832</v>
      </c>
      <c r="T2132" s="8">
        <f t="shared" si="698"/>
        <v>41867.086377314816</v>
      </c>
      <c r="U2132">
        <f t="shared" si="699"/>
        <v>2014</v>
      </c>
      <c r="V2132" t="str">
        <f>VLOOKUP(MONTH(S2132),REF!$C$4:$D$15,2,FALSE)</f>
        <v>JUL</v>
      </c>
      <c r="W2132" t="str">
        <f t="shared" si="700"/>
        <v>NO</v>
      </c>
      <c r="X2132" t="str">
        <f t="shared" si="701"/>
        <v>NO</v>
      </c>
      <c r="Y2132" t="str">
        <f t="shared" si="702"/>
        <v>NO</v>
      </c>
      <c r="Z2132" t="str">
        <f t="shared" si="703"/>
        <v>NO</v>
      </c>
      <c r="AA2132" t="str">
        <f t="shared" si="704"/>
        <v>NO</v>
      </c>
      <c r="AB2132" t="str">
        <f t="shared" si="705"/>
        <v>NO</v>
      </c>
      <c r="AC2132" t="str">
        <f t="shared" si="706"/>
        <v>NO</v>
      </c>
      <c r="AD2132" t="str">
        <f t="shared" si="707"/>
        <v>NO</v>
      </c>
      <c r="AE2132" t="str">
        <f t="shared" si="708"/>
        <v>NO</v>
      </c>
      <c r="AF2132" t="str">
        <f t="shared" si="709"/>
        <v>YES</v>
      </c>
      <c r="AG2132" t="str">
        <f t="shared" si="710"/>
        <v>NO</v>
      </c>
      <c r="AH2132" t="str">
        <f t="shared" si="711"/>
        <v>NO</v>
      </c>
      <c r="AI2132" t="str">
        <f t="shared" si="712"/>
        <v/>
      </c>
      <c r="AJ2132">
        <f t="shared" si="713"/>
        <v>4</v>
      </c>
    </row>
    <row r="2133" spans="1:36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93"/>
        <v>0.05</v>
      </c>
      <c r="P2133" s="6">
        <f t="shared" si="694"/>
        <v>8.3333333333333339</v>
      </c>
      <c r="Q2133" t="str">
        <f t="shared" si="695"/>
        <v>games</v>
      </c>
      <c r="R2133" t="str">
        <f t="shared" si="696"/>
        <v>video games</v>
      </c>
      <c r="S2133" s="8">
        <f t="shared" si="697"/>
        <v>42167</v>
      </c>
      <c r="T2133" s="8">
        <f t="shared" si="698"/>
        <v>42197.207071759258</v>
      </c>
      <c r="U2133">
        <f t="shared" si="699"/>
        <v>2015</v>
      </c>
      <c r="V2133" t="str">
        <f>VLOOKUP(MONTH(S2133),REF!$C$4:$D$15,2,FALSE)</f>
        <v>JUN</v>
      </c>
      <c r="W2133" t="str">
        <f t="shared" si="700"/>
        <v>YES</v>
      </c>
      <c r="X2133" t="str">
        <f t="shared" si="701"/>
        <v>NO</v>
      </c>
      <c r="Y2133" t="str">
        <f t="shared" si="702"/>
        <v>NO</v>
      </c>
      <c r="Z2133" t="str">
        <f t="shared" si="703"/>
        <v>NO</v>
      </c>
      <c r="AA2133" t="str">
        <f t="shared" si="704"/>
        <v>NO</v>
      </c>
      <c r="AB2133" t="str">
        <f t="shared" si="705"/>
        <v>NO</v>
      </c>
      <c r="AC2133" t="str">
        <f t="shared" si="706"/>
        <v>NO</v>
      </c>
      <c r="AD2133" t="str">
        <f t="shared" si="707"/>
        <v>NO</v>
      </c>
      <c r="AE2133" t="str">
        <f t="shared" si="708"/>
        <v>NO</v>
      </c>
      <c r="AF2133" t="str">
        <f t="shared" si="709"/>
        <v>NO</v>
      </c>
      <c r="AG2133" t="str">
        <f t="shared" si="710"/>
        <v>NO</v>
      </c>
      <c r="AH2133" t="str">
        <f t="shared" si="711"/>
        <v>NO</v>
      </c>
      <c r="AI2133" t="str">
        <f t="shared" si="712"/>
        <v/>
      </c>
      <c r="AJ2133">
        <f t="shared" si="713"/>
        <v>3</v>
      </c>
    </row>
    <row r="2134" spans="1:36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93"/>
        <v>2.1129899999999997E-2</v>
      </c>
      <c r="P2134" s="6">
        <f t="shared" si="694"/>
        <v>21.34333333333333</v>
      </c>
      <c r="Q2134" t="str">
        <f t="shared" si="695"/>
        <v>games</v>
      </c>
      <c r="R2134" t="str">
        <f t="shared" si="696"/>
        <v>video games</v>
      </c>
      <c r="S2134" s="8">
        <f t="shared" si="697"/>
        <v>41643</v>
      </c>
      <c r="T2134" s="8">
        <f t="shared" si="698"/>
        <v>41673.487175925926</v>
      </c>
      <c r="U2134">
        <f t="shared" si="699"/>
        <v>2014</v>
      </c>
      <c r="V2134" t="str">
        <f>VLOOKUP(MONTH(S2134),REF!$C$4:$D$15,2,FALSE)</f>
        <v>JAN</v>
      </c>
      <c r="W2134" t="str">
        <f t="shared" si="700"/>
        <v>NO</v>
      </c>
      <c r="X2134" t="str">
        <f t="shared" si="701"/>
        <v>NO</v>
      </c>
      <c r="Y2134" t="str">
        <f t="shared" si="702"/>
        <v>NO</v>
      </c>
      <c r="Z2134" t="str">
        <f t="shared" si="703"/>
        <v>NO</v>
      </c>
      <c r="AA2134" t="str">
        <f t="shared" si="704"/>
        <v>NO</v>
      </c>
      <c r="AB2134" t="str">
        <f t="shared" si="705"/>
        <v>NO</v>
      </c>
      <c r="AC2134" t="str">
        <f t="shared" si="706"/>
        <v>NO</v>
      </c>
      <c r="AD2134" t="str">
        <f t="shared" si="707"/>
        <v>NO</v>
      </c>
      <c r="AE2134" t="str">
        <f t="shared" si="708"/>
        <v>NO</v>
      </c>
      <c r="AF2134" t="str">
        <f t="shared" si="709"/>
        <v>NO</v>
      </c>
      <c r="AG2134" t="str">
        <f t="shared" si="710"/>
        <v>NO</v>
      </c>
      <c r="AH2134" t="str">
        <f t="shared" si="711"/>
        <v>YES</v>
      </c>
      <c r="AI2134" t="str">
        <f t="shared" si="712"/>
        <v/>
      </c>
      <c r="AJ2134">
        <f t="shared" si="713"/>
        <v>99</v>
      </c>
    </row>
    <row r="2135" spans="1:36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93"/>
        <v>1.6E-2</v>
      </c>
      <c r="P2135" s="6">
        <f t="shared" si="694"/>
        <v>5.333333333333333</v>
      </c>
      <c r="Q2135" t="str">
        <f t="shared" si="695"/>
        <v>games</v>
      </c>
      <c r="R2135" t="str">
        <f t="shared" si="696"/>
        <v>video games</v>
      </c>
      <c r="S2135" s="8">
        <f t="shared" si="697"/>
        <v>40619</v>
      </c>
      <c r="T2135" s="8">
        <f t="shared" si="698"/>
        <v>40657.290972222225</v>
      </c>
      <c r="U2135">
        <f t="shared" si="699"/>
        <v>2011</v>
      </c>
      <c r="V2135" t="str">
        <f>VLOOKUP(MONTH(S2135),REF!$C$4:$D$15,2,FALSE)</f>
        <v>MAR</v>
      </c>
      <c r="W2135" t="str">
        <f t="shared" si="700"/>
        <v>NO</v>
      </c>
      <c r="X2135" t="str">
        <f t="shared" si="701"/>
        <v>YES</v>
      </c>
      <c r="Y2135" t="str">
        <f t="shared" si="702"/>
        <v>NO</v>
      </c>
      <c r="Z2135" t="str">
        <f t="shared" si="703"/>
        <v>NO</v>
      </c>
      <c r="AA2135" t="str">
        <f t="shared" si="704"/>
        <v>NO</v>
      </c>
      <c r="AB2135" t="str">
        <f t="shared" si="705"/>
        <v>NO</v>
      </c>
      <c r="AC2135" t="str">
        <f t="shared" si="706"/>
        <v>NO</v>
      </c>
      <c r="AD2135" t="str">
        <f t="shared" si="707"/>
        <v>NO</v>
      </c>
      <c r="AE2135" t="str">
        <f t="shared" si="708"/>
        <v>NO</v>
      </c>
      <c r="AF2135" t="str">
        <f t="shared" si="709"/>
        <v>NO</v>
      </c>
      <c r="AG2135" t="str">
        <f t="shared" si="710"/>
        <v>NO</v>
      </c>
      <c r="AH2135" t="str">
        <f t="shared" si="711"/>
        <v>NO</v>
      </c>
      <c r="AI2135" t="str">
        <f t="shared" si="712"/>
        <v/>
      </c>
      <c r="AJ2135">
        <f t="shared" si="713"/>
        <v>3</v>
      </c>
    </row>
    <row r="2136" spans="1:36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93"/>
        <v>1.7333333333333333E-2</v>
      </c>
      <c r="P2136" s="6">
        <f t="shared" si="694"/>
        <v>34.666666666666664</v>
      </c>
      <c r="Q2136" t="str">
        <f t="shared" si="695"/>
        <v>games</v>
      </c>
      <c r="R2136" t="str">
        <f t="shared" si="696"/>
        <v>video games</v>
      </c>
      <c r="S2136" s="8">
        <f t="shared" si="697"/>
        <v>41362</v>
      </c>
      <c r="T2136" s="8">
        <f t="shared" si="698"/>
        <v>41391.886469907404</v>
      </c>
      <c r="U2136">
        <f t="shared" si="699"/>
        <v>2013</v>
      </c>
      <c r="V2136" t="str">
        <f>VLOOKUP(MONTH(S2136),REF!$C$4:$D$15,2,FALSE)</f>
        <v>MAR</v>
      </c>
      <c r="W2136" t="str">
        <f t="shared" si="700"/>
        <v>NO</v>
      </c>
      <c r="X2136" t="str">
        <f t="shared" si="701"/>
        <v>NO</v>
      </c>
      <c r="Y2136" t="str">
        <f t="shared" si="702"/>
        <v>YES</v>
      </c>
      <c r="Z2136" t="str">
        <f t="shared" si="703"/>
        <v>NO</v>
      </c>
      <c r="AA2136" t="str">
        <f t="shared" si="704"/>
        <v>NO</v>
      </c>
      <c r="AB2136" t="str">
        <f t="shared" si="705"/>
        <v>NO</v>
      </c>
      <c r="AC2136" t="str">
        <f t="shared" si="706"/>
        <v>NO</v>
      </c>
      <c r="AD2136" t="str">
        <f t="shared" si="707"/>
        <v>NO</v>
      </c>
      <c r="AE2136" t="str">
        <f t="shared" si="708"/>
        <v>NO</v>
      </c>
      <c r="AF2136" t="str">
        <f t="shared" si="709"/>
        <v>NO</v>
      </c>
      <c r="AG2136" t="str">
        <f t="shared" si="710"/>
        <v>NO</v>
      </c>
      <c r="AH2136" t="str">
        <f t="shared" si="711"/>
        <v>NO</v>
      </c>
      <c r="AI2136" t="str">
        <f t="shared" si="712"/>
        <v/>
      </c>
      <c r="AJ2136">
        <f t="shared" si="713"/>
        <v>3</v>
      </c>
    </row>
    <row r="2137" spans="1:36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93"/>
        <v>9.5600000000000004E-2</v>
      </c>
      <c r="P2137" s="6">
        <f t="shared" si="694"/>
        <v>21.727272727272727</v>
      </c>
      <c r="Q2137" t="str">
        <f t="shared" si="695"/>
        <v>games</v>
      </c>
      <c r="R2137" t="str">
        <f t="shared" si="696"/>
        <v>video games</v>
      </c>
      <c r="S2137" s="8">
        <f t="shared" si="697"/>
        <v>41157</v>
      </c>
      <c r="T2137" s="8">
        <f t="shared" si="698"/>
        <v>41186.96334490741</v>
      </c>
      <c r="U2137">
        <f t="shared" si="699"/>
        <v>2012</v>
      </c>
      <c r="V2137" t="str">
        <f>VLOOKUP(MONTH(S2137),REF!$C$4:$D$15,2,FALSE)</f>
        <v>SEP</v>
      </c>
      <c r="W2137" t="str">
        <f t="shared" si="700"/>
        <v>NO</v>
      </c>
      <c r="X2137" t="str">
        <f t="shared" si="701"/>
        <v>NO</v>
      </c>
      <c r="Y2137" t="str">
        <f t="shared" si="702"/>
        <v>YES</v>
      </c>
      <c r="Z2137" t="str">
        <f t="shared" si="703"/>
        <v>NO</v>
      </c>
      <c r="AA2137" t="str">
        <f t="shared" si="704"/>
        <v>NO</v>
      </c>
      <c r="AB2137" t="str">
        <f t="shared" si="705"/>
        <v>NO</v>
      </c>
      <c r="AC2137" t="str">
        <f t="shared" si="706"/>
        <v>NO</v>
      </c>
      <c r="AD2137" t="str">
        <f t="shared" si="707"/>
        <v>NO</v>
      </c>
      <c r="AE2137" t="str">
        <f t="shared" si="708"/>
        <v>NO</v>
      </c>
      <c r="AF2137" t="str">
        <f t="shared" si="709"/>
        <v>NO</v>
      </c>
      <c r="AG2137" t="str">
        <f t="shared" si="710"/>
        <v>NO</v>
      </c>
      <c r="AH2137" t="str">
        <f t="shared" si="711"/>
        <v>NO</v>
      </c>
      <c r="AI2137" t="str">
        <f t="shared" si="712"/>
        <v/>
      </c>
      <c r="AJ2137">
        <f t="shared" si="713"/>
        <v>22</v>
      </c>
    </row>
    <row r="2138" spans="1:36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93"/>
        <v>5.9612499999999998E-4</v>
      </c>
      <c r="P2138" s="6">
        <f t="shared" si="694"/>
        <v>11.922499999999999</v>
      </c>
      <c r="Q2138" t="str">
        <f t="shared" si="695"/>
        <v>games</v>
      </c>
      <c r="R2138" t="str">
        <f t="shared" si="696"/>
        <v>video games</v>
      </c>
      <c r="S2138" s="8">
        <f t="shared" si="697"/>
        <v>41537</v>
      </c>
      <c r="T2138" s="8">
        <f t="shared" si="698"/>
        <v>41566.509097222224</v>
      </c>
      <c r="U2138">
        <f t="shared" si="699"/>
        <v>2013</v>
      </c>
      <c r="V2138" t="str">
        <f>VLOOKUP(MONTH(S2138),REF!$C$4:$D$15,2,FALSE)</f>
        <v>SEP</v>
      </c>
      <c r="W2138" t="str">
        <f t="shared" si="700"/>
        <v>NO</v>
      </c>
      <c r="X2138" t="str">
        <f t="shared" si="701"/>
        <v>NO</v>
      </c>
      <c r="Y2138" t="str">
        <f t="shared" si="702"/>
        <v>NO</v>
      </c>
      <c r="Z2138" t="str">
        <f t="shared" si="703"/>
        <v>NO</v>
      </c>
      <c r="AA2138" t="str">
        <f t="shared" si="704"/>
        <v>NO</v>
      </c>
      <c r="AB2138" t="str">
        <f t="shared" si="705"/>
        <v>NO</v>
      </c>
      <c r="AC2138" t="str">
        <f t="shared" si="706"/>
        <v>NO</v>
      </c>
      <c r="AD2138" t="str">
        <f t="shared" si="707"/>
        <v>NO</v>
      </c>
      <c r="AE2138" t="str">
        <f t="shared" si="708"/>
        <v>NO</v>
      </c>
      <c r="AF2138" t="str">
        <f t="shared" si="709"/>
        <v>NO</v>
      </c>
      <c r="AG2138" t="str">
        <f t="shared" si="710"/>
        <v>NO</v>
      </c>
      <c r="AH2138" t="str">
        <f t="shared" si="711"/>
        <v>YES</v>
      </c>
      <c r="AI2138" t="str">
        <f t="shared" si="712"/>
        <v/>
      </c>
      <c r="AJ2138">
        <f t="shared" si="713"/>
        <v>4</v>
      </c>
    </row>
    <row r="2139" spans="1:36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93"/>
        <v>0.28405999999999998</v>
      </c>
      <c r="P2139" s="6">
        <f t="shared" si="694"/>
        <v>26.59737827715356</v>
      </c>
      <c r="Q2139" t="str">
        <f t="shared" si="695"/>
        <v>games</v>
      </c>
      <c r="R2139" t="str">
        <f t="shared" si="696"/>
        <v>video games</v>
      </c>
      <c r="S2139" s="8">
        <f t="shared" si="697"/>
        <v>41949</v>
      </c>
      <c r="T2139" s="8">
        <f t="shared" si="698"/>
        <v>41978.771168981482</v>
      </c>
      <c r="U2139">
        <f t="shared" si="699"/>
        <v>2014</v>
      </c>
      <c r="V2139" t="str">
        <f>VLOOKUP(MONTH(S2139),REF!$C$4:$D$15,2,FALSE)</f>
        <v>NOV</v>
      </c>
      <c r="W2139" t="str">
        <f t="shared" si="700"/>
        <v>NO</v>
      </c>
      <c r="X2139" t="str">
        <f t="shared" si="701"/>
        <v>NO</v>
      </c>
      <c r="Y2139" t="str">
        <f t="shared" si="702"/>
        <v>NO</v>
      </c>
      <c r="Z2139" t="str">
        <f t="shared" si="703"/>
        <v>NO</v>
      </c>
      <c r="AA2139" t="str">
        <f t="shared" si="704"/>
        <v>NO</v>
      </c>
      <c r="AB2139" t="str">
        <f t="shared" si="705"/>
        <v>NO</v>
      </c>
      <c r="AC2139" t="str">
        <f t="shared" si="706"/>
        <v>NO</v>
      </c>
      <c r="AD2139" t="str">
        <f t="shared" si="707"/>
        <v>NO</v>
      </c>
      <c r="AE2139" t="str">
        <f t="shared" si="708"/>
        <v>NO</v>
      </c>
      <c r="AF2139" t="str">
        <f t="shared" si="709"/>
        <v>NO</v>
      </c>
      <c r="AG2139" t="str">
        <f t="shared" si="710"/>
        <v>NO</v>
      </c>
      <c r="AH2139" t="str">
        <f t="shared" si="711"/>
        <v>YES</v>
      </c>
      <c r="AI2139" t="str">
        <f t="shared" si="712"/>
        <v/>
      </c>
      <c r="AJ2139">
        <f t="shared" si="713"/>
        <v>534</v>
      </c>
    </row>
    <row r="2140" spans="1:36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93"/>
        <v>0.128</v>
      </c>
      <c r="P2140" s="6">
        <f t="shared" si="694"/>
        <v>10.666666666666666</v>
      </c>
      <c r="Q2140" t="str">
        <f t="shared" si="695"/>
        <v>games</v>
      </c>
      <c r="R2140" t="str">
        <f t="shared" si="696"/>
        <v>video games</v>
      </c>
      <c r="S2140" s="8">
        <f t="shared" si="697"/>
        <v>41557</v>
      </c>
      <c r="T2140" s="8">
        <f t="shared" si="698"/>
        <v>41587.054849537039</v>
      </c>
      <c r="U2140">
        <f t="shared" si="699"/>
        <v>2013</v>
      </c>
      <c r="V2140" t="str">
        <f>VLOOKUP(MONTH(S2140),REF!$C$4:$D$15,2,FALSE)</f>
        <v>OCT</v>
      </c>
      <c r="W2140" t="str">
        <f t="shared" si="700"/>
        <v>NO</v>
      </c>
      <c r="X2140" t="str">
        <f t="shared" si="701"/>
        <v>YES</v>
      </c>
      <c r="Y2140" t="str">
        <f t="shared" si="702"/>
        <v>NO</v>
      </c>
      <c r="Z2140" t="str">
        <f t="shared" si="703"/>
        <v>NO</v>
      </c>
      <c r="AA2140" t="str">
        <f t="shared" si="704"/>
        <v>NO</v>
      </c>
      <c r="AB2140" t="str">
        <f t="shared" si="705"/>
        <v>NO</v>
      </c>
      <c r="AC2140" t="str">
        <f t="shared" si="706"/>
        <v>NO</v>
      </c>
      <c r="AD2140" t="str">
        <f t="shared" si="707"/>
        <v>NO</v>
      </c>
      <c r="AE2140" t="str">
        <f t="shared" si="708"/>
        <v>NO</v>
      </c>
      <c r="AF2140" t="str">
        <f t="shared" si="709"/>
        <v>NO</v>
      </c>
      <c r="AG2140" t="str">
        <f t="shared" si="710"/>
        <v>NO</v>
      </c>
      <c r="AH2140" t="str">
        <f t="shared" si="711"/>
        <v>NO</v>
      </c>
      <c r="AI2140" t="str">
        <f t="shared" si="712"/>
        <v/>
      </c>
      <c r="AJ2140">
        <f t="shared" si="713"/>
        <v>12</v>
      </c>
    </row>
    <row r="2141" spans="1:36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93"/>
        <v>5.4199999999999998E-2</v>
      </c>
      <c r="P2141" s="6">
        <f t="shared" si="694"/>
        <v>29.035714285714285</v>
      </c>
      <c r="Q2141" t="str">
        <f t="shared" si="695"/>
        <v>games</v>
      </c>
      <c r="R2141" t="str">
        <f t="shared" si="696"/>
        <v>video games</v>
      </c>
      <c r="S2141" s="8">
        <f t="shared" si="697"/>
        <v>42648</v>
      </c>
      <c r="T2141" s="8">
        <f t="shared" si="698"/>
        <v>42677.750092592592</v>
      </c>
      <c r="U2141">
        <f t="shared" si="699"/>
        <v>2016</v>
      </c>
      <c r="V2141" t="str">
        <f>VLOOKUP(MONTH(S2141),REF!$C$4:$D$15,2,FALSE)</f>
        <v>OCT</v>
      </c>
      <c r="W2141" t="str">
        <f t="shared" si="700"/>
        <v>NO</v>
      </c>
      <c r="X2141" t="str">
        <f t="shared" si="701"/>
        <v>NO</v>
      </c>
      <c r="Y2141" t="str">
        <f t="shared" si="702"/>
        <v>NO</v>
      </c>
      <c r="Z2141" t="str">
        <f t="shared" si="703"/>
        <v>NO</v>
      </c>
      <c r="AA2141" t="str">
        <f t="shared" si="704"/>
        <v>NO</v>
      </c>
      <c r="AB2141" t="str">
        <f t="shared" si="705"/>
        <v>NO</v>
      </c>
      <c r="AC2141" t="str">
        <f t="shared" si="706"/>
        <v>NO</v>
      </c>
      <c r="AD2141" t="str">
        <f t="shared" si="707"/>
        <v>YES</v>
      </c>
      <c r="AE2141" t="str">
        <f t="shared" si="708"/>
        <v>NO</v>
      </c>
      <c r="AF2141" t="str">
        <f t="shared" si="709"/>
        <v>NO</v>
      </c>
      <c r="AG2141" t="str">
        <f t="shared" si="710"/>
        <v>NO</v>
      </c>
      <c r="AH2141" t="str">
        <f t="shared" si="711"/>
        <v>NO</v>
      </c>
      <c r="AI2141" t="str">
        <f t="shared" si="712"/>
        <v/>
      </c>
      <c r="AJ2141">
        <f t="shared" si="713"/>
        <v>56</v>
      </c>
    </row>
    <row r="2142" spans="1:36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93"/>
        <v>1.1199999999999999E-3</v>
      </c>
      <c r="P2142" s="6">
        <f t="shared" si="694"/>
        <v>50.909090909090907</v>
      </c>
      <c r="Q2142" t="str">
        <f t="shared" si="695"/>
        <v>games</v>
      </c>
      <c r="R2142" t="str">
        <f t="shared" si="696"/>
        <v>video games</v>
      </c>
      <c r="S2142" s="8">
        <f t="shared" si="697"/>
        <v>41256</v>
      </c>
      <c r="T2142" s="8">
        <f t="shared" si="698"/>
        <v>41285.833611111113</v>
      </c>
      <c r="U2142">
        <f t="shared" si="699"/>
        <v>2012</v>
      </c>
      <c r="V2142" t="str">
        <f>VLOOKUP(MONTH(S2142),REF!$C$4:$D$15,2,FALSE)</f>
        <v>DEC</v>
      </c>
      <c r="W2142" t="str">
        <f t="shared" si="700"/>
        <v>NO</v>
      </c>
      <c r="X2142" t="str">
        <f t="shared" si="701"/>
        <v>NO</v>
      </c>
      <c r="Y2142" t="str">
        <f t="shared" si="702"/>
        <v>NO</v>
      </c>
      <c r="Z2142" t="str">
        <f t="shared" si="703"/>
        <v>NO</v>
      </c>
      <c r="AA2142" t="str">
        <f t="shared" si="704"/>
        <v>NO</v>
      </c>
      <c r="AB2142" t="str">
        <f t="shared" si="705"/>
        <v>NO</v>
      </c>
      <c r="AC2142" t="str">
        <f t="shared" si="706"/>
        <v>NO</v>
      </c>
      <c r="AD2142" t="str">
        <f t="shared" si="707"/>
        <v>NO</v>
      </c>
      <c r="AE2142" t="str">
        <f t="shared" si="708"/>
        <v>NO</v>
      </c>
      <c r="AF2142" t="str">
        <f t="shared" si="709"/>
        <v>NO</v>
      </c>
      <c r="AG2142" t="str">
        <f t="shared" si="710"/>
        <v>NO</v>
      </c>
      <c r="AH2142" t="str">
        <f t="shared" si="711"/>
        <v>YES</v>
      </c>
      <c r="AI2142" t="str">
        <f t="shared" si="712"/>
        <v/>
      </c>
      <c r="AJ2142">
        <f t="shared" si="713"/>
        <v>11</v>
      </c>
    </row>
    <row r="2143" spans="1:36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93"/>
        <v>0</v>
      </c>
      <c r="P2143" s="6" t="e">
        <f t="shared" si="694"/>
        <v>#DIV/0!</v>
      </c>
      <c r="Q2143" t="str">
        <f t="shared" si="695"/>
        <v>games</v>
      </c>
      <c r="R2143" t="str">
        <f t="shared" si="696"/>
        <v>video games</v>
      </c>
      <c r="S2143" s="8">
        <f t="shared" si="697"/>
        <v>41927</v>
      </c>
      <c r="T2143" s="8">
        <f t="shared" si="698"/>
        <v>41957.277303240742</v>
      </c>
      <c r="U2143">
        <f t="shared" si="699"/>
        <v>2014</v>
      </c>
      <c r="V2143" t="str">
        <f>VLOOKUP(MONTH(S2143),REF!$C$4:$D$15,2,FALSE)</f>
        <v>OCT</v>
      </c>
      <c r="W2143" t="str">
        <f t="shared" si="700"/>
        <v>NO</v>
      </c>
      <c r="X2143" t="str">
        <f t="shared" si="701"/>
        <v>NO</v>
      </c>
      <c r="Y2143" t="str">
        <f t="shared" si="702"/>
        <v>NO</v>
      </c>
      <c r="Z2143" t="str">
        <f t="shared" si="703"/>
        <v>NO</v>
      </c>
      <c r="AA2143" t="str">
        <f t="shared" si="704"/>
        <v>YES</v>
      </c>
      <c r="AB2143" t="str">
        <f t="shared" si="705"/>
        <v>NO</v>
      </c>
      <c r="AC2143" t="str">
        <f t="shared" si="706"/>
        <v>NO</v>
      </c>
      <c r="AD2143" t="str">
        <f t="shared" si="707"/>
        <v>NO</v>
      </c>
      <c r="AE2143" t="str">
        <f t="shared" si="708"/>
        <v>NO</v>
      </c>
      <c r="AF2143" t="str">
        <f t="shared" si="709"/>
        <v>NO</v>
      </c>
      <c r="AG2143" t="str">
        <f t="shared" si="710"/>
        <v>NO</v>
      </c>
      <c r="AH2143" t="str">
        <f t="shared" si="711"/>
        <v>NO</v>
      </c>
      <c r="AI2143" t="str">
        <f t="shared" si="712"/>
        <v/>
      </c>
      <c r="AJ2143">
        <f t="shared" si="713"/>
        <v>0</v>
      </c>
    </row>
    <row r="2144" spans="1:36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93"/>
        <v>5.7238095238095241E-2</v>
      </c>
      <c r="P2144" s="6">
        <f t="shared" si="694"/>
        <v>50.083333333333336</v>
      </c>
      <c r="Q2144" t="str">
        <f t="shared" si="695"/>
        <v>games</v>
      </c>
      <c r="R2144" t="str">
        <f t="shared" si="696"/>
        <v>video games</v>
      </c>
      <c r="S2144" s="8">
        <f t="shared" si="697"/>
        <v>42341</v>
      </c>
      <c r="T2144" s="8">
        <f t="shared" si="698"/>
        <v>42368.701504629629</v>
      </c>
      <c r="U2144">
        <f t="shared" si="699"/>
        <v>2015</v>
      </c>
      <c r="V2144" t="str">
        <f>VLOOKUP(MONTH(S2144),REF!$C$4:$D$15,2,FALSE)</f>
        <v>DEC</v>
      </c>
      <c r="W2144" t="str">
        <f t="shared" si="700"/>
        <v>NO</v>
      </c>
      <c r="X2144" t="str">
        <f t="shared" si="701"/>
        <v>NO</v>
      </c>
      <c r="Y2144" t="str">
        <f t="shared" si="702"/>
        <v>NO</v>
      </c>
      <c r="Z2144" t="str">
        <f t="shared" si="703"/>
        <v>YES</v>
      </c>
      <c r="AA2144" t="str">
        <f t="shared" si="704"/>
        <v>NO</v>
      </c>
      <c r="AB2144" t="str">
        <f t="shared" si="705"/>
        <v>NO</v>
      </c>
      <c r="AC2144" t="str">
        <f t="shared" si="706"/>
        <v>NO</v>
      </c>
      <c r="AD2144" t="str">
        <f t="shared" si="707"/>
        <v>NO</v>
      </c>
      <c r="AE2144" t="str">
        <f t="shared" si="708"/>
        <v>NO</v>
      </c>
      <c r="AF2144" t="str">
        <f t="shared" si="709"/>
        <v>NO</v>
      </c>
      <c r="AG2144" t="str">
        <f t="shared" si="710"/>
        <v>NO</v>
      </c>
      <c r="AH2144" t="str">
        <f t="shared" si="711"/>
        <v>NO</v>
      </c>
      <c r="AI2144" t="str">
        <f t="shared" si="712"/>
        <v/>
      </c>
      <c r="AJ2144">
        <f t="shared" si="713"/>
        <v>12</v>
      </c>
    </row>
    <row r="2145" spans="1:36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93"/>
        <v>0.1125</v>
      </c>
      <c r="P2145" s="6">
        <f t="shared" si="694"/>
        <v>45</v>
      </c>
      <c r="Q2145" t="str">
        <f t="shared" si="695"/>
        <v>games</v>
      </c>
      <c r="R2145" t="str">
        <f t="shared" si="696"/>
        <v>video games</v>
      </c>
      <c r="S2145" s="8">
        <f t="shared" si="697"/>
        <v>40333</v>
      </c>
      <c r="T2145" s="8">
        <f t="shared" si="698"/>
        <v>40380.791666666664</v>
      </c>
      <c r="U2145">
        <f t="shared" si="699"/>
        <v>2010</v>
      </c>
      <c r="V2145" t="str">
        <f>VLOOKUP(MONTH(S2145),REF!$C$4:$D$15,2,FALSE)</f>
        <v>JUN</v>
      </c>
      <c r="W2145" t="str">
        <f t="shared" si="700"/>
        <v>NO</v>
      </c>
      <c r="X2145" t="str">
        <f t="shared" si="701"/>
        <v>YES</v>
      </c>
      <c r="Y2145" t="str">
        <f t="shared" si="702"/>
        <v>NO</v>
      </c>
      <c r="Z2145" t="str">
        <f t="shared" si="703"/>
        <v>NO</v>
      </c>
      <c r="AA2145" t="str">
        <f t="shared" si="704"/>
        <v>NO</v>
      </c>
      <c r="AB2145" t="str">
        <f t="shared" si="705"/>
        <v>NO</v>
      </c>
      <c r="AC2145" t="str">
        <f t="shared" si="706"/>
        <v>NO</v>
      </c>
      <c r="AD2145" t="str">
        <f t="shared" si="707"/>
        <v>NO</v>
      </c>
      <c r="AE2145" t="str">
        <f t="shared" si="708"/>
        <v>NO</v>
      </c>
      <c r="AF2145" t="str">
        <f t="shared" si="709"/>
        <v>NO</v>
      </c>
      <c r="AG2145" t="str">
        <f t="shared" si="710"/>
        <v>NO</v>
      </c>
      <c r="AH2145" t="str">
        <f t="shared" si="711"/>
        <v>NO</v>
      </c>
      <c r="AI2145" t="str">
        <f t="shared" si="712"/>
        <v/>
      </c>
      <c r="AJ2145">
        <f t="shared" si="713"/>
        <v>5</v>
      </c>
    </row>
    <row r="2146" spans="1:36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93"/>
        <v>1.7098591549295775E-2</v>
      </c>
      <c r="P2146" s="6">
        <f t="shared" si="694"/>
        <v>25.291666666666668</v>
      </c>
      <c r="Q2146" t="str">
        <f t="shared" si="695"/>
        <v>games</v>
      </c>
      <c r="R2146" t="str">
        <f t="shared" si="696"/>
        <v>video games</v>
      </c>
      <c r="S2146" s="8">
        <f t="shared" si="697"/>
        <v>41500</v>
      </c>
      <c r="T2146" s="8">
        <f t="shared" si="698"/>
        <v>41531.546759259261</v>
      </c>
      <c r="U2146">
        <f t="shared" si="699"/>
        <v>2013</v>
      </c>
      <c r="V2146" t="str">
        <f>VLOOKUP(MONTH(S2146),REF!$C$4:$D$15,2,FALSE)</f>
        <v>AUG</v>
      </c>
      <c r="W2146" t="str">
        <f t="shared" si="700"/>
        <v>NO</v>
      </c>
      <c r="X2146" t="str">
        <f t="shared" si="701"/>
        <v>NO</v>
      </c>
      <c r="Y2146" t="str">
        <f t="shared" si="702"/>
        <v>NO</v>
      </c>
      <c r="Z2146" t="str">
        <f t="shared" si="703"/>
        <v>NO</v>
      </c>
      <c r="AA2146" t="str">
        <f t="shared" si="704"/>
        <v>NO</v>
      </c>
      <c r="AB2146" t="str">
        <f t="shared" si="705"/>
        <v>NO</v>
      </c>
      <c r="AC2146" t="str">
        <f t="shared" si="706"/>
        <v>NO</v>
      </c>
      <c r="AD2146" t="str">
        <f t="shared" si="707"/>
        <v>NO</v>
      </c>
      <c r="AE2146" t="str">
        <f t="shared" si="708"/>
        <v>YES</v>
      </c>
      <c r="AF2146" t="str">
        <f t="shared" si="709"/>
        <v>NO</v>
      </c>
      <c r="AG2146" t="str">
        <f t="shared" si="710"/>
        <v>NO</v>
      </c>
      <c r="AH2146" t="str">
        <f t="shared" si="711"/>
        <v>NO</v>
      </c>
      <c r="AI2146" t="str">
        <f t="shared" si="712"/>
        <v/>
      </c>
      <c r="AJ2146">
        <f t="shared" si="713"/>
        <v>24</v>
      </c>
    </row>
    <row r="2147" spans="1:36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93"/>
        <v>0.30433333333333334</v>
      </c>
      <c r="P2147" s="6">
        <f t="shared" si="694"/>
        <v>51.292134831460672</v>
      </c>
      <c r="Q2147" t="str">
        <f t="shared" si="695"/>
        <v>games</v>
      </c>
      <c r="R2147" t="str">
        <f t="shared" si="696"/>
        <v>video games</v>
      </c>
      <c r="S2147" s="8">
        <f t="shared" si="697"/>
        <v>41575</v>
      </c>
      <c r="T2147" s="8">
        <f t="shared" si="698"/>
        <v>41605.279097222221</v>
      </c>
      <c r="U2147">
        <f t="shared" si="699"/>
        <v>2013</v>
      </c>
      <c r="V2147" t="str">
        <f>VLOOKUP(MONTH(S2147),REF!$C$4:$D$15,2,FALSE)</f>
        <v>OCT</v>
      </c>
      <c r="W2147" t="str">
        <f t="shared" si="700"/>
        <v>NO</v>
      </c>
      <c r="X2147" t="str">
        <f t="shared" si="701"/>
        <v>NO</v>
      </c>
      <c r="Y2147" t="str">
        <f t="shared" si="702"/>
        <v>NO</v>
      </c>
      <c r="Z2147" t="str">
        <f t="shared" si="703"/>
        <v>NO</v>
      </c>
      <c r="AA2147" t="str">
        <f t="shared" si="704"/>
        <v>YES</v>
      </c>
      <c r="AB2147" t="str">
        <f t="shared" si="705"/>
        <v>NO</v>
      </c>
      <c r="AC2147" t="str">
        <f t="shared" si="706"/>
        <v>NO</v>
      </c>
      <c r="AD2147" t="str">
        <f t="shared" si="707"/>
        <v>NO</v>
      </c>
      <c r="AE2147" t="str">
        <f t="shared" si="708"/>
        <v>NO</v>
      </c>
      <c r="AF2147" t="str">
        <f t="shared" si="709"/>
        <v>NO</v>
      </c>
      <c r="AG2147" t="str">
        <f t="shared" si="710"/>
        <v>NO</v>
      </c>
      <c r="AH2147" t="str">
        <f t="shared" si="711"/>
        <v>NO</v>
      </c>
      <c r="AI2147" t="str">
        <f t="shared" si="712"/>
        <v/>
      </c>
      <c r="AJ2147">
        <f t="shared" si="713"/>
        <v>89</v>
      </c>
    </row>
    <row r="2148" spans="1:36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93"/>
        <v>2.0000000000000001E-4</v>
      </c>
      <c r="P2148" s="6">
        <f t="shared" si="694"/>
        <v>1</v>
      </c>
      <c r="Q2148" t="str">
        <f t="shared" si="695"/>
        <v>games</v>
      </c>
      <c r="R2148" t="str">
        <f t="shared" si="696"/>
        <v>video games</v>
      </c>
      <c r="S2148" s="8">
        <f t="shared" si="697"/>
        <v>42398</v>
      </c>
      <c r="T2148" s="8">
        <f t="shared" si="698"/>
        <v>42411.679513888885</v>
      </c>
      <c r="U2148">
        <f t="shared" si="699"/>
        <v>2016</v>
      </c>
      <c r="V2148" t="str">
        <f>VLOOKUP(MONTH(S2148),REF!$C$4:$D$15,2,FALSE)</f>
        <v>JAN</v>
      </c>
      <c r="W2148" t="str">
        <f t="shared" si="700"/>
        <v>NO</v>
      </c>
      <c r="X2148" t="str">
        <f t="shared" si="701"/>
        <v>NO</v>
      </c>
      <c r="Y2148" t="str">
        <f t="shared" si="702"/>
        <v>YES</v>
      </c>
      <c r="Z2148" t="str">
        <f t="shared" si="703"/>
        <v>NO</v>
      </c>
      <c r="AA2148" t="str">
        <f t="shared" si="704"/>
        <v>NO</v>
      </c>
      <c r="AB2148" t="str">
        <f t="shared" si="705"/>
        <v>NO</v>
      </c>
      <c r="AC2148" t="str">
        <f t="shared" si="706"/>
        <v>NO</v>
      </c>
      <c r="AD2148" t="str">
        <f t="shared" si="707"/>
        <v>NO</v>
      </c>
      <c r="AE2148" t="str">
        <f t="shared" si="708"/>
        <v>NO</v>
      </c>
      <c r="AF2148" t="str">
        <f t="shared" si="709"/>
        <v>NO</v>
      </c>
      <c r="AG2148" t="str">
        <f t="shared" si="710"/>
        <v>NO</v>
      </c>
      <c r="AH2148" t="str">
        <f t="shared" si="711"/>
        <v>NO</v>
      </c>
      <c r="AI2148" t="str">
        <f t="shared" si="712"/>
        <v/>
      </c>
      <c r="AJ2148">
        <f t="shared" si="713"/>
        <v>1</v>
      </c>
    </row>
    <row r="2149" spans="1:36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93"/>
        <v>6.9641025641025639E-3</v>
      </c>
      <c r="P2149" s="6">
        <f t="shared" si="694"/>
        <v>49.381818181818183</v>
      </c>
      <c r="Q2149" t="str">
        <f t="shared" si="695"/>
        <v>games</v>
      </c>
      <c r="R2149" t="str">
        <f t="shared" si="696"/>
        <v>video games</v>
      </c>
      <c r="S2149" s="8">
        <f t="shared" si="697"/>
        <v>41927</v>
      </c>
      <c r="T2149" s="8">
        <f t="shared" si="698"/>
        <v>41959.337361111116</v>
      </c>
      <c r="U2149">
        <f t="shared" si="699"/>
        <v>2014</v>
      </c>
      <c r="V2149" t="str">
        <f>VLOOKUP(MONTH(S2149),REF!$C$4:$D$15,2,FALSE)</f>
        <v>OCT</v>
      </c>
      <c r="W2149" t="str">
        <f t="shared" si="700"/>
        <v>NO</v>
      </c>
      <c r="X2149" t="str">
        <f t="shared" si="701"/>
        <v>NO</v>
      </c>
      <c r="Y2149" t="str">
        <f t="shared" si="702"/>
        <v>NO</v>
      </c>
      <c r="Z2149" t="str">
        <f t="shared" si="703"/>
        <v>NO</v>
      </c>
      <c r="AA2149" t="str">
        <f t="shared" si="704"/>
        <v>NO</v>
      </c>
      <c r="AB2149" t="str">
        <f t="shared" si="705"/>
        <v>NO</v>
      </c>
      <c r="AC2149" t="str">
        <f t="shared" si="706"/>
        <v>NO</v>
      </c>
      <c r="AD2149" t="str">
        <f t="shared" si="707"/>
        <v>NO</v>
      </c>
      <c r="AE2149" t="str">
        <f t="shared" si="708"/>
        <v>NO</v>
      </c>
      <c r="AF2149" t="str">
        <f t="shared" si="709"/>
        <v>NO</v>
      </c>
      <c r="AG2149" t="str">
        <f t="shared" si="710"/>
        <v>NO</v>
      </c>
      <c r="AH2149" t="str">
        <f t="shared" si="711"/>
        <v>YES</v>
      </c>
      <c r="AI2149" t="str">
        <f t="shared" si="712"/>
        <v/>
      </c>
      <c r="AJ2149">
        <f t="shared" si="713"/>
        <v>55</v>
      </c>
    </row>
    <row r="2150" spans="1:36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93"/>
        <v>0.02</v>
      </c>
      <c r="P2150" s="6">
        <f t="shared" si="694"/>
        <v>1</v>
      </c>
      <c r="Q2150" t="str">
        <f t="shared" si="695"/>
        <v>games</v>
      </c>
      <c r="R2150" t="str">
        <f t="shared" si="696"/>
        <v>video games</v>
      </c>
      <c r="S2150" s="8">
        <f t="shared" si="697"/>
        <v>42067</v>
      </c>
      <c r="T2150" s="8">
        <f t="shared" si="698"/>
        <v>42096.691921296297</v>
      </c>
      <c r="U2150">
        <f t="shared" si="699"/>
        <v>2015</v>
      </c>
      <c r="V2150" t="str">
        <f>VLOOKUP(MONTH(S2150),REF!$C$4:$D$15,2,FALSE)</f>
        <v>MAR</v>
      </c>
      <c r="W2150" t="str">
        <f t="shared" si="700"/>
        <v>YES</v>
      </c>
      <c r="X2150" t="str">
        <f t="shared" si="701"/>
        <v>NO</v>
      </c>
      <c r="Y2150" t="str">
        <f t="shared" si="702"/>
        <v>NO</v>
      </c>
      <c r="Z2150" t="str">
        <f t="shared" si="703"/>
        <v>NO</v>
      </c>
      <c r="AA2150" t="str">
        <f t="shared" si="704"/>
        <v>NO</v>
      </c>
      <c r="AB2150" t="str">
        <f t="shared" si="705"/>
        <v>NO</v>
      </c>
      <c r="AC2150" t="str">
        <f t="shared" si="706"/>
        <v>NO</v>
      </c>
      <c r="AD2150" t="str">
        <f t="shared" si="707"/>
        <v>NO</v>
      </c>
      <c r="AE2150" t="str">
        <f t="shared" si="708"/>
        <v>NO</v>
      </c>
      <c r="AF2150" t="str">
        <f t="shared" si="709"/>
        <v>NO</v>
      </c>
      <c r="AG2150" t="str">
        <f t="shared" si="710"/>
        <v>NO</v>
      </c>
      <c r="AH2150" t="str">
        <f t="shared" si="711"/>
        <v>NO</v>
      </c>
      <c r="AI2150" t="str">
        <f t="shared" si="712"/>
        <v/>
      </c>
      <c r="AJ2150">
        <f t="shared" si="713"/>
        <v>2</v>
      </c>
    </row>
    <row r="2151" spans="1:36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93"/>
        <v>0</v>
      </c>
      <c r="P2151" s="6" t="e">
        <f t="shared" si="694"/>
        <v>#DIV/0!</v>
      </c>
      <c r="Q2151" t="str">
        <f t="shared" si="695"/>
        <v>games</v>
      </c>
      <c r="R2151" t="str">
        <f t="shared" si="696"/>
        <v>video games</v>
      </c>
      <c r="S2151" s="8">
        <f t="shared" si="697"/>
        <v>40355</v>
      </c>
      <c r="T2151" s="8">
        <f t="shared" si="698"/>
        <v>40390</v>
      </c>
      <c r="U2151">
        <f t="shared" si="699"/>
        <v>2010</v>
      </c>
      <c r="V2151" t="str">
        <f>VLOOKUP(MONTH(S2151),REF!$C$4:$D$15,2,FALSE)</f>
        <v>JUN</v>
      </c>
      <c r="W2151" t="str">
        <f t="shared" si="700"/>
        <v>NO</v>
      </c>
      <c r="X2151" t="str">
        <f t="shared" si="701"/>
        <v>YES</v>
      </c>
      <c r="Y2151" t="str">
        <f t="shared" si="702"/>
        <v>NO</v>
      </c>
      <c r="Z2151" t="str">
        <f t="shared" si="703"/>
        <v>NO</v>
      </c>
      <c r="AA2151" t="str">
        <f t="shared" si="704"/>
        <v>NO</v>
      </c>
      <c r="AB2151" t="str">
        <f t="shared" si="705"/>
        <v>NO</v>
      </c>
      <c r="AC2151" t="str">
        <f t="shared" si="706"/>
        <v>NO</v>
      </c>
      <c r="AD2151" t="str">
        <f t="shared" si="707"/>
        <v>NO</v>
      </c>
      <c r="AE2151" t="str">
        <f t="shared" si="708"/>
        <v>NO</v>
      </c>
      <c r="AF2151" t="str">
        <f t="shared" si="709"/>
        <v>NO</v>
      </c>
      <c r="AG2151" t="str">
        <f t="shared" si="710"/>
        <v>NO</v>
      </c>
      <c r="AH2151" t="str">
        <f t="shared" si="711"/>
        <v>NO</v>
      </c>
      <c r="AI2151" t="str">
        <f t="shared" si="712"/>
        <v/>
      </c>
      <c r="AJ2151">
        <f t="shared" si="713"/>
        <v>0</v>
      </c>
    </row>
    <row r="2152" spans="1:36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93"/>
        <v>8.0999999999999996E-3</v>
      </c>
      <c r="P2152" s="6">
        <f t="shared" si="694"/>
        <v>101.25</v>
      </c>
      <c r="Q2152" t="str">
        <f t="shared" si="695"/>
        <v>games</v>
      </c>
      <c r="R2152" t="str">
        <f t="shared" si="696"/>
        <v>video games</v>
      </c>
      <c r="S2152" s="8">
        <f t="shared" si="697"/>
        <v>42534</v>
      </c>
      <c r="T2152" s="8">
        <f t="shared" si="698"/>
        <v>42564.284710648149</v>
      </c>
      <c r="U2152">
        <f t="shared" si="699"/>
        <v>2016</v>
      </c>
      <c r="V2152" t="str">
        <f>VLOOKUP(MONTH(S2152),REF!$C$4:$D$15,2,FALSE)</f>
        <v>JUN</v>
      </c>
      <c r="W2152" t="str">
        <f t="shared" si="700"/>
        <v>NO</v>
      </c>
      <c r="X2152" t="str">
        <f t="shared" si="701"/>
        <v>NO</v>
      </c>
      <c r="Y2152" t="str">
        <f t="shared" si="702"/>
        <v>NO</v>
      </c>
      <c r="Z2152" t="str">
        <f t="shared" si="703"/>
        <v>NO</v>
      </c>
      <c r="AA2152" t="str">
        <f t="shared" si="704"/>
        <v>NO</v>
      </c>
      <c r="AB2152" t="str">
        <f t="shared" si="705"/>
        <v>NO</v>
      </c>
      <c r="AC2152" t="str">
        <f t="shared" si="706"/>
        <v>NO</v>
      </c>
      <c r="AD2152" t="str">
        <f t="shared" si="707"/>
        <v>NO</v>
      </c>
      <c r="AE2152" t="str">
        <f t="shared" si="708"/>
        <v>NO</v>
      </c>
      <c r="AF2152" t="str">
        <f t="shared" si="709"/>
        <v>NO</v>
      </c>
      <c r="AG2152" t="str">
        <f t="shared" si="710"/>
        <v>NO</v>
      </c>
      <c r="AH2152" t="str">
        <f t="shared" si="711"/>
        <v>YES</v>
      </c>
      <c r="AI2152" t="str">
        <f t="shared" si="712"/>
        <v/>
      </c>
      <c r="AJ2152">
        <f t="shared" si="713"/>
        <v>4</v>
      </c>
    </row>
    <row r="2153" spans="1:36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93"/>
        <v>2.6222222222222224E-3</v>
      </c>
      <c r="P2153" s="6">
        <f t="shared" si="694"/>
        <v>19.666666666666668</v>
      </c>
      <c r="Q2153" t="str">
        <f t="shared" si="695"/>
        <v>games</v>
      </c>
      <c r="R2153" t="str">
        <f t="shared" si="696"/>
        <v>video games</v>
      </c>
      <c r="S2153" s="8">
        <f t="shared" si="697"/>
        <v>42521</v>
      </c>
      <c r="T2153" s="8">
        <f t="shared" si="698"/>
        <v>42550.847384259258</v>
      </c>
      <c r="U2153">
        <f t="shared" si="699"/>
        <v>2016</v>
      </c>
      <c r="V2153" t="str">
        <f>VLOOKUP(MONTH(S2153),REF!$C$4:$D$15,2,FALSE)</f>
        <v>MAY</v>
      </c>
      <c r="W2153" t="str">
        <f t="shared" si="700"/>
        <v>NO</v>
      </c>
      <c r="X2153" t="str">
        <f t="shared" si="701"/>
        <v>NO</v>
      </c>
      <c r="Y2153" t="str">
        <f t="shared" si="702"/>
        <v>NO</v>
      </c>
      <c r="Z2153" t="str">
        <f t="shared" si="703"/>
        <v>NO</v>
      </c>
      <c r="AA2153" t="str">
        <f t="shared" si="704"/>
        <v>NO</v>
      </c>
      <c r="AB2153" t="str">
        <f t="shared" si="705"/>
        <v>NO</v>
      </c>
      <c r="AC2153" t="str">
        <f t="shared" si="706"/>
        <v>NO</v>
      </c>
      <c r="AD2153" t="str">
        <f t="shared" si="707"/>
        <v>NO</v>
      </c>
      <c r="AE2153" t="str">
        <f t="shared" si="708"/>
        <v>NO</v>
      </c>
      <c r="AF2153" t="str">
        <f t="shared" si="709"/>
        <v>NO</v>
      </c>
      <c r="AG2153" t="str">
        <f t="shared" si="710"/>
        <v>YES</v>
      </c>
      <c r="AH2153" t="str">
        <f t="shared" si="711"/>
        <v>NO</v>
      </c>
      <c r="AI2153" t="str">
        <f t="shared" si="712"/>
        <v/>
      </c>
      <c r="AJ2153">
        <f t="shared" si="713"/>
        <v>6</v>
      </c>
    </row>
    <row r="2154" spans="1:36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93"/>
        <v>1.6666666666666668E-3</v>
      </c>
      <c r="P2154" s="6">
        <f t="shared" si="694"/>
        <v>12.5</v>
      </c>
      <c r="Q2154" t="str">
        <f t="shared" si="695"/>
        <v>games</v>
      </c>
      <c r="R2154" t="str">
        <f t="shared" si="696"/>
        <v>video games</v>
      </c>
      <c r="S2154" s="8">
        <f t="shared" si="697"/>
        <v>41684</v>
      </c>
      <c r="T2154" s="8">
        <f t="shared" si="698"/>
        <v>41713.790613425925</v>
      </c>
      <c r="U2154">
        <f t="shared" si="699"/>
        <v>2014</v>
      </c>
      <c r="V2154" t="str">
        <f>VLOOKUP(MONTH(S2154),REF!$C$4:$D$15,2,FALSE)</f>
        <v>FEB</v>
      </c>
      <c r="W2154" t="str">
        <f t="shared" si="700"/>
        <v>NO</v>
      </c>
      <c r="X2154" t="str">
        <f t="shared" si="701"/>
        <v>NO</v>
      </c>
      <c r="Y2154" t="str">
        <f t="shared" si="702"/>
        <v>NO</v>
      </c>
      <c r="Z2154" t="str">
        <f t="shared" si="703"/>
        <v>NO</v>
      </c>
      <c r="AA2154" t="str">
        <f t="shared" si="704"/>
        <v>NO</v>
      </c>
      <c r="AB2154" t="str">
        <f t="shared" si="705"/>
        <v>NO</v>
      </c>
      <c r="AC2154" t="str">
        <f t="shared" si="706"/>
        <v>NO</v>
      </c>
      <c r="AD2154" t="str">
        <f t="shared" si="707"/>
        <v>YES</v>
      </c>
      <c r="AE2154" t="str">
        <f t="shared" si="708"/>
        <v>NO</v>
      </c>
      <c r="AF2154" t="str">
        <f t="shared" si="709"/>
        <v>NO</v>
      </c>
      <c r="AG2154" t="str">
        <f t="shared" si="710"/>
        <v>NO</v>
      </c>
      <c r="AH2154" t="str">
        <f t="shared" si="711"/>
        <v>NO</v>
      </c>
      <c r="AI2154" t="str">
        <f t="shared" si="712"/>
        <v/>
      </c>
      <c r="AJ2154">
        <f t="shared" si="713"/>
        <v>4</v>
      </c>
    </row>
    <row r="2155" spans="1:36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93"/>
        <v>9.1244548809124457E-5</v>
      </c>
      <c r="P2155" s="6">
        <f t="shared" si="694"/>
        <v>8.5</v>
      </c>
      <c r="Q2155" t="str">
        <f t="shared" si="695"/>
        <v>games</v>
      </c>
      <c r="R2155" t="str">
        <f t="shared" si="696"/>
        <v>video games</v>
      </c>
      <c r="S2155" s="8">
        <f t="shared" si="697"/>
        <v>41975</v>
      </c>
      <c r="T2155" s="8">
        <f t="shared" si="698"/>
        <v>42014.332638888889</v>
      </c>
      <c r="U2155">
        <f t="shared" si="699"/>
        <v>2014</v>
      </c>
      <c r="V2155" t="str">
        <f>VLOOKUP(MONTH(S2155),REF!$C$4:$D$15,2,FALSE)</f>
        <v>DEC</v>
      </c>
      <c r="W2155" t="str">
        <f t="shared" si="700"/>
        <v>NO</v>
      </c>
      <c r="X2155" t="str">
        <f t="shared" si="701"/>
        <v>NO</v>
      </c>
      <c r="Y2155" t="str">
        <f t="shared" si="702"/>
        <v>NO</v>
      </c>
      <c r="Z2155" t="str">
        <f t="shared" si="703"/>
        <v>NO</v>
      </c>
      <c r="AA2155" t="str">
        <f t="shared" si="704"/>
        <v>NO</v>
      </c>
      <c r="AB2155" t="str">
        <f t="shared" si="705"/>
        <v>NO</v>
      </c>
      <c r="AC2155" t="str">
        <f t="shared" si="706"/>
        <v>NO</v>
      </c>
      <c r="AD2155" t="str">
        <f t="shared" si="707"/>
        <v>NO</v>
      </c>
      <c r="AE2155" t="str">
        <f t="shared" si="708"/>
        <v>NO</v>
      </c>
      <c r="AF2155" t="str">
        <f t="shared" si="709"/>
        <v>NO</v>
      </c>
      <c r="AG2155" t="str">
        <f t="shared" si="710"/>
        <v>NO</v>
      </c>
      <c r="AH2155" t="str">
        <f t="shared" si="711"/>
        <v>YES</v>
      </c>
      <c r="AI2155" t="str">
        <f t="shared" si="712"/>
        <v/>
      </c>
      <c r="AJ2155">
        <f t="shared" si="713"/>
        <v>4</v>
      </c>
    </row>
    <row r="2156" spans="1:36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93"/>
        <v>8.0000000000000002E-3</v>
      </c>
      <c r="P2156" s="6">
        <f t="shared" si="694"/>
        <v>1</v>
      </c>
      <c r="Q2156" t="str">
        <f t="shared" si="695"/>
        <v>games</v>
      </c>
      <c r="R2156" t="str">
        <f t="shared" si="696"/>
        <v>video games</v>
      </c>
      <c r="S2156" s="8">
        <f t="shared" si="697"/>
        <v>41648</v>
      </c>
      <c r="T2156" s="8">
        <f t="shared" si="698"/>
        <v>41667.632256944446</v>
      </c>
      <c r="U2156">
        <f t="shared" si="699"/>
        <v>2014</v>
      </c>
      <c r="V2156" t="str">
        <f>VLOOKUP(MONTH(S2156),REF!$C$4:$D$15,2,FALSE)</f>
        <v>JAN</v>
      </c>
      <c r="W2156" t="str">
        <f t="shared" si="700"/>
        <v>YES</v>
      </c>
      <c r="X2156" t="str">
        <f t="shared" si="701"/>
        <v>NO</v>
      </c>
      <c r="Y2156" t="str">
        <f t="shared" si="702"/>
        <v>NO</v>
      </c>
      <c r="Z2156" t="str">
        <f t="shared" si="703"/>
        <v>NO</v>
      </c>
      <c r="AA2156" t="str">
        <f t="shared" si="704"/>
        <v>NO</v>
      </c>
      <c r="AB2156" t="str">
        <f t="shared" si="705"/>
        <v>NO</v>
      </c>
      <c r="AC2156" t="str">
        <f t="shared" si="706"/>
        <v>NO</v>
      </c>
      <c r="AD2156" t="str">
        <f t="shared" si="707"/>
        <v>NO</v>
      </c>
      <c r="AE2156" t="str">
        <f t="shared" si="708"/>
        <v>NO</v>
      </c>
      <c r="AF2156" t="str">
        <f t="shared" si="709"/>
        <v>NO</v>
      </c>
      <c r="AG2156" t="str">
        <f t="shared" si="710"/>
        <v>NO</v>
      </c>
      <c r="AH2156" t="str">
        <f t="shared" si="711"/>
        <v>NO</v>
      </c>
      <c r="AI2156" t="str">
        <f t="shared" si="712"/>
        <v/>
      </c>
      <c r="AJ2156">
        <f t="shared" si="713"/>
        <v>2</v>
      </c>
    </row>
    <row r="2157" spans="1:36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93"/>
        <v>2.3E-2</v>
      </c>
      <c r="P2157" s="6">
        <f t="shared" si="694"/>
        <v>23</v>
      </c>
      <c r="Q2157" t="str">
        <f t="shared" si="695"/>
        <v>games</v>
      </c>
      <c r="R2157" t="str">
        <f t="shared" si="696"/>
        <v>video games</v>
      </c>
      <c r="S2157" s="8">
        <f t="shared" si="697"/>
        <v>42431</v>
      </c>
      <c r="T2157" s="8">
        <f t="shared" si="698"/>
        <v>42460.70584490741</v>
      </c>
      <c r="U2157">
        <f t="shared" si="699"/>
        <v>2016</v>
      </c>
      <c r="V2157" t="str">
        <f>VLOOKUP(MONTH(S2157),REF!$C$4:$D$15,2,FALSE)</f>
        <v>MAR</v>
      </c>
      <c r="W2157" t="str">
        <f t="shared" si="700"/>
        <v>NO</v>
      </c>
      <c r="X2157" t="str">
        <f t="shared" si="701"/>
        <v>NO</v>
      </c>
      <c r="Y2157" t="str">
        <f t="shared" si="702"/>
        <v>YES</v>
      </c>
      <c r="Z2157" t="str">
        <f t="shared" si="703"/>
        <v>NO</v>
      </c>
      <c r="AA2157" t="str">
        <f t="shared" si="704"/>
        <v>NO</v>
      </c>
      <c r="AB2157" t="str">
        <f t="shared" si="705"/>
        <v>NO</v>
      </c>
      <c r="AC2157" t="str">
        <f t="shared" si="706"/>
        <v>NO</v>
      </c>
      <c r="AD2157" t="str">
        <f t="shared" si="707"/>
        <v>NO</v>
      </c>
      <c r="AE2157" t="str">
        <f t="shared" si="708"/>
        <v>NO</v>
      </c>
      <c r="AF2157" t="str">
        <f t="shared" si="709"/>
        <v>NO</v>
      </c>
      <c r="AG2157" t="str">
        <f t="shared" si="710"/>
        <v>NO</v>
      </c>
      <c r="AH2157" t="str">
        <f t="shared" si="711"/>
        <v>NO</v>
      </c>
      <c r="AI2157" t="str">
        <f t="shared" si="712"/>
        <v/>
      </c>
      <c r="AJ2157">
        <f t="shared" si="713"/>
        <v>5</v>
      </c>
    </row>
    <row r="2158" spans="1:36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93"/>
        <v>2.6660714285714284E-2</v>
      </c>
      <c r="P2158" s="6">
        <f t="shared" si="694"/>
        <v>17.987951807228917</v>
      </c>
      <c r="Q2158" t="str">
        <f t="shared" si="695"/>
        <v>games</v>
      </c>
      <c r="R2158" t="str">
        <f t="shared" si="696"/>
        <v>video games</v>
      </c>
      <c r="S2158" s="8">
        <f t="shared" si="697"/>
        <v>41489</v>
      </c>
      <c r="T2158" s="8">
        <f t="shared" si="698"/>
        <v>41533.85423611111</v>
      </c>
      <c r="U2158">
        <f t="shared" si="699"/>
        <v>2013</v>
      </c>
      <c r="V2158" t="str">
        <f>VLOOKUP(MONTH(S2158),REF!$C$4:$D$15,2,FALSE)</f>
        <v>AUG</v>
      </c>
      <c r="W2158" t="str">
        <f t="shared" si="700"/>
        <v>NO</v>
      </c>
      <c r="X2158" t="str">
        <f t="shared" si="701"/>
        <v>NO</v>
      </c>
      <c r="Y2158" t="str">
        <f t="shared" si="702"/>
        <v>NO</v>
      </c>
      <c r="Z2158" t="str">
        <f t="shared" si="703"/>
        <v>NO</v>
      </c>
      <c r="AA2158" t="str">
        <f t="shared" si="704"/>
        <v>NO</v>
      </c>
      <c r="AB2158" t="str">
        <f t="shared" si="705"/>
        <v>NO</v>
      </c>
      <c r="AC2158" t="str">
        <f t="shared" si="706"/>
        <v>NO</v>
      </c>
      <c r="AD2158" t="str">
        <f t="shared" si="707"/>
        <v>NO</v>
      </c>
      <c r="AE2158" t="str">
        <f t="shared" si="708"/>
        <v>NO</v>
      </c>
      <c r="AF2158" t="str">
        <f t="shared" si="709"/>
        <v>NO</v>
      </c>
      <c r="AG2158" t="str">
        <f t="shared" si="710"/>
        <v>NO</v>
      </c>
      <c r="AH2158" t="str">
        <f t="shared" si="711"/>
        <v>YES</v>
      </c>
      <c r="AI2158" t="str">
        <f t="shared" si="712"/>
        <v/>
      </c>
      <c r="AJ2158">
        <f t="shared" si="713"/>
        <v>83</v>
      </c>
    </row>
    <row r="2159" spans="1:36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93"/>
        <v>0.28192</v>
      </c>
      <c r="P2159" s="6">
        <f t="shared" si="694"/>
        <v>370.94736842105266</v>
      </c>
      <c r="Q2159" t="str">
        <f t="shared" si="695"/>
        <v>games</v>
      </c>
      <c r="R2159" t="str">
        <f t="shared" si="696"/>
        <v>video games</v>
      </c>
      <c r="S2159" s="8">
        <f t="shared" si="697"/>
        <v>42695</v>
      </c>
      <c r="T2159" s="8">
        <f t="shared" si="698"/>
        <v>42727.332638888889</v>
      </c>
      <c r="U2159">
        <f t="shared" si="699"/>
        <v>2016</v>
      </c>
      <c r="V2159" t="str">
        <f>VLOOKUP(MONTH(S2159),REF!$C$4:$D$15,2,FALSE)</f>
        <v>NOV</v>
      </c>
      <c r="W2159" t="str">
        <f t="shared" si="700"/>
        <v>NO</v>
      </c>
      <c r="X2159" t="str">
        <f t="shared" si="701"/>
        <v>NO</v>
      </c>
      <c r="Y2159" t="str">
        <f t="shared" si="702"/>
        <v>NO</v>
      </c>
      <c r="Z2159" t="str">
        <f t="shared" si="703"/>
        <v>NO</v>
      </c>
      <c r="AA2159" t="str">
        <f t="shared" si="704"/>
        <v>NO</v>
      </c>
      <c r="AB2159" t="str">
        <f t="shared" si="705"/>
        <v>NO</v>
      </c>
      <c r="AC2159" t="str">
        <f t="shared" si="706"/>
        <v>NO</v>
      </c>
      <c r="AD2159" t="str">
        <f t="shared" si="707"/>
        <v>NO</v>
      </c>
      <c r="AE2159" t="str">
        <f t="shared" si="708"/>
        <v>NO</v>
      </c>
      <c r="AF2159" t="str">
        <f t="shared" si="709"/>
        <v>NO</v>
      </c>
      <c r="AG2159" t="str">
        <f t="shared" si="710"/>
        <v>NO</v>
      </c>
      <c r="AH2159" t="str">
        <f t="shared" si="711"/>
        <v>YES</v>
      </c>
      <c r="AI2159" t="str">
        <f t="shared" si="712"/>
        <v/>
      </c>
      <c r="AJ2159">
        <f t="shared" si="713"/>
        <v>57</v>
      </c>
    </row>
    <row r="2160" spans="1:36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93"/>
        <v>6.5900366666666668E-2</v>
      </c>
      <c r="P2160" s="6">
        <f t="shared" si="694"/>
        <v>63.569485530546629</v>
      </c>
      <c r="Q2160" t="str">
        <f t="shared" si="695"/>
        <v>games</v>
      </c>
      <c r="R2160" t="str">
        <f t="shared" si="696"/>
        <v>video games</v>
      </c>
      <c r="S2160" s="8">
        <f t="shared" si="697"/>
        <v>41265</v>
      </c>
      <c r="T2160" s="8">
        <f t="shared" si="698"/>
        <v>41309.853865740741</v>
      </c>
      <c r="U2160">
        <f t="shared" si="699"/>
        <v>2012</v>
      </c>
      <c r="V2160" t="str">
        <f>VLOOKUP(MONTH(S2160),REF!$C$4:$D$15,2,FALSE)</f>
        <v>DEC</v>
      </c>
      <c r="W2160" t="str">
        <f t="shared" si="700"/>
        <v>NO</v>
      </c>
      <c r="X2160" t="str">
        <f t="shared" si="701"/>
        <v>NO</v>
      </c>
      <c r="Y2160" t="str">
        <f t="shared" si="702"/>
        <v>NO</v>
      </c>
      <c r="Z2160" t="str">
        <f t="shared" si="703"/>
        <v>NO</v>
      </c>
      <c r="AA2160" t="str">
        <f t="shared" si="704"/>
        <v>NO</v>
      </c>
      <c r="AB2160" t="str">
        <f t="shared" si="705"/>
        <v>NO</v>
      </c>
      <c r="AC2160" t="str">
        <f t="shared" si="706"/>
        <v>NO</v>
      </c>
      <c r="AD2160" t="str">
        <f t="shared" si="707"/>
        <v>NO</v>
      </c>
      <c r="AE2160" t="str">
        <f t="shared" si="708"/>
        <v>NO</v>
      </c>
      <c r="AF2160" t="str">
        <f t="shared" si="709"/>
        <v>NO</v>
      </c>
      <c r="AG2160" t="str">
        <f t="shared" si="710"/>
        <v>NO</v>
      </c>
      <c r="AH2160" t="str">
        <f t="shared" si="711"/>
        <v>YES</v>
      </c>
      <c r="AI2160" t="str">
        <f t="shared" si="712"/>
        <v/>
      </c>
      <c r="AJ2160">
        <f t="shared" si="713"/>
        <v>311</v>
      </c>
    </row>
    <row r="2161" spans="1:36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93"/>
        <v>7.2222222222222219E-3</v>
      </c>
      <c r="P2161" s="6">
        <f t="shared" si="694"/>
        <v>13</v>
      </c>
      <c r="Q2161" t="str">
        <f t="shared" si="695"/>
        <v>games</v>
      </c>
      <c r="R2161" t="str">
        <f t="shared" si="696"/>
        <v>video games</v>
      </c>
      <c r="S2161" s="8">
        <f t="shared" si="697"/>
        <v>40711</v>
      </c>
      <c r="T2161" s="8">
        <f t="shared" si="698"/>
        <v>40740.731180555558</v>
      </c>
      <c r="U2161">
        <f t="shared" si="699"/>
        <v>2011</v>
      </c>
      <c r="V2161" t="str">
        <f>VLOOKUP(MONTH(S2161),REF!$C$4:$D$15,2,FALSE)</f>
        <v>JUN</v>
      </c>
      <c r="W2161" t="str">
        <f t="shared" si="700"/>
        <v>NO</v>
      </c>
      <c r="X2161" t="str">
        <f t="shared" si="701"/>
        <v>YES</v>
      </c>
      <c r="Y2161" t="str">
        <f t="shared" si="702"/>
        <v>NO</v>
      </c>
      <c r="Z2161" t="str">
        <f t="shared" si="703"/>
        <v>NO</v>
      </c>
      <c r="AA2161" t="str">
        <f t="shared" si="704"/>
        <v>NO</v>
      </c>
      <c r="AB2161" t="str">
        <f t="shared" si="705"/>
        <v>NO</v>
      </c>
      <c r="AC2161" t="str">
        <f t="shared" si="706"/>
        <v>NO</v>
      </c>
      <c r="AD2161" t="str">
        <f t="shared" si="707"/>
        <v>NO</v>
      </c>
      <c r="AE2161" t="str">
        <f t="shared" si="708"/>
        <v>NO</v>
      </c>
      <c r="AF2161" t="str">
        <f t="shared" si="709"/>
        <v>NO</v>
      </c>
      <c r="AG2161" t="str">
        <f t="shared" si="710"/>
        <v>NO</v>
      </c>
      <c r="AH2161" t="str">
        <f t="shared" si="711"/>
        <v>NO</v>
      </c>
      <c r="AI2161" t="str">
        <f t="shared" si="712"/>
        <v/>
      </c>
      <c r="AJ2161">
        <f t="shared" si="713"/>
        <v>2</v>
      </c>
    </row>
    <row r="2162" spans="1:36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93"/>
        <v>8.5000000000000006E-3</v>
      </c>
      <c r="P2162" s="6">
        <f t="shared" si="694"/>
        <v>5.3125</v>
      </c>
      <c r="Q2162" t="str">
        <f t="shared" si="695"/>
        <v>games</v>
      </c>
      <c r="R2162" t="str">
        <f t="shared" si="696"/>
        <v>video games</v>
      </c>
      <c r="S2162" s="8">
        <f t="shared" si="697"/>
        <v>41019</v>
      </c>
      <c r="T2162" s="8">
        <f t="shared" si="698"/>
        <v>41048.711863425924</v>
      </c>
      <c r="U2162">
        <f t="shared" si="699"/>
        <v>2012</v>
      </c>
      <c r="V2162" t="str">
        <f>VLOOKUP(MONTH(S2162),REF!$C$4:$D$15,2,FALSE)</f>
        <v>APR</v>
      </c>
      <c r="W2162" t="str">
        <f t="shared" si="700"/>
        <v>NO</v>
      </c>
      <c r="X2162" t="str">
        <f t="shared" si="701"/>
        <v>NO</v>
      </c>
      <c r="Y2162" t="str">
        <f t="shared" si="702"/>
        <v>NO</v>
      </c>
      <c r="Z2162" t="str">
        <f t="shared" si="703"/>
        <v>YES</v>
      </c>
      <c r="AA2162" t="str">
        <f t="shared" si="704"/>
        <v>NO</v>
      </c>
      <c r="AB2162" t="str">
        <f t="shared" si="705"/>
        <v>NO</v>
      </c>
      <c r="AC2162" t="str">
        <f t="shared" si="706"/>
        <v>NO</v>
      </c>
      <c r="AD2162" t="str">
        <f t="shared" si="707"/>
        <v>NO</v>
      </c>
      <c r="AE2162" t="str">
        <f t="shared" si="708"/>
        <v>NO</v>
      </c>
      <c r="AF2162" t="str">
        <f t="shared" si="709"/>
        <v>NO</v>
      </c>
      <c r="AG2162" t="str">
        <f t="shared" si="710"/>
        <v>NO</v>
      </c>
      <c r="AH2162" t="str">
        <f t="shared" si="711"/>
        <v>NO</v>
      </c>
      <c r="AI2162" t="str">
        <f t="shared" si="712"/>
        <v/>
      </c>
      <c r="AJ2162">
        <f t="shared" si="713"/>
        <v>16</v>
      </c>
    </row>
    <row r="2163" spans="1:36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93"/>
        <v>1.1575</v>
      </c>
      <c r="P2163" s="6">
        <f t="shared" si="694"/>
        <v>35.615384615384613</v>
      </c>
      <c r="Q2163" t="str">
        <f t="shared" si="695"/>
        <v>music</v>
      </c>
      <c r="R2163" t="str">
        <f t="shared" si="696"/>
        <v>rock</v>
      </c>
      <c r="S2163" s="8">
        <f t="shared" si="697"/>
        <v>42241</v>
      </c>
      <c r="T2163" s="8">
        <f t="shared" si="698"/>
        <v>42270.852534722224</v>
      </c>
      <c r="U2163">
        <f t="shared" si="699"/>
        <v>2015</v>
      </c>
      <c r="V2163" t="str">
        <f>VLOOKUP(MONTH(S2163),REF!$C$4:$D$15,2,FALSE)</f>
        <v>AUG</v>
      </c>
      <c r="W2163" t="str">
        <f t="shared" si="700"/>
        <v>YES</v>
      </c>
      <c r="X2163" t="str">
        <f t="shared" si="701"/>
        <v>NO</v>
      </c>
      <c r="Y2163" t="str">
        <f t="shared" si="702"/>
        <v>NO</v>
      </c>
      <c r="Z2163" t="str">
        <f t="shared" si="703"/>
        <v>NO</v>
      </c>
      <c r="AA2163" t="str">
        <f t="shared" si="704"/>
        <v>NO</v>
      </c>
      <c r="AB2163" t="str">
        <f t="shared" si="705"/>
        <v>NO</v>
      </c>
      <c r="AC2163" t="str">
        <f t="shared" si="706"/>
        <v>NO</v>
      </c>
      <c r="AD2163" t="str">
        <f t="shared" si="707"/>
        <v>NO</v>
      </c>
      <c r="AE2163" t="str">
        <f t="shared" si="708"/>
        <v>NO</v>
      </c>
      <c r="AF2163" t="str">
        <f t="shared" si="709"/>
        <v>NO</v>
      </c>
      <c r="AG2163" t="str">
        <f t="shared" si="710"/>
        <v>NO</v>
      </c>
      <c r="AH2163" t="str">
        <f t="shared" si="711"/>
        <v>NO</v>
      </c>
      <c r="AI2163">
        <f t="shared" si="712"/>
        <v>13</v>
      </c>
      <c r="AJ2163" t="str">
        <f t="shared" si="713"/>
        <v/>
      </c>
    </row>
    <row r="2164" spans="1:36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93"/>
        <v>1.1226666666666667</v>
      </c>
      <c r="P2164" s="6">
        <f t="shared" si="694"/>
        <v>87.103448275862064</v>
      </c>
      <c r="Q2164" t="str">
        <f t="shared" si="695"/>
        <v>music</v>
      </c>
      <c r="R2164" t="str">
        <f t="shared" si="696"/>
        <v>rock</v>
      </c>
      <c r="S2164" s="8">
        <f t="shared" si="697"/>
        <v>41814</v>
      </c>
      <c r="T2164" s="8">
        <f t="shared" si="698"/>
        <v>41844.766099537039</v>
      </c>
      <c r="U2164">
        <f t="shared" si="699"/>
        <v>2014</v>
      </c>
      <c r="V2164" t="str">
        <f>VLOOKUP(MONTH(S2164),REF!$C$4:$D$15,2,FALSE)</f>
        <v>JUN</v>
      </c>
      <c r="W2164" t="str">
        <f t="shared" si="700"/>
        <v>NO</v>
      </c>
      <c r="X2164" t="str">
        <f t="shared" si="701"/>
        <v>YES</v>
      </c>
      <c r="Y2164" t="str">
        <f t="shared" si="702"/>
        <v>NO</v>
      </c>
      <c r="Z2164" t="str">
        <f t="shared" si="703"/>
        <v>NO</v>
      </c>
      <c r="AA2164" t="str">
        <f t="shared" si="704"/>
        <v>NO</v>
      </c>
      <c r="AB2164" t="str">
        <f t="shared" si="705"/>
        <v>NO</v>
      </c>
      <c r="AC2164" t="str">
        <f t="shared" si="706"/>
        <v>NO</v>
      </c>
      <c r="AD2164" t="str">
        <f t="shared" si="707"/>
        <v>NO</v>
      </c>
      <c r="AE2164" t="str">
        <f t="shared" si="708"/>
        <v>NO</v>
      </c>
      <c r="AF2164" t="str">
        <f t="shared" si="709"/>
        <v>NO</v>
      </c>
      <c r="AG2164" t="str">
        <f t="shared" si="710"/>
        <v>NO</v>
      </c>
      <c r="AH2164" t="str">
        <f t="shared" si="711"/>
        <v>NO</v>
      </c>
      <c r="AI2164">
        <f t="shared" si="712"/>
        <v>58</v>
      </c>
      <c r="AJ2164" t="str">
        <f t="shared" si="713"/>
        <v/>
      </c>
    </row>
    <row r="2165" spans="1:36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93"/>
        <v>1.3220000000000001</v>
      </c>
      <c r="P2165" s="6">
        <f t="shared" si="694"/>
        <v>75.11363636363636</v>
      </c>
      <c r="Q2165" t="str">
        <f t="shared" si="695"/>
        <v>music</v>
      </c>
      <c r="R2165" t="str">
        <f t="shared" si="696"/>
        <v>rock</v>
      </c>
      <c r="S2165" s="8">
        <f t="shared" si="697"/>
        <v>42112</v>
      </c>
      <c r="T2165" s="8">
        <f t="shared" si="698"/>
        <v>42163.159722222219</v>
      </c>
      <c r="U2165">
        <f t="shared" si="699"/>
        <v>2015</v>
      </c>
      <c r="V2165" t="str">
        <f>VLOOKUP(MONTH(S2165),REF!$C$4:$D$15,2,FALSE)</f>
        <v>APR</v>
      </c>
      <c r="W2165" t="str">
        <f t="shared" si="700"/>
        <v>NO</v>
      </c>
      <c r="X2165" t="str">
        <f t="shared" si="701"/>
        <v>YES</v>
      </c>
      <c r="Y2165" t="str">
        <f t="shared" si="702"/>
        <v>NO</v>
      </c>
      <c r="Z2165" t="str">
        <f t="shared" si="703"/>
        <v>NO</v>
      </c>
      <c r="AA2165" t="str">
        <f t="shared" si="704"/>
        <v>NO</v>
      </c>
      <c r="AB2165" t="str">
        <f t="shared" si="705"/>
        <v>NO</v>
      </c>
      <c r="AC2165" t="str">
        <f t="shared" si="706"/>
        <v>NO</v>
      </c>
      <c r="AD2165" t="str">
        <f t="shared" si="707"/>
        <v>NO</v>
      </c>
      <c r="AE2165" t="str">
        <f t="shared" si="708"/>
        <v>NO</v>
      </c>
      <c r="AF2165" t="str">
        <f t="shared" si="709"/>
        <v>NO</v>
      </c>
      <c r="AG2165" t="str">
        <f t="shared" si="710"/>
        <v>NO</v>
      </c>
      <c r="AH2165" t="str">
        <f t="shared" si="711"/>
        <v>NO</v>
      </c>
      <c r="AI2165">
        <f t="shared" si="712"/>
        <v>44</v>
      </c>
      <c r="AJ2165" t="str">
        <f t="shared" si="713"/>
        <v/>
      </c>
    </row>
    <row r="2166" spans="1:36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93"/>
        <v>1.0263636363636364</v>
      </c>
      <c r="P2166" s="6">
        <f t="shared" si="694"/>
        <v>68.01204819277109</v>
      </c>
      <c r="Q2166" t="str">
        <f t="shared" si="695"/>
        <v>music</v>
      </c>
      <c r="R2166" t="str">
        <f t="shared" si="696"/>
        <v>rock</v>
      </c>
      <c r="S2166" s="8">
        <f t="shared" si="697"/>
        <v>42516</v>
      </c>
      <c r="T2166" s="8">
        <f t="shared" si="698"/>
        <v>42546.165972222225</v>
      </c>
      <c r="U2166">
        <f t="shared" si="699"/>
        <v>2016</v>
      </c>
      <c r="V2166" t="str">
        <f>VLOOKUP(MONTH(S2166),REF!$C$4:$D$15,2,FALSE)</f>
        <v>MAY</v>
      </c>
      <c r="W2166" t="str">
        <f t="shared" si="700"/>
        <v>NO</v>
      </c>
      <c r="X2166" t="str">
        <f t="shared" si="701"/>
        <v>NO</v>
      </c>
      <c r="Y2166" t="str">
        <f t="shared" si="702"/>
        <v>YES</v>
      </c>
      <c r="Z2166" t="str">
        <f t="shared" si="703"/>
        <v>NO</v>
      </c>
      <c r="AA2166" t="str">
        <f t="shared" si="704"/>
        <v>NO</v>
      </c>
      <c r="AB2166" t="str">
        <f t="shared" si="705"/>
        <v>NO</v>
      </c>
      <c r="AC2166" t="str">
        <f t="shared" si="706"/>
        <v>NO</v>
      </c>
      <c r="AD2166" t="str">
        <f t="shared" si="707"/>
        <v>NO</v>
      </c>
      <c r="AE2166" t="str">
        <f t="shared" si="708"/>
        <v>NO</v>
      </c>
      <c r="AF2166" t="str">
        <f t="shared" si="709"/>
        <v>NO</v>
      </c>
      <c r="AG2166" t="str">
        <f t="shared" si="710"/>
        <v>NO</v>
      </c>
      <c r="AH2166" t="str">
        <f t="shared" si="711"/>
        <v>NO</v>
      </c>
      <c r="AI2166">
        <f t="shared" si="712"/>
        <v>83</v>
      </c>
      <c r="AJ2166" t="str">
        <f t="shared" si="713"/>
        <v/>
      </c>
    </row>
    <row r="2167" spans="1:36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93"/>
        <v>1.3864000000000001</v>
      </c>
      <c r="P2167" s="6">
        <f t="shared" si="694"/>
        <v>29.623931623931625</v>
      </c>
      <c r="Q2167" t="str">
        <f t="shared" si="695"/>
        <v>music</v>
      </c>
      <c r="R2167" t="str">
        <f t="shared" si="696"/>
        <v>rock</v>
      </c>
      <c r="S2167" s="8">
        <f t="shared" si="697"/>
        <v>42439</v>
      </c>
      <c r="T2167" s="8">
        <f t="shared" si="698"/>
        <v>42468.625405092593</v>
      </c>
      <c r="U2167">
        <f t="shared" si="699"/>
        <v>2016</v>
      </c>
      <c r="V2167" t="str">
        <f>VLOOKUP(MONTH(S2167),REF!$C$4:$D$15,2,FALSE)</f>
        <v>MAR</v>
      </c>
      <c r="W2167" t="str">
        <f t="shared" si="700"/>
        <v>NO</v>
      </c>
      <c r="X2167" t="str">
        <f t="shared" si="701"/>
        <v>YES</v>
      </c>
      <c r="Y2167" t="str">
        <f t="shared" si="702"/>
        <v>NO</v>
      </c>
      <c r="Z2167" t="str">
        <f t="shared" si="703"/>
        <v>NO</v>
      </c>
      <c r="AA2167" t="str">
        <f t="shared" si="704"/>
        <v>NO</v>
      </c>
      <c r="AB2167" t="str">
        <f t="shared" si="705"/>
        <v>NO</v>
      </c>
      <c r="AC2167" t="str">
        <f t="shared" si="706"/>
        <v>NO</v>
      </c>
      <c r="AD2167" t="str">
        <f t="shared" si="707"/>
        <v>NO</v>
      </c>
      <c r="AE2167" t="str">
        <f t="shared" si="708"/>
        <v>NO</v>
      </c>
      <c r="AF2167" t="str">
        <f t="shared" si="709"/>
        <v>NO</v>
      </c>
      <c r="AG2167" t="str">
        <f t="shared" si="710"/>
        <v>NO</v>
      </c>
      <c r="AH2167" t="str">
        <f t="shared" si="711"/>
        <v>NO</v>
      </c>
      <c r="AI2167">
        <f t="shared" si="712"/>
        <v>117</v>
      </c>
      <c r="AJ2167" t="str">
        <f t="shared" si="713"/>
        <v/>
      </c>
    </row>
    <row r="2168" spans="1:36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93"/>
        <v>1.466</v>
      </c>
      <c r="P2168" s="6">
        <f t="shared" si="694"/>
        <v>91.625</v>
      </c>
      <c r="Q2168" t="str">
        <f t="shared" si="695"/>
        <v>music</v>
      </c>
      <c r="R2168" t="str">
        <f t="shared" si="696"/>
        <v>rock</v>
      </c>
      <c r="S2168" s="8">
        <f t="shared" si="697"/>
        <v>41934</v>
      </c>
      <c r="T2168" s="8">
        <f t="shared" si="698"/>
        <v>41978.879837962959</v>
      </c>
      <c r="U2168">
        <f t="shared" si="699"/>
        <v>2014</v>
      </c>
      <c r="V2168" t="str">
        <f>VLOOKUP(MONTH(S2168),REF!$C$4:$D$15,2,FALSE)</f>
        <v>OCT</v>
      </c>
      <c r="W2168" t="str">
        <f t="shared" si="700"/>
        <v>NO</v>
      </c>
      <c r="X2168" t="str">
        <f t="shared" si="701"/>
        <v>YES</v>
      </c>
      <c r="Y2168" t="str">
        <f t="shared" si="702"/>
        <v>NO</v>
      </c>
      <c r="Z2168" t="str">
        <f t="shared" si="703"/>
        <v>NO</v>
      </c>
      <c r="AA2168" t="str">
        <f t="shared" si="704"/>
        <v>NO</v>
      </c>
      <c r="AB2168" t="str">
        <f t="shared" si="705"/>
        <v>NO</v>
      </c>
      <c r="AC2168" t="str">
        <f t="shared" si="706"/>
        <v>NO</v>
      </c>
      <c r="AD2168" t="str">
        <f t="shared" si="707"/>
        <v>NO</v>
      </c>
      <c r="AE2168" t="str">
        <f t="shared" si="708"/>
        <v>NO</v>
      </c>
      <c r="AF2168" t="str">
        <f t="shared" si="709"/>
        <v>NO</v>
      </c>
      <c r="AG2168" t="str">
        <f t="shared" si="710"/>
        <v>NO</v>
      </c>
      <c r="AH2168" t="str">
        <f t="shared" si="711"/>
        <v>NO</v>
      </c>
      <c r="AI2168">
        <f t="shared" si="712"/>
        <v>32</v>
      </c>
      <c r="AJ2168" t="str">
        <f t="shared" si="713"/>
        <v/>
      </c>
    </row>
    <row r="2169" spans="1:36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93"/>
        <v>1.2</v>
      </c>
      <c r="P2169" s="6">
        <f t="shared" si="694"/>
        <v>22.5</v>
      </c>
      <c r="Q2169" t="str">
        <f t="shared" si="695"/>
        <v>music</v>
      </c>
      <c r="R2169" t="str">
        <f t="shared" si="696"/>
        <v>rock</v>
      </c>
      <c r="S2169" s="8">
        <f t="shared" si="697"/>
        <v>41153</v>
      </c>
      <c r="T2169" s="8">
        <f t="shared" si="698"/>
        <v>41167.066400462965</v>
      </c>
      <c r="U2169">
        <f t="shared" si="699"/>
        <v>2012</v>
      </c>
      <c r="V2169" t="str">
        <f>VLOOKUP(MONTH(S2169),REF!$C$4:$D$15,2,FALSE)</f>
        <v>SEP</v>
      </c>
      <c r="W2169" t="str">
        <f t="shared" si="700"/>
        <v>YES</v>
      </c>
      <c r="X2169" t="str">
        <f t="shared" si="701"/>
        <v>NO</v>
      </c>
      <c r="Y2169" t="str">
        <f t="shared" si="702"/>
        <v>NO</v>
      </c>
      <c r="Z2169" t="str">
        <f t="shared" si="703"/>
        <v>NO</v>
      </c>
      <c r="AA2169" t="str">
        <f t="shared" si="704"/>
        <v>NO</v>
      </c>
      <c r="AB2169" t="str">
        <f t="shared" si="705"/>
        <v>NO</v>
      </c>
      <c r="AC2169" t="str">
        <f t="shared" si="706"/>
        <v>NO</v>
      </c>
      <c r="AD2169" t="str">
        <f t="shared" si="707"/>
        <v>NO</v>
      </c>
      <c r="AE2169" t="str">
        <f t="shared" si="708"/>
        <v>NO</v>
      </c>
      <c r="AF2169" t="str">
        <f t="shared" si="709"/>
        <v>NO</v>
      </c>
      <c r="AG2169" t="str">
        <f t="shared" si="710"/>
        <v>NO</v>
      </c>
      <c r="AH2169" t="str">
        <f t="shared" si="711"/>
        <v>NO</v>
      </c>
      <c r="AI2169">
        <f t="shared" si="712"/>
        <v>8</v>
      </c>
      <c r="AJ2169" t="str">
        <f t="shared" si="713"/>
        <v/>
      </c>
    </row>
    <row r="2170" spans="1:36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93"/>
        <v>1.215816111111111</v>
      </c>
      <c r="P2170" s="6">
        <f t="shared" si="694"/>
        <v>64.366735294117646</v>
      </c>
      <c r="Q2170" t="str">
        <f t="shared" si="695"/>
        <v>music</v>
      </c>
      <c r="R2170" t="str">
        <f t="shared" si="696"/>
        <v>rock</v>
      </c>
      <c r="S2170" s="8">
        <f t="shared" si="697"/>
        <v>42746</v>
      </c>
      <c r="T2170" s="8">
        <f t="shared" si="698"/>
        <v>42776.208333333328</v>
      </c>
      <c r="U2170">
        <f t="shared" si="699"/>
        <v>2017</v>
      </c>
      <c r="V2170" t="str">
        <f>VLOOKUP(MONTH(S2170),REF!$C$4:$D$15,2,FALSE)</f>
        <v>JAN</v>
      </c>
      <c r="W2170" t="str">
        <f t="shared" si="700"/>
        <v>NO</v>
      </c>
      <c r="X2170" t="str">
        <f t="shared" si="701"/>
        <v>NO</v>
      </c>
      <c r="Y2170" t="str">
        <f t="shared" si="702"/>
        <v>NO</v>
      </c>
      <c r="Z2170" t="str">
        <f t="shared" si="703"/>
        <v>NO</v>
      </c>
      <c r="AA2170" t="str">
        <f t="shared" si="704"/>
        <v>YES</v>
      </c>
      <c r="AB2170" t="str">
        <f t="shared" si="705"/>
        <v>NO</v>
      </c>
      <c r="AC2170" t="str">
        <f t="shared" si="706"/>
        <v>NO</v>
      </c>
      <c r="AD2170" t="str">
        <f t="shared" si="707"/>
        <v>NO</v>
      </c>
      <c r="AE2170" t="str">
        <f t="shared" si="708"/>
        <v>NO</v>
      </c>
      <c r="AF2170" t="str">
        <f t="shared" si="709"/>
        <v>NO</v>
      </c>
      <c r="AG2170" t="str">
        <f t="shared" si="710"/>
        <v>NO</v>
      </c>
      <c r="AH2170" t="str">
        <f t="shared" si="711"/>
        <v>NO</v>
      </c>
      <c r="AI2170">
        <f t="shared" si="712"/>
        <v>340</v>
      </c>
      <c r="AJ2170" t="str">
        <f t="shared" si="713"/>
        <v/>
      </c>
    </row>
    <row r="2171" spans="1:36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93"/>
        <v>1</v>
      </c>
      <c r="P2171" s="6">
        <f t="shared" si="694"/>
        <v>21.857142857142858</v>
      </c>
      <c r="Q2171" t="str">
        <f t="shared" si="695"/>
        <v>music</v>
      </c>
      <c r="R2171" t="str">
        <f t="shared" si="696"/>
        <v>rock</v>
      </c>
      <c r="S2171" s="8">
        <f t="shared" si="697"/>
        <v>42794</v>
      </c>
      <c r="T2171" s="8">
        <f t="shared" si="698"/>
        <v>42796.700821759259</v>
      </c>
      <c r="U2171">
        <f t="shared" si="699"/>
        <v>2017</v>
      </c>
      <c r="V2171" t="str">
        <f>VLOOKUP(MONTH(S2171),REF!$C$4:$D$15,2,FALSE)</f>
        <v>FEB</v>
      </c>
      <c r="W2171" t="str">
        <f t="shared" si="700"/>
        <v>YES</v>
      </c>
      <c r="X2171" t="str">
        <f t="shared" si="701"/>
        <v>NO</v>
      </c>
      <c r="Y2171" t="str">
        <f t="shared" si="702"/>
        <v>NO</v>
      </c>
      <c r="Z2171" t="str">
        <f t="shared" si="703"/>
        <v>NO</v>
      </c>
      <c r="AA2171" t="str">
        <f t="shared" si="704"/>
        <v>NO</v>
      </c>
      <c r="AB2171" t="str">
        <f t="shared" si="705"/>
        <v>NO</v>
      </c>
      <c r="AC2171" t="str">
        <f t="shared" si="706"/>
        <v>NO</v>
      </c>
      <c r="AD2171" t="str">
        <f t="shared" si="707"/>
        <v>NO</v>
      </c>
      <c r="AE2171" t="str">
        <f t="shared" si="708"/>
        <v>NO</v>
      </c>
      <c r="AF2171" t="str">
        <f t="shared" si="709"/>
        <v>NO</v>
      </c>
      <c r="AG2171" t="str">
        <f t="shared" si="710"/>
        <v>NO</v>
      </c>
      <c r="AH2171" t="str">
        <f t="shared" si="711"/>
        <v>NO</v>
      </c>
      <c r="AI2171">
        <f t="shared" si="712"/>
        <v>7</v>
      </c>
      <c r="AJ2171" t="str">
        <f t="shared" si="713"/>
        <v/>
      </c>
    </row>
    <row r="2172" spans="1:36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93"/>
        <v>1.8085714285714285</v>
      </c>
      <c r="P2172" s="6">
        <f t="shared" si="694"/>
        <v>33.315789473684212</v>
      </c>
      <c r="Q2172" t="str">
        <f t="shared" si="695"/>
        <v>music</v>
      </c>
      <c r="R2172" t="str">
        <f t="shared" si="696"/>
        <v>rock</v>
      </c>
      <c r="S2172" s="8">
        <f t="shared" si="697"/>
        <v>42199</v>
      </c>
      <c r="T2172" s="8">
        <f t="shared" si="698"/>
        <v>42238.750254629631</v>
      </c>
      <c r="U2172">
        <f t="shared" si="699"/>
        <v>2015</v>
      </c>
      <c r="V2172" t="str">
        <f>VLOOKUP(MONTH(S2172),REF!$C$4:$D$15,2,FALSE)</f>
        <v>JUL</v>
      </c>
      <c r="W2172" t="str">
        <f t="shared" si="700"/>
        <v>YES</v>
      </c>
      <c r="X2172" t="str">
        <f t="shared" si="701"/>
        <v>NO</v>
      </c>
      <c r="Y2172" t="str">
        <f t="shared" si="702"/>
        <v>NO</v>
      </c>
      <c r="Z2172" t="str">
        <f t="shared" si="703"/>
        <v>NO</v>
      </c>
      <c r="AA2172" t="str">
        <f t="shared" si="704"/>
        <v>NO</v>
      </c>
      <c r="AB2172" t="str">
        <f t="shared" si="705"/>
        <v>NO</v>
      </c>
      <c r="AC2172" t="str">
        <f t="shared" si="706"/>
        <v>NO</v>
      </c>
      <c r="AD2172" t="str">
        <f t="shared" si="707"/>
        <v>NO</v>
      </c>
      <c r="AE2172" t="str">
        <f t="shared" si="708"/>
        <v>NO</v>
      </c>
      <c r="AF2172" t="str">
        <f t="shared" si="709"/>
        <v>NO</v>
      </c>
      <c r="AG2172" t="str">
        <f t="shared" si="710"/>
        <v>NO</v>
      </c>
      <c r="AH2172" t="str">
        <f t="shared" si="711"/>
        <v>NO</v>
      </c>
      <c r="AI2172">
        <f t="shared" si="712"/>
        <v>19</v>
      </c>
      <c r="AJ2172" t="str">
        <f t="shared" si="713"/>
        <v/>
      </c>
    </row>
    <row r="2173" spans="1:36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93"/>
        <v>1.0607500000000001</v>
      </c>
      <c r="P2173" s="6">
        <f t="shared" si="694"/>
        <v>90.276595744680847</v>
      </c>
      <c r="Q2173" t="str">
        <f t="shared" si="695"/>
        <v>music</v>
      </c>
      <c r="R2173" t="str">
        <f t="shared" si="696"/>
        <v>rock</v>
      </c>
      <c r="S2173" s="8">
        <f t="shared" si="697"/>
        <v>42142</v>
      </c>
      <c r="T2173" s="8">
        <f t="shared" si="698"/>
        <v>42177.208333333328</v>
      </c>
      <c r="U2173">
        <f t="shared" si="699"/>
        <v>2015</v>
      </c>
      <c r="V2173" t="str">
        <f>VLOOKUP(MONTH(S2173),REF!$C$4:$D$15,2,FALSE)</f>
        <v>MAY</v>
      </c>
      <c r="W2173" t="str">
        <f t="shared" si="700"/>
        <v>NO</v>
      </c>
      <c r="X2173" t="str">
        <f t="shared" si="701"/>
        <v>YES</v>
      </c>
      <c r="Y2173" t="str">
        <f t="shared" si="702"/>
        <v>NO</v>
      </c>
      <c r="Z2173" t="str">
        <f t="shared" si="703"/>
        <v>NO</v>
      </c>
      <c r="AA2173" t="str">
        <f t="shared" si="704"/>
        <v>NO</v>
      </c>
      <c r="AB2173" t="str">
        <f t="shared" si="705"/>
        <v>NO</v>
      </c>
      <c r="AC2173" t="str">
        <f t="shared" si="706"/>
        <v>NO</v>
      </c>
      <c r="AD2173" t="str">
        <f t="shared" si="707"/>
        <v>NO</v>
      </c>
      <c r="AE2173" t="str">
        <f t="shared" si="708"/>
        <v>NO</v>
      </c>
      <c r="AF2173" t="str">
        <f t="shared" si="709"/>
        <v>NO</v>
      </c>
      <c r="AG2173" t="str">
        <f t="shared" si="710"/>
        <v>NO</v>
      </c>
      <c r="AH2173" t="str">
        <f t="shared" si="711"/>
        <v>NO</v>
      </c>
      <c r="AI2173">
        <f t="shared" si="712"/>
        <v>47</v>
      </c>
      <c r="AJ2173" t="str">
        <f t="shared" si="713"/>
        <v/>
      </c>
    </row>
    <row r="2174" spans="1:36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93"/>
        <v>1</v>
      </c>
      <c r="P2174" s="6">
        <f t="shared" si="694"/>
        <v>76.92307692307692</v>
      </c>
      <c r="Q2174" t="str">
        <f t="shared" si="695"/>
        <v>music</v>
      </c>
      <c r="R2174" t="str">
        <f t="shared" si="696"/>
        <v>rock</v>
      </c>
      <c r="S2174" s="8">
        <f t="shared" si="697"/>
        <v>42083</v>
      </c>
      <c r="T2174" s="8">
        <f t="shared" si="698"/>
        <v>42112.580092592594</v>
      </c>
      <c r="U2174">
        <f t="shared" si="699"/>
        <v>2015</v>
      </c>
      <c r="V2174" t="str">
        <f>VLOOKUP(MONTH(S2174),REF!$C$4:$D$15,2,FALSE)</f>
        <v>MAR</v>
      </c>
      <c r="W2174" t="str">
        <f t="shared" si="700"/>
        <v>NO</v>
      </c>
      <c r="X2174" t="str">
        <f t="shared" si="701"/>
        <v>YES</v>
      </c>
      <c r="Y2174" t="str">
        <f t="shared" si="702"/>
        <v>NO</v>
      </c>
      <c r="Z2174" t="str">
        <f t="shared" si="703"/>
        <v>NO</v>
      </c>
      <c r="AA2174" t="str">
        <f t="shared" si="704"/>
        <v>NO</v>
      </c>
      <c r="AB2174" t="str">
        <f t="shared" si="705"/>
        <v>NO</v>
      </c>
      <c r="AC2174" t="str">
        <f t="shared" si="706"/>
        <v>NO</v>
      </c>
      <c r="AD2174" t="str">
        <f t="shared" si="707"/>
        <v>NO</v>
      </c>
      <c r="AE2174" t="str">
        <f t="shared" si="708"/>
        <v>NO</v>
      </c>
      <c r="AF2174" t="str">
        <f t="shared" si="709"/>
        <v>NO</v>
      </c>
      <c r="AG2174" t="str">
        <f t="shared" si="710"/>
        <v>NO</v>
      </c>
      <c r="AH2174" t="str">
        <f t="shared" si="711"/>
        <v>NO</v>
      </c>
      <c r="AI2174">
        <f t="shared" si="712"/>
        <v>13</v>
      </c>
      <c r="AJ2174" t="str">
        <f t="shared" si="713"/>
        <v/>
      </c>
    </row>
    <row r="2175" spans="1:36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93"/>
        <v>1.2692857142857144</v>
      </c>
      <c r="P2175" s="6">
        <f t="shared" si="694"/>
        <v>59.233333333333334</v>
      </c>
      <c r="Q2175" t="str">
        <f t="shared" si="695"/>
        <v>music</v>
      </c>
      <c r="R2175" t="str">
        <f t="shared" si="696"/>
        <v>rock</v>
      </c>
      <c r="S2175" s="8">
        <f t="shared" si="697"/>
        <v>41496</v>
      </c>
      <c r="T2175" s="8">
        <f t="shared" si="698"/>
        <v>41527.165972222225</v>
      </c>
      <c r="U2175">
        <f t="shared" si="699"/>
        <v>2013</v>
      </c>
      <c r="V2175" t="str">
        <f>VLOOKUP(MONTH(S2175),REF!$C$4:$D$15,2,FALSE)</f>
        <v>AUG</v>
      </c>
      <c r="W2175" t="str">
        <f t="shared" si="700"/>
        <v>NO</v>
      </c>
      <c r="X2175" t="str">
        <f t="shared" si="701"/>
        <v>YES</v>
      </c>
      <c r="Y2175" t="str">
        <f t="shared" si="702"/>
        <v>NO</v>
      </c>
      <c r="Z2175" t="str">
        <f t="shared" si="703"/>
        <v>NO</v>
      </c>
      <c r="AA2175" t="str">
        <f t="shared" si="704"/>
        <v>NO</v>
      </c>
      <c r="AB2175" t="str">
        <f t="shared" si="705"/>
        <v>NO</v>
      </c>
      <c r="AC2175" t="str">
        <f t="shared" si="706"/>
        <v>NO</v>
      </c>
      <c r="AD2175" t="str">
        <f t="shared" si="707"/>
        <v>NO</v>
      </c>
      <c r="AE2175" t="str">
        <f t="shared" si="708"/>
        <v>NO</v>
      </c>
      <c r="AF2175" t="str">
        <f t="shared" si="709"/>
        <v>NO</v>
      </c>
      <c r="AG2175" t="str">
        <f t="shared" si="710"/>
        <v>NO</v>
      </c>
      <c r="AH2175" t="str">
        <f t="shared" si="711"/>
        <v>NO</v>
      </c>
      <c r="AI2175">
        <f t="shared" si="712"/>
        <v>90</v>
      </c>
      <c r="AJ2175" t="str">
        <f t="shared" si="713"/>
        <v/>
      </c>
    </row>
    <row r="2176" spans="1:36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93"/>
        <v>1.0297499999999999</v>
      </c>
      <c r="P2176" s="6">
        <f t="shared" si="694"/>
        <v>65.38095238095238</v>
      </c>
      <c r="Q2176" t="str">
        <f t="shared" si="695"/>
        <v>music</v>
      </c>
      <c r="R2176" t="str">
        <f t="shared" si="696"/>
        <v>rock</v>
      </c>
      <c r="S2176" s="8">
        <f t="shared" si="697"/>
        <v>42466</v>
      </c>
      <c r="T2176" s="8">
        <f t="shared" si="698"/>
        <v>42495.542905092589</v>
      </c>
      <c r="U2176">
        <f t="shared" si="699"/>
        <v>2016</v>
      </c>
      <c r="V2176" t="str">
        <f>VLOOKUP(MONTH(S2176),REF!$C$4:$D$15,2,FALSE)</f>
        <v>APR</v>
      </c>
      <c r="W2176" t="str">
        <f t="shared" si="700"/>
        <v>NO</v>
      </c>
      <c r="X2176" t="str">
        <f t="shared" si="701"/>
        <v>YES</v>
      </c>
      <c r="Y2176" t="str">
        <f t="shared" si="702"/>
        <v>NO</v>
      </c>
      <c r="Z2176" t="str">
        <f t="shared" si="703"/>
        <v>NO</v>
      </c>
      <c r="AA2176" t="str">
        <f t="shared" si="704"/>
        <v>NO</v>
      </c>
      <c r="AB2176" t="str">
        <f t="shared" si="705"/>
        <v>NO</v>
      </c>
      <c r="AC2176" t="str">
        <f t="shared" si="706"/>
        <v>NO</v>
      </c>
      <c r="AD2176" t="str">
        <f t="shared" si="707"/>
        <v>NO</v>
      </c>
      <c r="AE2176" t="str">
        <f t="shared" si="708"/>
        <v>NO</v>
      </c>
      <c r="AF2176" t="str">
        <f t="shared" si="709"/>
        <v>NO</v>
      </c>
      <c r="AG2176" t="str">
        <f t="shared" si="710"/>
        <v>NO</v>
      </c>
      <c r="AH2176" t="str">
        <f t="shared" si="711"/>
        <v>NO</v>
      </c>
      <c r="AI2176">
        <f t="shared" si="712"/>
        <v>63</v>
      </c>
      <c r="AJ2176" t="str">
        <f t="shared" si="713"/>
        <v/>
      </c>
    </row>
    <row r="2177" spans="1:36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93"/>
        <v>2.5</v>
      </c>
      <c r="P2177" s="6">
        <f t="shared" si="694"/>
        <v>67.307692307692307</v>
      </c>
      <c r="Q2177" t="str">
        <f t="shared" si="695"/>
        <v>music</v>
      </c>
      <c r="R2177" t="str">
        <f t="shared" si="696"/>
        <v>rock</v>
      </c>
      <c r="S2177" s="8">
        <f t="shared" si="697"/>
        <v>42565</v>
      </c>
      <c r="T2177" s="8">
        <f t="shared" si="698"/>
        <v>42572.009097222224</v>
      </c>
      <c r="U2177">
        <f t="shared" si="699"/>
        <v>2016</v>
      </c>
      <c r="V2177" t="str">
        <f>VLOOKUP(MONTH(S2177),REF!$C$4:$D$15,2,FALSE)</f>
        <v>JUL</v>
      </c>
      <c r="W2177" t="str">
        <f t="shared" si="700"/>
        <v>YES</v>
      </c>
      <c r="X2177" t="str">
        <f t="shared" si="701"/>
        <v>NO</v>
      </c>
      <c r="Y2177" t="str">
        <f t="shared" si="702"/>
        <v>NO</v>
      </c>
      <c r="Z2177" t="str">
        <f t="shared" si="703"/>
        <v>NO</v>
      </c>
      <c r="AA2177" t="str">
        <f t="shared" si="704"/>
        <v>NO</v>
      </c>
      <c r="AB2177" t="str">
        <f t="shared" si="705"/>
        <v>NO</v>
      </c>
      <c r="AC2177" t="str">
        <f t="shared" si="706"/>
        <v>NO</v>
      </c>
      <c r="AD2177" t="str">
        <f t="shared" si="707"/>
        <v>NO</v>
      </c>
      <c r="AE2177" t="str">
        <f t="shared" si="708"/>
        <v>NO</v>
      </c>
      <c r="AF2177" t="str">
        <f t="shared" si="709"/>
        <v>NO</v>
      </c>
      <c r="AG2177" t="str">
        <f t="shared" si="710"/>
        <v>NO</v>
      </c>
      <c r="AH2177" t="str">
        <f t="shared" si="711"/>
        <v>NO</v>
      </c>
      <c r="AI2177">
        <f t="shared" si="712"/>
        <v>26</v>
      </c>
      <c r="AJ2177" t="str">
        <f t="shared" si="713"/>
        <v/>
      </c>
    </row>
    <row r="2178" spans="1:36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93"/>
        <v>1.2602</v>
      </c>
      <c r="P2178" s="6">
        <f t="shared" si="694"/>
        <v>88.74647887323944</v>
      </c>
      <c r="Q2178" t="str">
        <f t="shared" si="695"/>
        <v>music</v>
      </c>
      <c r="R2178" t="str">
        <f t="shared" si="696"/>
        <v>rock</v>
      </c>
      <c r="S2178" s="8">
        <f t="shared" si="697"/>
        <v>42097</v>
      </c>
      <c r="T2178" s="8">
        <f t="shared" si="698"/>
        <v>42126.633206018523</v>
      </c>
      <c r="U2178">
        <f t="shared" si="699"/>
        <v>2015</v>
      </c>
      <c r="V2178" t="str">
        <f>VLOOKUP(MONTH(S2178),REF!$C$4:$D$15,2,FALSE)</f>
        <v>APR</v>
      </c>
      <c r="W2178" t="str">
        <f t="shared" si="700"/>
        <v>NO</v>
      </c>
      <c r="X2178" t="str">
        <f t="shared" si="701"/>
        <v>NO</v>
      </c>
      <c r="Y2178" t="str">
        <f t="shared" si="702"/>
        <v>YES</v>
      </c>
      <c r="Z2178" t="str">
        <f t="shared" si="703"/>
        <v>NO</v>
      </c>
      <c r="AA2178" t="str">
        <f t="shared" si="704"/>
        <v>NO</v>
      </c>
      <c r="AB2178" t="str">
        <f t="shared" si="705"/>
        <v>NO</v>
      </c>
      <c r="AC2178" t="str">
        <f t="shared" si="706"/>
        <v>NO</v>
      </c>
      <c r="AD2178" t="str">
        <f t="shared" si="707"/>
        <v>NO</v>
      </c>
      <c r="AE2178" t="str">
        <f t="shared" si="708"/>
        <v>NO</v>
      </c>
      <c r="AF2178" t="str">
        <f t="shared" si="709"/>
        <v>NO</v>
      </c>
      <c r="AG2178" t="str">
        <f t="shared" si="710"/>
        <v>NO</v>
      </c>
      <c r="AH2178" t="str">
        <f t="shared" si="711"/>
        <v>NO</v>
      </c>
      <c r="AI2178">
        <f t="shared" si="712"/>
        <v>71</v>
      </c>
      <c r="AJ2178" t="str">
        <f t="shared" si="713"/>
        <v/>
      </c>
    </row>
    <row r="2179" spans="1:36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714">E2179/D2179</f>
        <v>1.0012000000000001</v>
      </c>
      <c r="P2179" s="6">
        <f t="shared" ref="P2179:P2242" si="715">E2179/L2179</f>
        <v>65.868421052631575</v>
      </c>
      <c r="Q2179" t="str">
        <f t="shared" ref="Q2179:Q2242" si="716">LEFT(N2179,FIND("/",N2179)-1)</f>
        <v>music</v>
      </c>
      <c r="R2179" t="str">
        <f t="shared" ref="R2179:R2242" si="717">RIGHT(N2179,LEN(N2179)-FIND("/",N2179))</f>
        <v>rock</v>
      </c>
      <c r="S2179" s="8">
        <f t="shared" ref="S2179:S2242" si="718">ROUND((J2179/86400)+DATE(1970,1,1),0)</f>
        <v>42502</v>
      </c>
      <c r="T2179" s="8">
        <f t="shared" ref="T2179:T2242" si="719">(I2179/86400)+DATE(1970,1,1)</f>
        <v>42527.250775462962</v>
      </c>
      <c r="U2179">
        <f t="shared" ref="U2179:U2242" si="720">YEAR(S2179)</f>
        <v>2016</v>
      </c>
      <c r="V2179" t="str">
        <f>VLOOKUP(MONTH(S2179),REF!$C$4:$D$15,2,FALSE)</f>
        <v>MAY</v>
      </c>
      <c r="W2179" t="str">
        <f t="shared" ref="W2179:W2242" si="721">IF(D2179&lt;1000,"YES","NO")</f>
        <v>NO</v>
      </c>
      <c r="X2179" t="str">
        <f t="shared" ref="X2179:X2242" si="722">IF(AND($D2179&gt;=1000,$D2179&lt;=4999),"YES","NO")</f>
        <v>YES</v>
      </c>
      <c r="Y2179" t="str">
        <f t="shared" ref="Y2179:Y2242" si="723">IF(AND($D2179&gt;=5000,$D2179&lt;=9999),"YES","NO")</f>
        <v>NO</v>
      </c>
      <c r="Z2179" t="str">
        <f t="shared" ref="Z2179:Z2242" si="724">IF(AND($D2179&gt;=10000,$D2179&lt;=14999),"YES","NO")</f>
        <v>NO</v>
      </c>
      <c r="AA2179" t="str">
        <f t="shared" ref="AA2179:AA2242" si="725">IF(AND($D2179&gt;=15000,$D2179&lt;=19999),"YES","NO")</f>
        <v>NO</v>
      </c>
      <c r="AB2179" t="str">
        <f t="shared" ref="AB2179:AB2242" si="726">IF(AND($D2179&gt;=20000,$D2179&lt;=24999),"YES","NO")</f>
        <v>NO</v>
      </c>
      <c r="AC2179" t="str">
        <f t="shared" ref="AC2179:AC2242" si="727">IF(AND($D2179&gt;=25000,$D2179&lt;=29999),"YES","NO")</f>
        <v>NO</v>
      </c>
      <c r="AD2179" t="str">
        <f t="shared" ref="AD2179:AD2242" si="728">IF(AND($D2179&gt;=30000,$D2179&lt;=34999),"YES","NO")</f>
        <v>NO</v>
      </c>
      <c r="AE2179" t="str">
        <f t="shared" ref="AE2179:AE2242" si="729">IF(AND($D2179&gt;=35000,$D2179&lt;=39999),"YES","NO")</f>
        <v>NO</v>
      </c>
      <c r="AF2179" t="str">
        <f t="shared" ref="AF2179:AF2242" si="730">IF(AND($D2179&gt;=40000,$D2179&lt;=44999),"YES","NO")</f>
        <v>NO</v>
      </c>
      <c r="AG2179" t="str">
        <f t="shared" ref="AG2179:AG2242" si="731">IF(AND($D2179&gt;=45000,$D2179&lt;=49999),"YES","NO")</f>
        <v>NO</v>
      </c>
      <c r="AH2179" t="str">
        <f t="shared" ref="AH2179:AH2242" si="732">IF($D2179&gt;=50000,"YES","NO")</f>
        <v>NO</v>
      </c>
      <c r="AI2179">
        <f t="shared" ref="AI2179:AI2242" si="733">IF(F2179="successful",L2179,"")</f>
        <v>38</v>
      </c>
      <c r="AJ2179" t="str">
        <f t="shared" ref="AJ2179:AJ2242" si="734">IF(F2179="failed",L2179,"")</f>
        <v/>
      </c>
    </row>
    <row r="2180" spans="1:36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714"/>
        <v>1.3864000000000001</v>
      </c>
      <c r="P2180" s="6">
        <f t="shared" si="715"/>
        <v>40.349243306169967</v>
      </c>
      <c r="Q2180" t="str">
        <f t="shared" si="716"/>
        <v>music</v>
      </c>
      <c r="R2180" t="str">
        <f t="shared" si="717"/>
        <v>rock</v>
      </c>
      <c r="S2180" s="8">
        <f t="shared" si="718"/>
        <v>42724</v>
      </c>
      <c r="T2180" s="8">
        <f t="shared" si="719"/>
        <v>42753.63653935185</v>
      </c>
      <c r="U2180">
        <f t="shared" si="720"/>
        <v>2016</v>
      </c>
      <c r="V2180" t="str">
        <f>VLOOKUP(MONTH(S2180),REF!$C$4:$D$15,2,FALSE)</f>
        <v>DEC</v>
      </c>
      <c r="W2180" t="str">
        <f t="shared" si="721"/>
        <v>NO</v>
      </c>
      <c r="X2180" t="str">
        <f t="shared" si="722"/>
        <v>NO</v>
      </c>
      <c r="Y2180" t="str">
        <f t="shared" si="723"/>
        <v>NO</v>
      </c>
      <c r="Z2180" t="str">
        <f t="shared" si="724"/>
        <v>NO</v>
      </c>
      <c r="AA2180" t="str">
        <f t="shared" si="725"/>
        <v>NO</v>
      </c>
      <c r="AB2180" t="str">
        <f t="shared" si="726"/>
        <v>NO</v>
      </c>
      <c r="AC2180" t="str">
        <f t="shared" si="727"/>
        <v>YES</v>
      </c>
      <c r="AD2180" t="str">
        <f t="shared" si="728"/>
        <v>NO</v>
      </c>
      <c r="AE2180" t="str">
        <f t="shared" si="729"/>
        <v>NO</v>
      </c>
      <c r="AF2180" t="str">
        <f t="shared" si="730"/>
        <v>NO</v>
      </c>
      <c r="AG2180" t="str">
        <f t="shared" si="731"/>
        <v>NO</v>
      </c>
      <c r="AH2180" t="str">
        <f t="shared" si="732"/>
        <v>NO</v>
      </c>
      <c r="AI2180">
        <f t="shared" si="733"/>
        <v>859</v>
      </c>
      <c r="AJ2180" t="str">
        <f t="shared" si="734"/>
        <v/>
      </c>
    </row>
    <row r="2181" spans="1:36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714"/>
        <v>1.6140000000000001</v>
      </c>
      <c r="P2181" s="6">
        <f t="shared" si="715"/>
        <v>76.857142857142861</v>
      </c>
      <c r="Q2181" t="str">
        <f t="shared" si="716"/>
        <v>music</v>
      </c>
      <c r="R2181" t="str">
        <f t="shared" si="717"/>
        <v>rock</v>
      </c>
      <c r="S2181" s="8">
        <f t="shared" si="718"/>
        <v>42075</v>
      </c>
      <c r="T2181" s="8">
        <f t="shared" si="719"/>
        <v>42105.171203703707</v>
      </c>
      <c r="U2181">
        <f t="shared" si="720"/>
        <v>2015</v>
      </c>
      <c r="V2181" t="str">
        <f>VLOOKUP(MONTH(S2181),REF!$C$4:$D$15,2,FALSE)</f>
        <v>MAR</v>
      </c>
      <c r="W2181" t="str">
        <f t="shared" si="721"/>
        <v>NO</v>
      </c>
      <c r="X2181" t="str">
        <f t="shared" si="722"/>
        <v>YES</v>
      </c>
      <c r="Y2181" t="str">
        <f t="shared" si="723"/>
        <v>NO</v>
      </c>
      <c r="Z2181" t="str">
        <f t="shared" si="724"/>
        <v>NO</v>
      </c>
      <c r="AA2181" t="str">
        <f t="shared" si="725"/>
        <v>NO</v>
      </c>
      <c r="AB2181" t="str">
        <f t="shared" si="726"/>
        <v>NO</v>
      </c>
      <c r="AC2181" t="str">
        <f t="shared" si="727"/>
        <v>NO</v>
      </c>
      <c r="AD2181" t="str">
        <f t="shared" si="728"/>
        <v>NO</v>
      </c>
      <c r="AE2181" t="str">
        <f t="shared" si="729"/>
        <v>NO</v>
      </c>
      <c r="AF2181" t="str">
        <f t="shared" si="730"/>
        <v>NO</v>
      </c>
      <c r="AG2181" t="str">
        <f t="shared" si="731"/>
        <v>NO</v>
      </c>
      <c r="AH2181" t="str">
        <f t="shared" si="732"/>
        <v>NO</v>
      </c>
      <c r="AI2181">
        <f t="shared" si="733"/>
        <v>21</v>
      </c>
      <c r="AJ2181" t="str">
        <f t="shared" si="734"/>
        <v/>
      </c>
    </row>
    <row r="2182" spans="1:36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714"/>
        <v>1.071842</v>
      </c>
      <c r="P2182" s="6">
        <f t="shared" si="715"/>
        <v>68.707820512820518</v>
      </c>
      <c r="Q2182" t="str">
        <f t="shared" si="716"/>
        <v>music</v>
      </c>
      <c r="R2182" t="str">
        <f t="shared" si="717"/>
        <v>rock</v>
      </c>
      <c r="S2182" s="8">
        <f t="shared" si="718"/>
        <v>42280</v>
      </c>
      <c r="T2182" s="8">
        <f t="shared" si="719"/>
        <v>42321.711435185185</v>
      </c>
      <c r="U2182">
        <f t="shared" si="720"/>
        <v>2015</v>
      </c>
      <c r="V2182" t="str">
        <f>VLOOKUP(MONTH(S2182),REF!$C$4:$D$15,2,FALSE)</f>
        <v>OCT</v>
      </c>
      <c r="W2182" t="str">
        <f t="shared" si="721"/>
        <v>NO</v>
      </c>
      <c r="X2182" t="str">
        <f t="shared" si="722"/>
        <v>NO</v>
      </c>
      <c r="Y2182" t="str">
        <f t="shared" si="723"/>
        <v>YES</v>
      </c>
      <c r="Z2182" t="str">
        <f t="shared" si="724"/>
        <v>NO</v>
      </c>
      <c r="AA2182" t="str">
        <f t="shared" si="725"/>
        <v>NO</v>
      </c>
      <c r="AB2182" t="str">
        <f t="shared" si="726"/>
        <v>NO</v>
      </c>
      <c r="AC2182" t="str">
        <f t="shared" si="727"/>
        <v>NO</v>
      </c>
      <c r="AD2182" t="str">
        <f t="shared" si="728"/>
        <v>NO</v>
      </c>
      <c r="AE2182" t="str">
        <f t="shared" si="729"/>
        <v>NO</v>
      </c>
      <c r="AF2182" t="str">
        <f t="shared" si="730"/>
        <v>NO</v>
      </c>
      <c r="AG2182" t="str">
        <f t="shared" si="731"/>
        <v>NO</v>
      </c>
      <c r="AH2182" t="str">
        <f t="shared" si="732"/>
        <v>NO</v>
      </c>
      <c r="AI2182">
        <f t="shared" si="733"/>
        <v>78</v>
      </c>
      <c r="AJ2182" t="str">
        <f t="shared" si="734"/>
        <v/>
      </c>
    </row>
    <row r="2183" spans="1:36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714"/>
        <v>1.5309999999999999</v>
      </c>
      <c r="P2183" s="6">
        <f t="shared" si="715"/>
        <v>57.773584905660378</v>
      </c>
      <c r="Q2183" t="str">
        <f t="shared" si="716"/>
        <v>games</v>
      </c>
      <c r="R2183" t="str">
        <f t="shared" si="717"/>
        <v>tabletop games</v>
      </c>
      <c r="S2183" s="8">
        <f t="shared" si="718"/>
        <v>42773</v>
      </c>
      <c r="T2183" s="8">
        <f t="shared" si="719"/>
        <v>42787.005243055552</v>
      </c>
      <c r="U2183">
        <f t="shared" si="720"/>
        <v>2017</v>
      </c>
      <c r="V2183" t="str">
        <f>VLOOKUP(MONTH(S2183),REF!$C$4:$D$15,2,FALSE)</f>
        <v>FEB</v>
      </c>
      <c r="W2183" t="str">
        <f t="shared" si="721"/>
        <v>NO</v>
      </c>
      <c r="X2183" t="str">
        <f t="shared" si="722"/>
        <v>YES</v>
      </c>
      <c r="Y2183" t="str">
        <f t="shared" si="723"/>
        <v>NO</v>
      </c>
      <c r="Z2183" t="str">
        <f t="shared" si="724"/>
        <v>NO</v>
      </c>
      <c r="AA2183" t="str">
        <f t="shared" si="725"/>
        <v>NO</v>
      </c>
      <c r="AB2183" t="str">
        <f t="shared" si="726"/>
        <v>NO</v>
      </c>
      <c r="AC2183" t="str">
        <f t="shared" si="727"/>
        <v>NO</v>
      </c>
      <c r="AD2183" t="str">
        <f t="shared" si="728"/>
        <v>NO</v>
      </c>
      <c r="AE2183" t="str">
        <f t="shared" si="729"/>
        <v>NO</v>
      </c>
      <c r="AF2183" t="str">
        <f t="shared" si="730"/>
        <v>NO</v>
      </c>
      <c r="AG2183" t="str">
        <f t="shared" si="731"/>
        <v>NO</v>
      </c>
      <c r="AH2183" t="str">
        <f t="shared" si="732"/>
        <v>NO</v>
      </c>
      <c r="AI2183">
        <f t="shared" si="733"/>
        <v>53</v>
      </c>
      <c r="AJ2183" t="str">
        <f t="shared" si="734"/>
        <v/>
      </c>
    </row>
    <row r="2184" spans="1:36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714"/>
        <v>5.2416666666666663</v>
      </c>
      <c r="P2184" s="6">
        <f t="shared" si="715"/>
        <v>44.171348314606739</v>
      </c>
      <c r="Q2184" t="str">
        <f t="shared" si="716"/>
        <v>games</v>
      </c>
      <c r="R2184" t="str">
        <f t="shared" si="717"/>
        <v>tabletop games</v>
      </c>
      <c r="S2184" s="8">
        <f t="shared" si="718"/>
        <v>41880</v>
      </c>
      <c r="T2184" s="8">
        <f t="shared" si="719"/>
        <v>41914.900752314818</v>
      </c>
      <c r="U2184">
        <f t="shared" si="720"/>
        <v>2014</v>
      </c>
      <c r="V2184" t="str">
        <f>VLOOKUP(MONTH(S2184),REF!$C$4:$D$15,2,FALSE)</f>
        <v>AUG</v>
      </c>
      <c r="W2184" t="str">
        <f t="shared" si="721"/>
        <v>NO</v>
      </c>
      <c r="X2184" t="str">
        <f t="shared" si="722"/>
        <v>YES</v>
      </c>
      <c r="Y2184" t="str">
        <f t="shared" si="723"/>
        <v>NO</v>
      </c>
      <c r="Z2184" t="str">
        <f t="shared" si="724"/>
        <v>NO</v>
      </c>
      <c r="AA2184" t="str">
        <f t="shared" si="725"/>
        <v>NO</v>
      </c>
      <c r="AB2184" t="str">
        <f t="shared" si="726"/>
        <v>NO</v>
      </c>
      <c r="AC2184" t="str">
        <f t="shared" si="727"/>
        <v>NO</v>
      </c>
      <c r="AD2184" t="str">
        <f t="shared" si="728"/>
        <v>NO</v>
      </c>
      <c r="AE2184" t="str">
        <f t="shared" si="729"/>
        <v>NO</v>
      </c>
      <c r="AF2184" t="str">
        <f t="shared" si="730"/>
        <v>NO</v>
      </c>
      <c r="AG2184" t="str">
        <f t="shared" si="731"/>
        <v>NO</v>
      </c>
      <c r="AH2184" t="str">
        <f t="shared" si="732"/>
        <v>NO</v>
      </c>
      <c r="AI2184">
        <f t="shared" si="733"/>
        <v>356</v>
      </c>
      <c r="AJ2184" t="str">
        <f t="shared" si="734"/>
        <v/>
      </c>
    </row>
    <row r="2185" spans="1:36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714"/>
        <v>4.8927777777777779</v>
      </c>
      <c r="P2185" s="6">
        <f t="shared" si="715"/>
        <v>31.566308243727597</v>
      </c>
      <c r="Q2185" t="str">
        <f t="shared" si="716"/>
        <v>games</v>
      </c>
      <c r="R2185" t="str">
        <f t="shared" si="717"/>
        <v>tabletop games</v>
      </c>
      <c r="S2185" s="8">
        <f t="shared" si="718"/>
        <v>42745</v>
      </c>
      <c r="T2185" s="8">
        <f t="shared" si="719"/>
        <v>42775.208333333328</v>
      </c>
      <c r="U2185">
        <f t="shared" si="720"/>
        <v>2017</v>
      </c>
      <c r="V2185" t="str">
        <f>VLOOKUP(MONTH(S2185),REF!$C$4:$D$15,2,FALSE)</f>
        <v>JAN</v>
      </c>
      <c r="W2185" t="str">
        <f t="shared" si="721"/>
        <v>NO</v>
      </c>
      <c r="X2185" t="str">
        <f t="shared" si="722"/>
        <v>YES</v>
      </c>
      <c r="Y2185" t="str">
        <f t="shared" si="723"/>
        <v>NO</v>
      </c>
      <c r="Z2185" t="str">
        <f t="shared" si="724"/>
        <v>NO</v>
      </c>
      <c r="AA2185" t="str">
        <f t="shared" si="725"/>
        <v>NO</v>
      </c>
      <c r="AB2185" t="str">
        <f t="shared" si="726"/>
        <v>NO</v>
      </c>
      <c r="AC2185" t="str">
        <f t="shared" si="727"/>
        <v>NO</v>
      </c>
      <c r="AD2185" t="str">
        <f t="shared" si="728"/>
        <v>NO</v>
      </c>
      <c r="AE2185" t="str">
        <f t="shared" si="729"/>
        <v>NO</v>
      </c>
      <c r="AF2185" t="str">
        <f t="shared" si="730"/>
        <v>NO</v>
      </c>
      <c r="AG2185" t="str">
        <f t="shared" si="731"/>
        <v>NO</v>
      </c>
      <c r="AH2185" t="str">
        <f t="shared" si="732"/>
        <v>NO</v>
      </c>
      <c r="AI2185">
        <f t="shared" si="733"/>
        <v>279</v>
      </c>
      <c r="AJ2185" t="str">
        <f t="shared" si="734"/>
        <v/>
      </c>
    </row>
    <row r="2186" spans="1:36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714"/>
        <v>2.8473999999999999</v>
      </c>
      <c r="P2186" s="6">
        <f t="shared" si="715"/>
        <v>107.04511278195488</v>
      </c>
      <c r="Q2186" t="str">
        <f t="shared" si="716"/>
        <v>games</v>
      </c>
      <c r="R2186" t="str">
        <f t="shared" si="717"/>
        <v>tabletop games</v>
      </c>
      <c r="S2186" s="8">
        <f t="shared" si="718"/>
        <v>42381</v>
      </c>
      <c r="T2186" s="8">
        <f t="shared" si="719"/>
        <v>42394.666666666672</v>
      </c>
      <c r="U2186">
        <f t="shared" si="720"/>
        <v>2016</v>
      </c>
      <c r="V2186" t="str">
        <f>VLOOKUP(MONTH(S2186),REF!$C$4:$D$15,2,FALSE)</f>
        <v>JAN</v>
      </c>
      <c r="W2186" t="str">
        <f t="shared" si="721"/>
        <v>NO</v>
      </c>
      <c r="X2186" t="str">
        <f t="shared" si="722"/>
        <v>NO</v>
      </c>
      <c r="Y2186" t="str">
        <f t="shared" si="723"/>
        <v>NO</v>
      </c>
      <c r="Z2186" t="str">
        <f t="shared" si="724"/>
        <v>YES</v>
      </c>
      <c r="AA2186" t="str">
        <f t="shared" si="725"/>
        <v>NO</v>
      </c>
      <c r="AB2186" t="str">
        <f t="shared" si="726"/>
        <v>NO</v>
      </c>
      <c r="AC2186" t="str">
        <f t="shared" si="727"/>
        <v>NO</v>
      </c>
      <c r="AD2186" t="str">
        <f t="shared" si="728"/>
        <v>NO</v>
      </c>
      <c r="AE2186" t="str">
        <f t="shared" si="729"/>
        <v>NO</v>
      </c>
      <c r="AF2186" t="str">
        <f t="shared" si="730"/>
        <v>NO</v>
      </c>
      <c r="AG2186" t="str">
        <f t="shared" si="731"/>
        <v>NO</v>
      </c>
      <c r="AH2186" t="str">
        <f t="shared" si="732"/>
        <v>NO</v>
      </c>
      <c r="AI2186">
        <f t="shared" si="733"/>
        <v>266</v>
      </c>
      <c r="AJ2186" t="str">
        <f t="shared" si="734"/>
        <v/>
      </c>
    </row>
    <row r="2187" spans="1:36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714"/>
        <v>18.569700000000001</v>
      </c>
      <c r="P2187" s="6">
        <f t="shared" si="715"/>
        <v>149.03451043338683</v>
      </c>
      <c r="Q2187" t="str">
        <f t="shared" si="716"/>
        <v>games</v>
      </c>
      <c r="R2187" t="str">
        <f t="shared" si="717"/>
        <v>tabletop games</v>
      </c>
      <c r="S2187" s="8">
        <f t="shared" si="718"/>
        <v>41319</v>
      </c>
      <c r="T2187" s="8">
        <f t="shared" si="719"/>
        <v>41359.349988425922</v>
      </c>
      <c r="U2187">
        <f t="shared" si="720"/>
        <v>2013</v>
      </c>
      <c r="V2187" t="str">
        <f>VLOOKUP(MONTH(S2187),REF!$C$4:$D$15,2,FALSE)</f>
        <v>FEB</v>
      </c>
      <c r="W2187" t="str">
        <f t="shared" si="721"/>
        <v>NO</v>
      </c>
      <c r="X2187" t="str">
        <f t="shared" si="722"/>
        <v>NO</v>
      </c>
      <c r="Y2187" t="str">
        <f t="shared" si="723"/>
        <v>YES</v>
      </c>
      <c r="Z2187" t="str">
        <f t="shared" si="724"/>
        <v>NO</v>
      </c>
      <c r="AA2187" t="str">
        <f t="shared" si="725"/>
        <v>NO</v>
      </c>
      <c r="AB2187" t="str">
        <f t="shared" si="726"/>
        <v>NO</v>
      </c>
      <c r="AC2187" t="str">
        <f t="shared" si="727"/>
        <v>NO</v>
      </c>
      <c r="AD2187" t="str">
        <f t="shared" si="728"/>
        <v>NO</v>
      </c>
      <c r="AE2187" t="str">
        <f t="shared" si="729"/>
        <v>NO</v>
      </c>
      <c r="AF2187" t="str">
        <f t="shared" si="730"/>
        <v>NO</v>
      </c>
      <c r="AG2187" t="str">
        <f t="shared" si="731"/>
        <v>NO</v>
      </c>
      <c r="AH2187" t="str">
        <f t="shared" si="732"/>
        <v>NO</v>
      </c>
      <c r="AI2187">
        <f t="shared" si="733"/>
        <v>623</v>
      </c>
      <c r="AJ2187" t="str">
        <f t="shared" si="734"/>
        <v/>
      </c>
    </row>
    <row r="2188" spans="1:36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714"/>
        <v>1.0967499999999999</v>
      </c>
      <c r="P2188" s="6">
        <f t="shared" si="715"/>
        <v>55.956632653061227</v>
      </c>
      <c r="Q2188" t="str">
        <f t="shared" si="716"/>
        <v>games</v>
      </c>
      <c r="R2188" t="str">
        <f t="shared" si="717"/>
        <v>tabletop games</v>
      </c>
      <c r="S2188" s="8">
        <f t="shared" si="718"/>
        <v>42584</v>
      </c>
      <c r="T2188" s="8">
        <f t="shared" si="719"/>
        <v>42620.083333333328</v>
      </c>
      <c r="U2188">
        <f t="shared" si="720"/>
        <v>2016</v>
      </c>
      <c r="V2188" t="str">
        <f>VLOOKUP(MONTH(S2188),REF!$C$4:$D$15,2,FALSE)</f>
        <v>AUG</v>
      </c>
      <c r="W2188" t="str">
        <f t="shared" si="721"/>
        <v>NO</v>
      </c>
      <c r="X2188" t="str">
        <f t="shared" si="722"/>
        <v>NO</v>
      </c>
      <c r="Y2188" t="str">
        <f t="shared" si="723"/>
        <v>NO</v>
      </c>
      <c r="Z2188" t="str">
        <f t="shared" si="724"/>
        <v>NO</v>
      </c>
      <c r="AA2188" t="str">
        <f t="shared" si="725"/>
        <v>NO</v>
      </c>
      <c r="AB2188" t="str">
        <f t="shared" si="726"/>
        <v>YES</v>
      </c>
      <c r="AC2188" t="str">
        <f t="shared" si="727"/>
        <v>NO</v>
      </c>
      <c r="AD2188" t="str">
        <f t="shared" si="728"/>
        <v>NO</v>
      </c>
      <c r="AE2188" t="str">
        <f t="shared" si="729"/>
        <v>NO</v>
      </c>
      <c r="AF2188" t="str">
        <f t="shared" si="730"/>
        <v>NO</v>
      </c>
      <c r="AG2188" t="str">
        <f t="shared" si="731"/>
        <v>NO</v>
      </c>
      <c r="AH2188" t="str">
        <f t="shared" si="732"/>
        <v>NO</v>
      </c>
      <c r="AI2188">
        <f t="shared" si="733"/>
        <v>392</v>
      </c>
      <c r="AJ2188" t="str">
        <f t="shared" si="734"/>
        <v/>
      </c>
    </row>
    <row r="2189" spans="1:36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714"/>
        <v>10.146425000000001</v>
      </c>
      <c r="P2189" s="6">
        <f t="shared" si="715"/>
        <v>56.970381807973048</v>
      </c>
      <c r="Q2189" t="str">
        <f t="shared" si="716"/>
        <v>games</v>
      </c>
      <c r="R2189" t="str">
        <f t="shared" si="717"/>
        <v>tabletop games</v>
      </c>
      <c r="S2189" s="8">
        <f t="shared" si="718"/>
        <v>42068</v>
      </c>
      <c r="T2189" s="8">
        <f t="shared" si="719"/>
        <v>42097.165972222225</v>
      </c>
      <c r="U2189">
        <f t="shared" si="720"/>
        <v>2015</v>
      </c>
      <c r="V2189" t="str">
        <f>VLOOKUP(MONTH(S2189),REF!$C$4:$D$15,2,FALSE)</f>
        <v>MAR</v>
      </c>
      <c r="W2189" t="str">
        <f t="shared" si="721"/>
        <v>NO</v>
      </c>
      <c r="X2189" t="str">
        <f t="shared" si="722"/>
        <v>NO</v>
      </c>
      <c r="Y2189" t="str">
        <f t="shared" si="723"/>
        <v>NO</v>
      </c>
      <c r="Z2189" t="str">
        <f t="shared" si="724"/>
        <v>NO</v>
      </c>
      <c r="AA2189" t="str">
        <f t="shared" si="725"/>
        <v>NO</v>
      </c>
      <c r="AB2189" t="str">
        <f t="shared" si="726"/>
        <v>YES</v>
      </c>
      <c r="AC2189" t="str">
        <f t="shared" si="727"/>
        <v>NO</v>
      </c>
      <c r="AD2189" t="str">
        <f t="shared" si="728"/>
        <v>NO</v>
      </c>
      <c r="AE2189" t="str">
        <f t="shared" si="729"/>
        <v>NO</v>
      </c>
      <c r="AF2189" t="str">
        <f t="shared" si="730"/>
        <v>NO</v>
      </c>
      <c r="AG2189" t="str">
        <f t="shared" si="731"/>
        <v>NO</v>
      </c>
      <c r="AH2189" t="str">
        <f t="shared" si="732"/>
        <v>NO</v>
      </c>
      <c r="AI2189">
        <f t="shared" si="733"/>
        <v>3562</v>
      </c>
      <c r="AJ2189" t="str">
        <f t="shared" si="734"/>
        <v/>
      </c>
    </row>
    <row r="2190" spans="1:36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714"/>
        <v>4.1217692027666546</v>
      </c>
      <c r="P2190" s="6">
        <f t="shared" si="715"/>
        <v>44.056420233463037</v>
      </c>
      <c r="Q2190" t="str">
        <f t="shared" si="716"/>
        <v>games</v>
      </c>
      <c r="R2190" t="str">
        <f t="shared" si="717"/>
        <v>tabletop games</v>
      </c>
      <c r="S2190" s="8">
        <f t="shared" si="718"/>
        <v>42634</v>
      </c>
      <c r="T2190" s="8">
        <f t="shared" si="719"/>
        <v>42668.708333333328</v>
      </c>
      <c r="U2190">
        <f t="shared" si="720"/>
        <v>2016</v>
      </c>
      <c r="V2190" t="str">
        <f>VLOOKUP(MONTH(S2190),REF!$C$4:$D$15,2,FALSE)</f>
        <v>SEP</v>
      </c>
      <c r="W2190" t="str">
        <f t="shared" si="721"/>
        <v>NO</v>
      </c>
      <c r="X2190" t="str">
        <f t="shared" si="722"/>
        <v>NO</v>
      </c>
      <c r="Y2190" t="str">
        <f t="shared" si="723"/>
        <v>YES</v>
      </c>
      <c r="Z2190" t="str">
        <f t="shared" si="724"/>
        <v>NO</v>
      </c>
      <c r="AA2190" t="str">
        <f t="shared" si="725"/>
        <v>NO</v>
      </c>
      <c r="AB2190" t="str">
        <f t="shared" si="726"/>
        <v>NO</v>
      </c>
      <c r="AC2190" t="str">
        <f t="shared" si="727"/>
        <v>NO</v>
      </c>
      <c r="AD2190" t="str">
        <f t="shared" si="728"/>
        <v>NO</v>
      </c>
      <c r="AE2190" t="str">
        <f t="shared" si="729"/>
        <v>NO</v>
      </c>
      <c r="AF2190" t="str">
        <f t="shared" si="730"/>
        <v>NO</v>
      </c>
      <c r="AG2190" t="str">
        <f t="shared" si="731"/>
        <v>NO</v>
      </c>
      <c r="AH2190" t="str">
        <f t="shared" si="732"/>
        <v>NO</v>
      </c>
      <c r="AI2190">
        <f t="shared" si="733"/>
        <v>514</v>
      </c>
      <c r="AJ2190" t="str">
        <f t="shared" si="734"/>
        <v/>
      </c>
    </row>
    <row r="2191" spans="1:36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714"/>
        <v>5.0324999999999998</v>
      </c>
      <c r="P2191" s="6">
        <f t="shared" si="715"/>
        <v>68.625</v>
      </c>
      <c r="Q2191" t="str">
        <f t="shared" si="716"/>
        <v>games</v>
      </c>
      <c r="R2191" t="str">
        <f t="shared" si="717"/>
        <v>tabletop games</v>
      </c>
      <c r="S2191" s="8">
        <f t="shared" si="718"/>
        <v>42468</v>
      </c>
      <c r="T2191" s="8">
        <f t="shared" si="719"/>
        <v>42481.916666666672</v>
      </c>
      <c r="U2191">
        <f t="shared" si="720"/>
        <v>2016</v>
      </c>
      <c r="V2191" t="str">
        <f>VLOOKUP(MONTH(S2191),REF!$C$4:$D$15,2,FALSE)</f>
        <v>APR</v>
      </c>
      <c r="W2191" t="str">
        <f t="shared" si="721"/>
        <v>NO</v>
      </c>
      <c r="X2191" t="str">
        <f t="shared" si="722"/>
        <v>YES</v>
      </c>
      <c r="Y2191" t="str">
        <f t="shared" si="723"/>
        <v>NO</v>
      </c>
      <c r="Z2191" t="str">
        <f t="shared" si="724"/>
        <v>NO</v>
      </c>
      <c r="AA2191" t="str">
        <f t="shared" si="725"/>
        <v>NO</v>
      </c>
      <c r="AB2191" t="str">
        <f t="shared" si="726"/>
        <v>NO</v>
      </c>
      <c r="AC2191" t="str">
        <f t="shared" si="727"/>
        <v>NO</v>
      </c>
      <c r="AD2191" t="str">
        <f t="shared" si="728"/>
        <v>NO</v>
      </c>
      <c r="AE2191" t="str">
        <f t="shared" si="729"/>
        <v>NO</v>
      </c>
      <c r="AF2191" t="str">
        <f t="shared" si="730"/>
        <v>NO</v>
      </c>
      <c r="AG2191" t="str">
        <f t="shared" si="731"/>
        <v>NO</v>
      </c>
      <c r="AH2191" t="str">
        <f t="shared" si="732"/>
        <v>NO</v>
      </c>
      <c r="AI2191">
        <f t="shared" si="733"/>
        <v>88</v>
      </c>
      <c r="AJ2191" t="str">
        <f t="shared" si="734"/>
        <v/>
      </c>
    </row>
    <row r="2192" spans="1:36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714"/>
        <v>1.8461052631578947</v>
      </c>
      <c r="P2192" s="6">
        <f t="shared" si="715"/>
        <v>65.318435754189949</v>
      </c>
      <c r="Q2192" t="str">
        <f t="shared" si="716"/>
        <v>games</v>
      </c>
      <c r="R2192" t="str">
        <f t="shared" si="717"/>
        <v>tabletop games</v>
      </c>
      <c r="S2192" s="8">
        <f t="shared" si="718"/>
        <v>42418</v>
      </c>
      <c r="T2192" s="8">
        <f t="shared" si="719"/>
        <v>42452.290972222225</v>
      </c>
      <c r="U2192">
        <f t="shared" si="720"/>
        <v>2016</v>
      </c>
      <c r="V2192" t="str">
        <f>VLOOKUP(MONTH(S2192),REF!$C$4:$D$15,2,FALSE)</f>
        <v>FEB</v>
      </c>
      <c r="W2192" t="str">
        <f t="shared" si="721"/>
        <v>NO</v>
      </c>
      <c r="X2192" t="str">
        <f t="shared" si="722"/>
        <v>NO</v>
      </c>
      <c r="Y2192" t="str">
        <f t="shared" si="723"/>
        <v>NO</v>
      </c>
      <c r="Z2192" t="str">
        <f t="shared" si="724"/>
        <v>NO</v>
      </c>
      <c r="AA2192" t="str">
        <f t="shared" si="725"/>
        <v>YES</v>
      </c>
      <c r="AB2192" t="str">
        <f t="shared" si="726"/>
        <v>NO</v>
      </c>
      <c r="AC2192" t="str">
        <f t="shared" si="727"/>
        <v>NO</v>
      </c>
      <c r="AD2192" t="str">
        <f t="shared" si="728"/>
        <v>NO</v>
      </c>
      <c r="AE2192" t="str">
        <f t="shared" si="729"/>
        <v>NO</v>
      </c>
      <c r="AF2192" t="str">
        <f t="shared" si="730"/>
        <v>NO</v>
      </c>
      <c r="AG2192" t="str">
        <f t="shared" si="731"/>
        <v>NO</v>
      </c>
      <c r="AH2192" t="str">
        <f t="shared" si="732"/>
        <v>NO</v>
      </c>
      <c r="AI2192">
        <f t="shared" si="733"/>
        <v>537</v>
      </c>
      <c r="AJ2192" t="str">
        <f t="shared" si="734"/>
        <v/>
      </c>
    </row>
    <row r="2193" spans="1:36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714"/>
        <v>1.1973333333333334</v>
      </c>
      <c r="P2193" s="6">
        <f t="shared" si="715"/>
        <v>35.92</v>
      </c>
      <c r="Q2193" t="str">
        <f t="shared" si="716"/>
        <v>games</v>
      </c>
      <c r="R2193" t="str">
        <f t="shared" si="717"/>
        <v>tabletop games</v>
      </c>
      <c r="S2193" s="8">
        <f t="shared" si="718"/>
        <v>42769</v>
      </c>
      <c r="T2193" s="8">
        <f t="shared" si="719"/>
        <v>42780.833645833336</v>
      </c>
      <c r="U2193">
        <f t="shared" si="720"/>
        <v>2017</v>
      </c>
      <c r="V2193" t="str">
        <f>VLOOKUP(MONTH(S2193),REF!$C$4:$D$15,2,FALSE)</f>
        <v>FEB</v>
      </c>
      <c r="W2193" t="str">
        <f t="shared" si="721"/>
        <v>YES</v>
      </c>
      <c r="X2193" t="str">
        <f t="shared" si="722"/>
        <v>NO</v>
      </c>
      <c r="Y2193" t="str">
        <f t="shared" si="723"/>
        <v>NO</v>
      </c>
      <c r="Z2193" t="str">
        <f t="shared" si="724"/>
        <v>NO</v>
      </c>
      <c r="AA2193" t="str">
        <f t="shared" si="725"/>
        <v>NO</v>
      </c>
      <c r="AB2193" t="str">
        <f t="shared" si="726"/>
        <v>NO</v>
      </c>
      <c r="AC2193" t="str">
        <f t="shared" si="727"/>
        <v>NO</v>
      </c>
      <c r="AD2193" t="str">
        <f t="shared" si="728"/>
        <v>NO</v>
      </c>
      <c r="AE2193" t="str">
        <f t="shared" si="729"/>
        <v>NO</v>
      </c>
      <c r="AF2193" t="str">
        <f t="shared" si="730"/>
        <v>NO</v>
      </c>
      <c r="AG2193" t="str">
        <f t="shared" si="731"/>
        <v>NO</v>
      </c>
      <c r="AH2193" t="str">
        <f t="shared" si="732"/>
        <v>NO</v>
      </c>
      <c r="AI2193">
        <f t="shared" si="733"/>
        <v>25</v>
      </c>
      <c r="AJ2193" t="str">
        <f t="shared" si="734"/>
        <v/>
      </c>
    </row>
    <row r="2194" spans="1:36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714"/>
        <v>10.812401666666668</v>
      </c>
      <c r="P2194" s="6">
        <f t="shared" si="715"/>
        <v>40.070667078443485</v>
      </c>
      <c r="Q2194" t="str">
        <f t="shared" si="716"/>
        <v>games</v>
      </c>
      <c r="R2194" t="str">
        <f t="shared" si="717"/>
        <v>tabletop games</v>
      </c>
      <c r="S2194" s="8">
        <f t="shared" si="718"/>
        <v>42692</v>
      </c>
      <c r="T2194" s="8">
        <f t="shared" si="719"/>
        <v>42719.958333333328</v>
      </c>
      <c r="U2194">
        <f t="shared" si="720"/>
        <v>2016</v>
      </c>
      <c r="V2194" t="str">
        <f>VLOOKUP(MONTH(S2194),REF!$C$4:$D$15,2,FALSE)</f>
        <v>NOV</v>
      </c>
      <c r="W2194" t="str">
        <f t="shared" si="721"/>
        <v>NO</v>
      </c>
      <c r="X2194" t="str">
        <f t="shared" si="722"/>
        <v>NO</v>
      </c>
      <c r="Y2194" t="str">
        <f t="shared" si="723"/>
        <v>NO</v>
      </c>
      <c r="Z2194" t="str">
        <f t="shared" si="724"/>
        <v>YES</v>
      </c>
      <c r="AA2194" t="str">
        <f t="shared" si="725"/>
        <v>NO</v>
      </c>
      <c r="AB2194" t="str">
        <f t="shared" si="726"/>
        <v>NO</v>
      </c>
      <c r="AC2194" t="str">
        <f t="shared" si="727"/>
        <v>NO</v>
      </c>
      <c r="AD2194" t="str">
        <f t="shared" si="728"/>
        <v>NO</v>
      </c>
      <c r="AE2194" t="str">
        <f t="shared" si="729"/>
        <v>NO</v>
      </c>
      <c r="AF2194" t="str">
        <f t="shared" si="730"/>
        <v>NO</v>
      </c>
      <c r="AG2194" t="str">
        <f t="shared" si="731"/>
        <v>NO</v>
      </c>
      <c r="AH2194" t="str">
        <f t="shared" si="732"/>
        <v>NO</v>
      </c>
      <c r="AI2194">
        <f t="shared" si="733"/>
        <v>3238</v>
      </c>
      <c r="AJ2194" t="str">
        <f t="shared" si="734"/>
        <v/>
      </c>
    </row>
    <row r="2195" spans="1:36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714"/>
        <v>4.5237333333333334</v>
      </c>
      <c r="P2195" s="6">
        <f t="shared" si="715"/>
        <v>75.647714604236342</v>
      </c>
      <c r="Q2195" t="str">
        <f t="shared" si="716"/>
        <v>games</v>
      </c>
      <c r="R2195" t="str">
        <f t="shared" si="717"/>
        <v>tabletop games</v>
      </c>
      <c r="S2195" s="8">
        <f t="shared" si="718"/>
        <v>42664</v>
      </c>
      <c r="T2195" s="8">
        <f t="shared" si="719"/>
        <v>42695.207638888889</v>
      </c>
      <c r="U2195">
        <f t="shared" si="720"/>
        <v>2016</v>
      </c>
      <c r="V2195" t="str">
        <f>VLOOKUP(MONTH(S2195),REF!$C$4:$D$15,2,FALSE)</f>
        <v>OCT</v>
      </c>
      <c r="W2195" t="str">
        <f t="shared" si="721"/>
        <v>NO</v>
      </c>
      <c r="X2195" t="str">
        <f t="shared" si="722"/>
        <v>NO</v>
      </c>
      <c r="Y2195" t="str">
        <f t="shared" si="723"/>
        <v>NO</v>
      </c>
      <c r="Z2195" t="str">
        <f t="shared" si="724"/>
        <v>NO</v>
      </c>
      <c r="AA2195" t="str">
        <f t="shared" si="725"/>
        <v>YES</v>
      </c>
      <c r="AB2195" t="str">
        <f t="shared" si="726"/>
        <v>NO</v>
      </c>
      <c r="AC2195" t="str">
        <f t="shared" si="727"/>
        <v>NO</v>
      </c>
      <c r="AD2195" t="str">
        <f t="shared" si="728"/>
        <v>NO</v>
      </c>
      <c r="AE2195" t="str">
        <f t="shared" si="729"/>
        <v>NO</v>
      </c>
      <c r="AF2195" t="str">
        <f t="shared" si="730"/>
        <v>NO</v>
      </c>
      <c r="AG2195" t="str">
        <f t="shared" si="731"/>
        <v>NO</v>
      </c>
      <c r="AH2195" t="str">
        <f t="shared" si="732"/>
        <v>NO</v>
      </c>
      <c r="AI2195">
        <f t="shared" si="733"/>
        <v>897</v>
      </c>
      <c r="AJ2195" t="str">
        <f t="shared" si="734"/>
        <v/>
      </c>
    </row>
    <row r="2196" spans="1:36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714"/>
        <v>5.3737000000000004</v>
      </c>
      <c r="P2196" s="6">
        <f t="shared" si="715"/>
        <v>61.203872437357631</v>
      </c>
      <c r="Q2196" t="str">
        <f t="shared" si="716"/>
        <v>games</v>
      </c>
      <c r="R2196" t="str">
        <f t="shared" si="717"/>
        <v>tabletop games</v>
      </c>
      <c r="S2196" s="8">
        <f t="shared" si="718"/>
        <v>42426</v>
      </c>
      <c r="T2196" s="8">
        <f t="shared" si="719"/>
        <v>42455.716319444444</v>
      </c>
      <c r="U2196">
        <f t="shared" si="720"/>
        <v>2016</v>
      </c>
      <c r="V2196" t="str">
        <f>VLOOKUP(MONTH(S2196),REF!$C$4:$D$15,2,FALSE)</f>
        <v>FEB</v>
      </c>
      <c r="W2196" t="str">
        <f t="shared" si="721"/>
        <v>NO</v>
      </c>
      <c r="X2196" t="str">
        <f t="shared" si="722"/>
        <v>NO</v>
      </c>
      <c r="Y2196" t="str">
        <f t="shared" si="723"/>
        <v>NO</v>
      </c>
      <c r="Z2196" t="str">
        <f t="shared" si="724"/>
        <v>YES</v>
      </c>
      <c r="AA2196" t="str">
        <f t="shared" si="725"/>
        <v>NO</v>
      </c>
      <c r="AB2196" t="str">
        <f t="shared" si="726"/>
        <v>NO</v>
      </c>
      <c r="AC2196" t="str">
        <f t="shared" si="727"/>
        <v>NO</v>
      </c>
      <c r="AD2196" t="str">
        <f t="shared" si="728"/>
        <v>NO</v>
      </c>
      <c r="AE2196" t="str">
        <f t="shared" si="729"/>
        <v>NO</v>
      </c>
      <c r="AF2196" t="str">
        <f t="shared" si="730"/>
        <v>NO</v>
      </c>
      <c r="AG2196" t="str">
        <f t="shared" si="731"/>
        <v>NO</v>
      </c>
      <c r="AH2196" t="str">
        <f t="shared" si="732"/>
        <v>NO</v>
      </c>
      <c r="AI2196">
        <f t="shared" si="733"/>
        <v>878</v>
      </c>
      <c r="AJ2196" t="str">
        <f t="shared" si="734"/>
        <v/>
      </c>
    </row>
    <row r="2197" spans="1:36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714"/>
        <v>1.2032608695652174</v>
      </c>
      <c r="P2197" s="6">
        <f t="shared" si="715"/>
        <v>48.130434782608695</v>
      </c>
      <c r="Q2197" t="str">
        <f t="shared" si="716"/>
        <v>games</v>
      </c>
      <c r="R2197" t="str">
        <f t="shared" si="717"/>
        <v>tabletop games</v>
      </c>
      <c r="S2197" s="8">
        <f t="shared" si="718"/>
        <v>42198</v>
      </c>
      <c r="T2197" s="8">
        <f t="shared" si="719"/>
        <v>42227.771990740745</v>
      </c>
      <c r="U2197">
        <f t="shared" si="720"/>
        <v>2015</v>
      </c>
      <c r="V2197" t="str">
        <f>VLOOKUP(MONTH(S2197),REF!$C$4:$D$15,2,FALSE)</f>
        <v>JUL</v>
      </c>
      <c r="W2197" t="str">
        <f t="shared" si="721"/>
        <v>NO</v>
      </c>
      <c r="X2197" t="str">
        <f t="shared" si="722"/>
        <v>YES</v>
      </c>
      <c r="Y2197" t="str">
        <f t="shared" si="723"/>
        <v>NO</v>
      </c>
      <c r="Z2197" t="str">
        <f t="shared" si="724"/>
        <v>NO</v>
      </c>
      <c r="AA2197" t="str">
        <f t="shared" si="725"/>
        <v>NO</v>
      </c>
      <c r="AB2197" t="str">
        <f t="shared" si="726"/>
        <v>NO</v>
      </c>
      <c r="AC2197" t="str">
        <f t="shared" si="727"/>
        <v>NO</v>
      </c>
      <c r="AD2197" t="str">
        <f t="shared" si="728"/>
        <v>NO</v>
      </c>
      <c r="AE2197" t="str">
        <f t="shared" si="729"/>
        <v>NO</v>
      </c>
      <c r="AF2197" t="str">
        <f t="shared" si="730"/>
        <v>NO</v>
      </c>
      <c r="AG2197" t="str">
        <f t="shared" si="731"/>
        <v>NO</v>
      </c>
      <c r="AH2197" t="str">
        <f t="shared" si="732"/>
        <v>NO</v>
      </c>
      <c r="AI2197">
        <f t="shared" si="733"/>
        <v>115</v>
      </c>
      <c r="AJ2197" t="str">
        <f t="shared" si="734"/>
        <v/>
      </c>
    </row>
    <row r="2198" spans="1:36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714"/>
        <v>1.1383571428571428</v>
      </c>
      <c r="P2198" s="6">
        <f t="shared" si="715"/>
        <v>68.106837606837601</v>
      </c>
      <c r="Q2198" t="str">
        <f t="shared" si="716"/>
        <v>games</v>
      </c>
      <c r="R2198" t="str">
        <f t="shared" si="717"/>
        <v>tabletop games</v>
      </c>
      <c r="S2198" s="8">
        <f t="shared" si="718"/>
        <v>42675</v>
      </c>
      <c r="T2198" s="8">
        <f t="shared" si="719"/>
        <v>42706.291666666672</v>
      </c>
      <c r="U2198">
        <f t="shared" si="720"/>
        <v>2016</v>
      </c>
      <c r="V2198" t="str">
        <f>VLOOKUP(MONTH(S2198),REF!$C$4:$D$15,2,FALSE)</f>
        <v>NOV</v>
      </c>
      <c r="W2198" t="str">
        <f t="shared" si="721"/>
        <v>NO</v>
      </c>
      <c r="X2198" t="str">
        <f t="shared" si="722"/>
        <v>NO</v>
      </c>
      <c r="Y2198" t="str">
        <f t="shared" si="723"/>
        <v>NO</v>
      </c>
      <c r="Z2198" t="str">
        <f t="shared" si="724"/>
        <v>YES</v>
      </c>
      <c r="AA2198" t="str">
        <f t="shared" si="725"/>
        <v>NO</v>
      </c>
      <c r="AB2198" t="str">
        <f t="shared" si="726"/>
        <v>NO</v>
      </c>
      <c r="AC2198" t="str">
        <f t="shared" si="727"/>
        <v>NO</v>
      </c>
      <c r="AD2198" t="str">
        <f t="shared" si="728"/>
        <v>NO</v>
      </c>
      <c r="AE2198" t="str">
        <f t="shared" si="729"/>
        <v>NO</v>
      </c>
      <c r="AF2198" t="str">
        <f t="shared" si="730"/>
        <v>NO</v>
      </c>
      <c r="AG2198" t="str">
        <f t="shared" si="731"/>
        <v>NO</v>
      </c>
      <c r="AH2198" t="str">
        <f t="shared" si="732"/>
        <v>NO</v>
      </c>
      <c r="AI2198">
        <f t="shared" si="733"/>
        <v>234</v>
      </c>
      <c r="AJ2198" t="str">
        <f t="shared" si="734"/>
        <v/>
      </c>
    </row>
    <row r="2199" spans="1:36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714"/>
        <v>9.5103109999999997</v>
      </c>
      <c r="P2199" s="6">
        <f t="shared" si="715"/>
        <v>65.891300230946882</v>
      </c>
      <c r="Q2199" t="str">
        <f t="shared" si="716"/>
        <v>games</v>
      </c>
      <c r="R2199" t="str">
        <f t="shared" si="717"/>
        <v>tabletop games</v>
      </c>
      <c r="S2199" s="8">
        <f t="shared" si="718"/>
        <v>42034</v>
      </c>
      <c r="T2199" s="8">
        <f t="shared" si="719"/>
        <v>42063.584016203706</v>
      </c>
      <c r="U2199">
        <f t="shared" si="720"/>
        <v>2015</v>
      </c>
      <c r="V2199" t="str">
        <f>VLOOKUP(MONTH(S2199),REF!$C$4:$D$15,2,FALSE)</f>
        <v>JAN</v>
      </c>
      <c r="W2199" t="str">
        <f t="shared" si="721"/>
        <v>NO</v>
      </c>
      <c r="X2199" t="str">
        <f t="shared" si="722"/>
        <v>NO</v>
      </c>
      <c r="Y2199" t="str">
        <f t="shared" si="723"/>
        <v>NO</v>
      </c>
      <c r="Z2199" t="str">
        <f t="shared" si="724"/>
        <v>NO</v>
      </c>
      <c r="AA2199" t="str">
        <f t="shared" si="725"/>
        <v>NO</v>
      </c>
      <c r="AB2199" t="str">
        <f t="shared" si="726"/>
        <v>NO</v>
      </c>
      <c r="AC2199" t="str">
        <f t="shared" si="727"/>
        <v>NO</v>
      </c>
      <c r="AD2199" t="str">
        <f t="shared" si="728"/>
        <v>YES</v>
      </c>
      <c r="AE2199" t="str">
        <f t="shared" si="729"/>
        <v>NO</v>
      </c>
      <c r="AF2199" t="str">
        <f t="shared" si="730"/>
        <v>NO</v>
      </c>
      <c r="AG2199" t="str">
        <f t="shared" si="731"/>
        <v>NO</v>
      </c>
      <c r="AH2199" t="str">
        <f t="shared" si="732"/>
        <v>NO</v>
      </c>
      <c r="AI2199">
        <f t="shared" si="733"/>
        <v>4330</v>
      </c>
      <c r="AJ2199" t="str">
        <f t="shared" si="734"/>
        <v/>
      </c>
    </row>
    <row r="2200" spans="1:36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714"/>
        <v>1.3289249999999999</v>
      </c>
      <c r="P2200" s="6">
        <f t="shared" si="715"/>
        <v>81.654377880184327</v>
      </c>
      <c r="Q2200" t="str">
        <f t="shared" si="716"/>
        <v>games</v>
      </c>
      <c r="R2200" t="str">
        <f t="shared" si="717"/>
        <v>tabletop games</v>
      </c>
      <c r="S2200" s="8">
        <f t="shared" si="718"/>
        <v>42293</v>
      </c>
      <c r="T2200" s="8">
        <f t="shared" si="719"/>
        <v>42322.555555555555</v>
      </c>
      <c r="U2200">
        <f t="shared" si="720"/>
        <v>2015</v>
      </c>
      <c r="V2200" t="str">
        <f>VLOOKUP(MONTH(S2200),REF!$C$4:$D$15,2,FALSE)</f>
        <v>OCT</v>
      </c>
      <c r="W2200" t="str">
        <f t="shared" si="721"/>
        <v>NO</v>
      </c>
      <c r="X2200" t="str">
        <f t="shared" si="722"/>
        <v>NO</v>
      </c>
      <c r="Y2200" t="str">
        <f t="shared" si="723"/>
        <v>NO</v>
      </c>
      <c r="Z2200" t="str">
        <f t="shared" si="724"/>
        <v>NO</v>
      </c>
      <c r="AA2200" t="str">
        <f t="shared" si="725"/>
        <v>NO</v>
      </c>
      <c r="AB2200" t="str">
        <f t="shared" si="726"/>
        <v>NO</v>
      </c>
      <c r="AC2200" t="str">
        <f t="shared" si="727"/>
        <v>NO</v>
      </c>
      <c r="AD2200" t="str">
        <f t="shared" si="728"/>
        <v>NO</v>
      </c>
      <c r="AE2200" t="str">
        <f t="shared" si="729"/>
        <v>NO</v>
      </c>
      <c r="AF2200" t="str">
        <f t="shared" si="730"/>
        <v>YES</v>
      </c>
      <c r="AG2200" t="str">
        <f t="shared" si="731"/>
        <v>NO</v>
      </c>
      <c r="AH2200" t="str">
        <f t="shared" si="732"/>
        <v>NO</v>
      </c>
      <c r="AI2200">
        <f t="shared" si="733"/>
        <v>651</v>
      </c>
      <c r="AJ2200" t="str">
        <f t="shared" si="734"/>
        <v/>
      </c>
    </row>
    <row r="2201" spans="1:36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714"/>
        <v>1.4697777777777778</v>
      </c>
      <c r="P2201" s="6">
        <f t="shared" si="715"/>
        <v>52.701195219123505</v>
      </c>
      <c r="Q2201" t="str">
        <f t="shared" si="716"/>
        <v>games</v>
      </c>
      <c r="R2201" t="str">
        <f t="shared" si="717"/>
        <v>tabletop games</v>
      </c>
      <c r="S2201" s="8">
        <f t="shared" si="718"/>
        <v>42262</v>
      </c>
      <c r="T2201" s="8">
        <f t="shared" si="719"/>
        <v>42292.416643518518</v>
      </c>
      <c r="U2201">
        <f t="shared" si="720"/>
        <v>2015</v>
      </c>
      <c r="V2201" t="str">
        <f>VLOOKUP(MONTH(S2201),REF!$C$4:$D$15,2,FALSE)</f>
        <v>SEP</v>
      </c>
      <c r="W2201" t="str">
        <f t="shared" si="721"/>
        <v>NO</v>
      </c>
      <c r="X2201" t="str">
        <f t="shared" si="722"/>
        <v>NO</v>
      </c>
      <c r="Y2201" t="str">
        <f t="shared" si="723"/>
        <v>YES</v>
      </c>
      <c r="Z2201" t="str">
        <f t="shared" si="724"/>
        <v>NO</v>
      </c>
      <c r="AA2201" t="str">
        <f t="shared" si="725"/>
        <v>NO</v>
      </c>
      <c r="AB2201" t="str">
        <f t="shared" si="726"/>
        <v>NO</v>
      </c>
      <c r="AC2201" t="str">
        <f t="shared" si="727"/>
        <v>NO</v>
      </c>
      <c r="AD2201" t="str">
        <f t="shared" si="728"/>
        <v>NO</v>
      </c>
      <c r="AE2201" t="str">
        <f t="shared" si="729"/>
        <v>NO</v>
      </c>
      <c r="AF2201" t="str">
        <f t="shared" si="730"/>
        <v>NO</v>
      </c>
      <c r="AG2201" t="str">
        <f t="shared" si="731"/>
        <v>NO</v>
      </c>
      <c r="AH2201" t="str">
        <f t="shared" si="732"/>
        <v>NO</v>
      </c>
      <c r="AI2201">
        <f t="shared" si="733"/>
        <v>251</v>
      </c>
      <c r="AJ2201" t="str">
        <f t="shared" si="734"/>
        <v/>
      </c>
    </row>
    <row r="2202" spans="1:36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714"/>
        <v>5.4215</v>
      </c>
      <c r="P2202" s="6">
        <f t="shared" si="715"/>
        <v>41.228136882129277</v>
      </c>
      <c r="Q2202" t="str">
        <f t="shared" si="716"/>
        <v>games</v>
      </c>
      <c r="R2202" t="str">
        <f t="shared" si="717"/>
        <v>tabletop games</v>
      </c>
      <c r="S2202" s="8">
        <f t="shared" si="718"/>
        <v>42164</v>
      </c>
      <c r="T2202" s="8">
        <f t="shared" si="719"/>
        <v>42191.125</v>
      </c>
      <c r="U2202">
        <f t="shared" si="720"/>
        <v>2015</v>
      </c>
      <c r="V2202" t="str">
        <f>VLOOKUP(MONTH(S2202),REF!$C$4:$D$15,2,FALSE)</f>
        <v>JUN</v>
      </c>
      <c r="W2202" t="str">
        <f t="shared" si="721"/>
        <v>NO</v>
      </c>
      <c r="X2202" t="str">
        <f t="shared" si="722"/>
        <v>YES</v>
      </c>
      <c r="Y2202" t="str">
        <f t="shared" si="723"/>
        <v>NO</v>
      </c>
      <c r="Z2202" t="str">
        <f t="shared" si="724"/>
        <v>NO</v>
      </c>
      <c r="AA2202" t="str">
        <f t="shared" si="725"/>
        <v>NO</v>
      </c>
      <c r="AB2202" t="str">
        <f t="shared" si="726"/>
        <v>NO</v>
      </c>
      <c r="AC2202" t="str">
        <f t="shared" si="727"/>
        <v>NO</v>
      </c>
      <c r="AD2202" t="str">
        <f t="shared" si="728"/>
        <v>NO</v>
      </c>
      <c r="AE2202" t="str">
        <f t="shared" si="729"/>
        <v>NO</v>
      </c>
      <c r="AF2202" t="str">
        <f t="shared" si="730"/>
        <v>NO</v>
      </c>
      <c r="AG2202" t="str">
        <f t="shared" si="731"/>
        <v>NO</v>
      </c>
      <c r="AH2202" t="str">
        <f t="shared" si="732"/>
        <v>NO</v>
      </c>
      <c r="AI2202">
        <f t="shared" si="733"/>
        <v>263</v>
      </c>
      <c r="AJ2202" t="str">
        <f t="shared" si="734"/>
        <v/>
      </c>
    </row>
    <row r="2203" spans="1:36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714"/>
        <v>3.8271818181818182</v>
      </c>
      <c r="P2203" s="6">
        <f t="shared" si="715"/>
        <v>15.035357142857142</v>
      </c>
      <c r="Q2203" t="str">
        <f t="shared" si="716"/>
        <v>music</v>
      </c>
      <c r="R2203" t="str">
        <f t="shared" si="717"/>
        <v>electronic music</v>
      </c>
      <c r="S2203" s="8">
        <f t="shared" si="718"/>
        <v>41277</v>
      </c>
      <c r="T2203" s="8">
        <f t="shared" si="719"/>
        <v>41290.846817129626</v>
      </c>
      <c r="U2203">
        <f t="shared" si="720"/>
        <v>2013</v>
      </c>
      <c r="V2203" t="str">
        <f>VLOOKUP(MONTH(S2203),REF!$C$4:$D$15,2,FALSE)</f>
        <v>JAN</v>
      </c>
      <c r="W2203" t="str">
        <f t="shared" si="721"/>
        <v>YES</v>
      </c>
      <c r="X2203" t="str">
        <f t="shared" si="722"/>
        <v>NO</v>
      </c>
      <c r="Y2203" t="str">
        <f t="shared" si="723"/>
        <v>NO</v>
      </c>
      <c r="Z2203" t="str">
        <f t="shared" si="724"/>
        <v>NO</v>
      </c>
      <c r="AA2203" t="str">
        <f t="shared" si="725"/>
        <v>NO</v>
      </c>
      <c r="AB2203" t="str">
        <f t="shared" si="726"/>
        <v>NO</v>
      </c>
      <c r="AC2203" t="str">
        <f t="shared" si="727"/>
        <v>NO</v>
      </c>
      <c r="AD2203" t="str">
        <f t="shared" si="728"/>
        <v>NO</v>
      </c>
      <c r="AE2203" t="str">
        <f t="shared" si="729"/>
        <v>NO</v>
      </c>
      <c r="AF2203" t="str">
        <f t="shared" si="730"/>
        <v>NO</v>
      </c>
      <c r="AG2203" t="str">
        <f t="shared" si="731"/>
        <v>NO</v>
      </c>
      <c r="AH2203" t="str">
        <f t="shared" si="732"/>
        <v>NO</v>
      </c>
      <c r="AI2203">
        <f t="shared" si="733"/>
        <v>28</v>
      </c>
      <c r="AJ2203" t="str">
        <f t="shared" si="734"/>
        <v/>
      </c>
    </row>
    <row r="2204" spans="1:36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714"/>
        <v>7.0418124999999998</v>
      </c>
      <c r="P2204" s="6">
        <f t="shared" si="715"/>
        <v>39.066920943134534</v>
      </c>
      <c r="Q2204" t="str">
        <f t="shared" si="716"/>
        <v>music</v>
      </c>
      <c r="R2204" t="str">
        <f t="shared" si="717"/>
        <v>electronic music</v>
      </c>
      <c r="S2204" s="8">
        <f t="shared" si="718"/>
        <v>41185</v>
      </c>
      <c r="T2204" s="8">
        <f t="shared" si="719"/>
        <v>41214.849166666667</v>
      </c>
      <c r="U2204">
        <f t="shared" si="720"/>
        <v>2012</v>
      </c>
      <c r="V2204" t="str">
        <f>VLOOKUP(MONTH(S2204),REF!$C$4:$D$15,2,FALSE)</f>
        <v>OCT</v>
      </c>
      <c r="W2204" t="str">
        <f t="shared" si="721"/>
        <v>NO</v>
      </c>
      <c r="X2204" t="str">
        <f t="shared" si="722"/>
        <v>YES</v>
      </c>
      <c r="Y2204" t="str">
        <f t="shared" si="723"/>
        <v>NO</v>
      </c>
      <c r="Z2204" t="str">
        <f t="shared" si="724"/>
        <v>NO</v>
      </c>
      <c r="AA2204" t="str">
        <f t="shared" si="725"/>
        <v>NO</v>
      </c>
      <c r="AB2204" t="str">
        <f t="shared" si="726"/>
        <v>NO</v>
      </c>
      <c r="AC2204" t="str">
        <f t="shared" si="727"/>
        <v>NO</v>
      </c>
      <c r="AD2204" t="str">
        <f t="shared" si="728"/>
        <v>NO</v>
      </c>
      <c r="AE2204" t="str">
        <f t="shared" si="729"/>
        <v>NO</v>
      </c>
      <c r="AF2204" t="str">
        <f t="shared" si="730"/>
        <v>NO</v>
      </c>
      <c r="AG2204" t="str">
        <f t="shared" si="731"/>
        <v>NO</v>
      </c>
      <c r="AH2204" t="str">
        <f t="shared" si="732"/>
        <v>NO</v>
      </c>
      <c r="AI2204">
        <f t="shared" si="733"/>
        <v>721</v>
      </c>
      <c r="AJ2204" t="str">
        <f t="shared" si="734"/>
        <v/>
      </c>
    </row>
    <row r="2205" spans="1:36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714"/>
        <v>1.0954999999999999</v>
      </c>
      <c r="P2205" s="6">
        <f t="shared" si="715"/>
        <v>43.82</v>
      </c>
      <c r="Q2205" t="str">
        <f t="shared" si="716"/>
        <v>music</v>
      </c>
      <c r="R2205" t="str">
        <f t="shared" si="717"/>
        <v>electronic music</v>
      </c>
      <c r="S2205" s="8">
        <f t="shared" si="718"/>
        <v>42242</v>
      </c>
      <c r="T2205" s="8">
        <f t="shared" si="719"/>
        <v>42271.85974537037</v>
      </c>
      <c r="U2205">
        <f t="shared" si="720"/>
        <v>2015</v>
      </c>
      <c r="V2205" t="str">
        <f>VLOOKUP(MONTH(S2205),REF!$C$4:$D$15,2,FALSE)</f>
        <v>AUG</v>
      </c>
      <c r="W2205" t="str">
        <f t="shared" si="721"/>
        <v>NO</v>
      </c>
      <c r="X2205" t="str">
        <f t="shared" si="722"/>
        <v>YES</v>
      </c>
      <c r="Y2205" t="str">
        <f t="shared" si="723"/>
        <v>NO</v>
      </c>
      <c r="Z2205" t="str">
        <f t="shared" si="724"/>
        <v>NO</v>
      </c>
      <c r="AA2205" t="str">
        <f t="shared" si="725"/>
        <v>NO</v>
      </c>
      <c r="AB2205" t="str">
        <f t="shared" si="726"/>
        <v>NO</v>
      </c>
      <c r="AC2205" t="str">
        <f t="shared" si="727"/>
        <v>NO</v>
      </c>
      <c r="AD2205" t="str">
        <f t="shared" si="728"/>
        <v>NO</v>
      </c>
      <c r="AE2205" t="str">
        <f t="shared" si="729"/>
        <v>NO</v>
      </c>
      <c r="AF2205" t="str">
        <f t="shared" si="730"/>
        <v>NO</v>
      </c>
      <c r="AG2205" t="str">
        <f t="shared" si="731"/>
        <v>NO</v>
      </c>
      <c r="AH2205" t="str">
        <f t="shared" si="732"/>
        <v>NO</v>
      </c>
      <c r="AI2205">
        <f t="shared" si="733"/>
        <v>50</v>
      </c>
      <c r="AJ2205" t="str">
        <f t="shared" si="734"/>
        <v/>
      </c>
    </row>
    <row r="2206" spans="1:36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714"/>
        <v>1.3286666666666667</v>
      </c>
      <c r="P2206" s="6">
        <f t="shared" si="715"/>
        <v>27.301369863013697</v>
      </c>
      <c r="Q2206" t="str">
        <f t="shared" si="716"/>
        <v>music</v>
      </c>
      <c r="R2206" t="str">
        <f t="shared" si="717"/>
        <v>electronic music</v>
      </c>
      <c r="S2206" s="8">
        <f t="shared" si="718"/>
        <v>41312</v>
      </c>
      <c r="T2206" s="8">
        <f t="shared" si="719"/>
        <v>41342.311562499999</v>
      </c>
      <c r="U2206">
        <f t="shared" si="720"/>
        <v>2013</v>
      </c>
      <c r="V2206" t="str">
        <f>VLOOKUP(MONTH(S2206),REF!$C$4:$D$15,2,FALSE)</f>
        <v>FEB</v>
      </c>
      <c r="W2206" t="str">
        <f t="shared" si="721"/>
        <v>NO</v>
      </c>
      <c r="X2206" t="str">
        <f t="shared" si="722"/>
        <v>YES</v>
      </c>
      <c r="Y2206" t="str">
        <f t="shared" si="723"/>
        <v>NO</v>
      </c>
      <c r="Z2206" t="str">
        <f t="shared" si="724"/>
        <v>NO</v>
      </c>
      <c r="AA2206" t="str">
        <f t="shared" si="725"/>
        <v>NO</v>
      </c>
      <c r="AB2206" t="str">
        <f t="shared" si="726"/>
        <v>NO</v>
      </c>
      <c r="AC2206" t="str">
        <f t="shared" si="727"/>
        <v>NO</v>
      </c>
      <c r="AD2206" t="str">
        <f t="shared" si="728"/>
        <v>NO</v>
      </c>
      <c r="AE2206" t="str">
        <f t="shared" si="729"/>
        <v>NO</v>
      </c>
      <c r="AF2206" t="str">
        <f t="shared" si="730"/>
        <v>NO</v>
      </c>
      <c r="AG2206" t="str">
        <f t="shared" si="731"/>
        <v>NO</v>
      </c>
      <c r="AH2206" t="str">
        <f t="shared" si="732"/>
        <v>NO</v>
      </c>
      <c r="AI2206">
        <f t="shared" si="733"/>
        <v>73</v>
      </c>
      <c r="AJ2206" t="str">
        <f t="shared" si="734"/>
        <v/>
      </c>
    </row>
    <row r="2207" spans="1:36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714"/>
        <v>1.52</v>
      </c>
      <c r="P2207" s="6">
        <f t="shared" si="715"/>
        <v>42.222222222222221</v>
      </c>
      <c r="Q2207" t="str">
        <f t="shared" si="716"/>
        <v>music</v>
      </c>
      <c r="R2207" t="str">
        <f t="shared" si="717"/>
        <v>electronic music</v>
      </c>
      <c r="S2207" s="8">
        <f t="shared" si="718"/>
        <v>41032</v>
      </c>
      <c r="T2207" s="8">
        <f t="shared" si="719"/>
        <v>41061.821631944447</v>
      </c>
      <c r="U2207">
        <f t="shared" si="720"/>
        <v>2012</v>
      </c>
      <c r="V2207" t="str">
        <f>VLOOKUP(MONTH(S2207),REF!$C$4:$D$15,2,FALSE)</f>
        <v>MAY</v>
      </c>
      <c r="W2207" t="str">
        <f t="shared" si="721"/>
        <v>YES</v>
      </c>
      <c r="X2207" t="str">
        <f t="shared" si="722"/>
        <v>NO</v>
      </c>
      <c r="Y2207" t="str">
        <f t="shared" si="723"/>
        <v>NO</v>
      </c>
      <c r="Z2207" t="str">
        <f t="shared" si="724"/>
        <v>NO</v>
      </c>
      <c r="AA2207" t="str">
        <f t="shared" si="725"/>
        <v>NO</v>
      </c>
      <c r="AB2207" t="str">
        <f t="shared" si="726"/>
        <v>NO</v>
      </c>
      <c r="AC2207" t="str">
        <f t="shared" si="727"/>
        <v>NO</v>
      </c>
      <c r="AD2207" t="str">
        <f t="shared" si="728"/>
        <v>NO</v>
      </c>
      <c r="AE2207" t="str">
        <f t="shared" si="729"/>
        <v>NO</v>
      </c>
      <c r="AF2207" t="str">
        <f t="shared" si="730"/>
        <v>NO</v>
      </c>
      <c r="AG2207" t="str">
        <f t="shared" si="731"/>
        <v>NO</v>
      </c>
      <c r="AH2207" t="str">
        <f t="shared" si="732"/>
        <v>NO</v>
      </c>
      <c r="AI2207">
        <f t="shared" si="733"/>
        <v>27</v>
      </c>
      <c r="AJ2207" t="str">
        <f t="shared" si="734"/>
        <v/>
      </c>
    </row>
    <row r="2208" spans="1:36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714"/>
        <v>1.0272727272727273</v>
      </c>
      <c r="P2208" s="6">
        <f t="shared" si="715"/>
        <v>33.235294117647058</v>
      </c>
      <c r="Q2208" t="str">
        <f t="shared" si="716"/>
        <v>music</v>
      </c>
      <c r="R2208" t="str">
        <f t="shared" si="717"/>
        <v>electronic music</v>
      </c>
      <c r="S2208" s="8">
        <f t="shared" si="718"/>
        <v>40997</v>
      </c>
      <c r="T2208" s="8">
        <f t="shared" si="719"/>
        <v>41015.257222222222</v>
      </c>
      <c r="U2208">
        <f t="shared" si="720"/>
        <v>2012</v>
      </c>
      <c r="V2208" t="str">
        <f>VLOOKUP(MONTH(S2208),REF!$C$4:$D$15,2,FALSE)</f>
        <v>MAR</v>
      </c>
      <c r="W2208" t="str">
        <f t="shared" si="721"/>
        <v>NO</v>
      </c>
      <c r="X2208" t="str">
        <f t="shared" si="722"/>
        <v>YES</v>
      </c>
      <c r="Y2208" t="str">
        <f t="shared" si="723"/>
        <v>NO</v>
      </c>
      <c r="Z2208" t="str">
        <f t="shared" si="724"/>
        <v>NO</v>
      </c>
      <c r="AA2208" t="str">
        <f t="shared" si="725"/>
        <v>NO</v>
      </c>
      <c r="AB2208" t="str">
        <f t="shared" si="726"/>
        <v>NO</v>
      </c>
      <c r="AC2208" t="str">
        <f t="shared" si="727"/>
        <v>NO</v>
      </c>
      <c r="AD2208" t="str">
        <f t="shared" si="728"/>
        <v>NO</v>
      </c>
      <c r="AE2208" t="str">
        <f t="shared" si="729"/>
        <v>NO</v>
      </c>
      <c r="AF2208" t="str">
        <f t="shared" si="730"/>
        <v>NO</v>
      </c>
      <c r="AG2208" t="str">
        <f t="shared" si="731"/>
        <v>NO</v>
      </c>
      <c r="AH2208" t="str">
        <f t="shared" si="732"/>
        <v>NO</v>
      </c>
      <c r="AI2208">
        <f t="shared" si="733"/>
        <v>34</v>
      </c>
      <c r="AJ2208" t="str">
        <f t="shared" si="734"/>
        <v/>
      </c>
    </row>
    <row r="2209" spans="1:36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714"/>
        <v>1</v>
      </c>
      <c r="P2209" s="6">
        <f t="shared" si="715"/>
        <v>285.71428571428572</v>
      </c>
      <c r="Q2209" t="str">
        <f t="shared" si="716"/>
        <v>music</v>
      </c>
      <c r="R2209" t="str">
        <f t="shared" si="717"/>
        <v>electronic music</v>
      </c>
      <c r="S2209" s="8">
        <f t="shared" si="718"/>
        <v>41564</v>
      </c>
      <c r="T2209" s="8">
        <f t="shared" si="719"/>
        <v>41594.235798611109</v>
      </c>
      <c r="U2209">
        <f t="shared" si="720"/>
        <v>2013</v>
      </c>
      <c r="V2209" t="str">
        <f>VLOOKUP(MONTH(S2209),REF!$C$4:$D$15,2,FALSE)</f>
        <v>OCT</v>
      </c>
      <c r="W2209" t="str">
        <f t="shared" si="721"/>
        <v>NO</v>
      </c>
      <c r="X2209" t="str">
        <f t="shared" si="722"/>
        <v>YES</v>
      </c>
      <c r="Y2209" t="str">
        <f t="shared" si="723"/>
        <v>NO</v>
      </c>
      <c r="Z2209" t="str">
        <f t="shared" si="724"/>
        <v>NO</v>
      </c>
      <c r="AA2209" t="str">
        <f t="shared" si="725"/>
        <v>NO</v>
      </c>
      <c r="AB2209" t="str">
        <f t="shared" si="726"/>
        <v>NO</v>
      </c>
      <c r="AC2209" t="str">
        <f t="shared" si="727"/>
        <v>NO</v>
      </c>
      <c r="AD2209" t="str">
        <f t="shared" si="728"/>
        <v>NO</v>
      </c>
      <c r="AE2209" t="str">
        <f t="shared" si="729"/>
        <v>NO</v>
      </c>
      <c r="AF2209" t="str">
        <f t="shared" si="730"/>
        <v>NO</v>
      </c>
      <c r="AG2209" t="str">
        <f t="shared" si="731"/>
        <v>NO</v>
      </c>
      <c r="AH2209" t="str">
        <f t="shared" si="732"/>
        <v>NO</v>
      </c>
      <c r="AI2209">
        <f t="shared" si="733"/>
        <v>7</v>
      </c>
      <c r="AJ2209" t="str">
        <f t="shared" si="734"/>
        <v/>
      </c>
    </row>
    <row r="2210" spans="1:36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714"/>
        <v>1.016</v>
      </c>
      <c r="P2210" s="6">
        <f t="shared" si="715"/>
        <v>42.333333333333336</v>
      </c>
      <c r="Q2210" t="str">
        <f t="shared" si="716"/>
        <v>music</v>
      </c>
      <c r="R2210" t="str">
        <f t="shared" si="717"/>
        <v>electronic music</v>
      </c>
      <c r="S2210" s="8">
        <f t="shared" si="718"/>
        <v>40947</v>
      </c>
      <c r="T2210" s="8">
        <f t="shared" si="719"/>
        <v>41006.166666666664</v>
      </c>
      <c r="U2210">
        <f t="shared" si="720"/>
        <v>2012</v>
      </c>
      <c r="V2210" t="str">
        <f>VLOOKUP(MONTH(S2210),REF!$C$4:$D$15,2,FALSE)</f>
        <v>FEB</v>
      </c>
      <c r="W2210" t="str">
        <f t="shared" si="721"/>
        <v>NO</v>
      </c>
      <c r="X2210" t="str">
        <f t="shared" si="722"/>
        <v>YES</v>
      </c>
      <c r="Y2210" t="str">
        <f t="shared" si="723"/>
        <v>NO</v>
      </c>
      <c r="Z2210" t="str">
        <f t="shared" si="724"/>
        <v>NO</v>
      </c>
      <c r="AA2210" t="str">
        <f t="shared" si="725"/>
        <v>NO</v>
      </c>
      <c r="AB2210" t="str">
        <f t="shared" si="726"/>
        <v>NO</v>
      </c>
      <c r="AC2210" t="str">
        <f t="shared" si="727"/>
        <v>NO</v>
      </c>
      <c r="AD2210" t="str">
        <f t="shared" si="728"/>
        <v>NO</v>
      </c>
      <c r="AE2210" t="str">
        <f t="shared" si="729"/>
        <v>NO</v>
      </c>
      <c r="AF2210" t="str">
        <f t="shared" si="730"/>
        <v>NO</v>
      </c>
      <c r="AG2210" t="str">
        <f t="shared" si="731"/>
        <v>NO</v>
      </c>
      <c r="AH2210" t="str">
        <f t="shared" si="732"/>
        <v>NO</v>
      </c>
      <c r="AI2210">
        <f t="shared" si="733"/>
        <v>24</v>
      </c>
      <c r="AJ2210" t="str">
        <f t="shared" si="734"/>
        <v/>
      </c>
    </row>
    <row r="2211" spans="1:36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714"/>
        <v>1.508</v>
      </c>
      <c r="P2211" s="6">
        <f t="shared" si="715"/>
        <v>50.266666666666666</v>
      </c>
      <c r="Q2211" t="str">
        <f t="shared" si="716"/>
        <v>music</v>
      </c>
      <c r="R2211" t="str">
        <f t="shared" si="717"/>
        <v>electronic music</v>
      </c>
      <c r="S2211" s="8">
        <f t="shared" si="718"/>
        <v>41732</v>
      </c>
      <c r="T2211" s="8">
        <f t="shared" si="719"/>
        <v>41743.958333333336</v>
      </c>
      <c r="U2211">
        <f t="shared" si="720"/>
        <v>2014</v>
      </c>
      <c r="V2211" t="str">
        <f>VLOOKUP(MONTH(S2211),REF!$C$4:$D$15,2,FALSE)</f>
        <v>APR</v>
      </c>
      <c r="W2211" t="str">
        <f t="shared" si="721"/>
        <v>YES</v>
      </c>
      <c r="X2211" t="str">
        <f t="shared" si="722"/>
        <v>NO</v>
      </c>
      <c r="Y2211" t="str">
        <f t="shared" si="723"/>
        <v>NO</v>
      </c>
      <c r="Z2211" t="str">
        <f t="shared" si="724"/>
        <v>NO</v>
      </c>
      <c r="AA2211" t="str">
        <f t="shared" si="725"/>
        <v>NO</v>
      </c>
      <c r="AB2211" t="str">
        <f t="shared" si="726"/>
        <v>NO</v>
      </c>
      <c r="AC2211" t="str">
        <f t="shared" si="727"/>
        <v>NO</v>
      </c>
      <c r="AD2211" t="str">
        <f t="shared" si="728"/>
        <v>NO</v>
      </c>
      <c r="AE2211" t="str">
        <f t="shared" si="729"/>
        <v>NO</v>
      </c>
      <c r="AF2211" t="str">
        <f t="shared" si="730"/>
        <v>NO</v>
      </c>
      <c r="AG2211" t="str">
        <f t="shared" si="731"/>
        <v>NO</v>
      </c>
      <c r="AH2211" t="str">
        <f t="shared" si="732"/>
        <v>NO</v>
      </c>
      <c r="AI2211">
        <f t="shared" si="733"/>
        <v>15</v>
      </c>
      <c r="AJ2211" t="str">
        <f t="shared" si="734"/>
        <v/>
      </c>
    </row>
    <row r="2212" spans="1:36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714"/>
        <v>1.11425</v>
      </c>
      <c r="P2212" s="6">
        <f t="shared" si="715"/>
        <v>61.902777777777779</v>
      </c>
      <c r="Q2212" t="str">
        <f t="shared" si="716"/>
        <v>music</v>
      </c>
      <c r="R2212" t="str">
        <f t="shared" si="717"/>
        <v>electronic music</v>
      </c>
      <c r="S2212" s="8">
        <f t="shared" si="718"/>
        <v>40956</v>
      </c>
      <c r="T2212" s="8">
        <f t="shared" si="719"/>
        <v>41013.733333333337</v>
      </c>
      <c r="U2212">
        <f t="shared" si="720"/>
        <v>2012</v>
      </c>
      <c r="V2212" t="str">
        <f>VLOOKUP(MONTH(S2212),REF!$C$4:$D$15,2,FALSE)</f>
        <v>FEB</v>
      </c>
      <c r="W2212" t="str">
        <f t="shared" si="721"/>
        <v>NO</v>
      </c>
      <c r="X2212" t="str">
        <f t="shared" si="722"/>
        <v>YES</v>
      </c>
      <c r="Y2212" t="str">
        <f t="shared" si="723"/>
        <v>NO</v>
      </c>
      <c r="Z2212" t="str">
        <f t="shared" si="724"/>
        <v>NO</v>
      </c>
      <c r="AA2212" t="str">
        <f t="shared" si="725"/>
        <v>NO</v>
      </c>
      <c r="AB2212" t="str">
        <f t="shared" si="726"/>
        <v>NO</v>
      </c>
      <c r="AC2212" t="str">
        <f t="shared" si="727"/>
        <v>NO</v>
      </c>
      <c r="AD2212" t="str">
        <f t="shared" si="728"/>
        <v>NO</v>
      </c>
      <c r="AE2212" t="str">
        <f t="shared" si="729"/>
        <v>NO</v>
      </c>
      <c r="AF2212" t="str">
        <f t="shared" si="730"/>
        <v>NO</v>
      </c>
      <c r="AG2212" t="str">
        <f t="shared" si="731"/>
        <v>NO</v>
      </c>
      <c r="AH2212" t="str">
        <f t="shared" si="732"/>
        <v>NO</v>
      </c>
      <c r="AI2212">
        <f t="shared" si="733"/>
        <v>72</v>
      </c>
      <c r="AJ2212" t="str">
        <f t="shared" si="734"/>
        <v/>
      </c>
    </row>
    <row r="2213" spans="1:36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714"/>
        <v>1.956</v>
      </c>
      <c r="P2213" s="6">
        <f t="shared" si="715"/>
        <v>40.75</v>
      </c>
      <c r="Q2213" t="str">
        <f t="shared" si="716"/>
        <v>music</v>
      </c>
      <c r="R2213" t="str">
        <f t="shared" si="717"/>
        <v>electronic music</v>
      </c>
      <c r="S2213" s="8">
        <f t="shared" si="718"/>
        <v>41717</v>
      </c>
      <c r="T2213" s="8">
        <f t="shared" si="719"/>
        <v>41739.290972222225</v>
      </c>
      <c r="U2213">
        <f t="shared" si="720"/>
        <v>2014</v>
      </c>
      <c r="V2213" t="str">
        <f>VLOOKUP(MONTH(S2213),REF!$C$4:$D$15,2,FALSE)</f>
        <v>MAR</v>
      </c>
      <c r="W2213" t="str">
        <f t="shared" si="721"/>
        <v>NO</v>
      </c>
      <c r="X2213" t="str">
        <f t="shared" si="722"/>
        <v>YES</v>
      </c>
      <c r="Y2213" t="str">
        <f t="shared" si="723"/>
        <v>NO</v>
      </c>
      <c r="Z2213" t="str">
        <f t="shared" si="724"/>
        <v>NO</v>
      </c>
      <c r="AA2213" t="str">
        <f t="shared" si="725"/>
        <v>NO</v>
      </c>
      <c r="AB2213" t="str">
        <f t="shared" si="726"/>
        <v>NO</v>
      </c>
      <c r="AC2213" t="str">
        <f t="shared" si="727"/>
        <v>NO</v>
      </c>
      <c r="AD2213" t="str">
        <f t="shared" si="728"/>
        <v>NO</v>
      </c>
      <c r="AE2213" t="str">
        <f t="shared" si="729"/>
        <v>NO</v>
      </c>
      <c r="AF2213" t="str">
        <f t="shared" si="730"/>
        <v>NO</v>
      </c>
      <c r="AG2213" t="str">
        <f t="shared" si="731"/>
        <v>NO</v>
      </c>
      <c r="AH2213" t="str">
        <f t="shared" si="732"/>
        <v>NO</v>
      </c>
      <c r="AI2213">
        <f t="shared" si="733"/>
        <v>120</v>
      </c>
      <c r="AJ2213" t="str">
        <f t="shared" si="734"/>
        <v/>
      </c>
    </row>
    <row r="2214" spans="1:36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714"/>
        <v>1.1438333333333333</v>
      </c>
      <c r="P2214" s="6">
        <f t="shared" si="715"/>
        <v>55.796747967479675</v>
      </c>
      <c r="Q2214" t="str">
        <f t="shared" si="716"/>
        <v>music</v>
      </c>
      <c r="R2214" t="str">
        <f t="shared" si="717"/>
        <v>electronic music</v>
      </c>
      <c r="S2214" s="8">
        <f t="shared" si="718"/>
        <v>41549</v>
      </c>
      <c r="T2214" s="8">
        <f t="shared" si="719"/>
        <v>41582.041666666664</v>
      </c>
      <c r="U2214">
        <f t="shared" si="720"/>
        <v>2013</v>
      </c>
      <c r="V2214" t="str">
        <f>VLOOKUP(MONTH(S2214),REF!$C$4:$D$15,2,FALSE)</f>
        <v>OCT</v>
      </c>
      <c r="W2214" t="str">
        <f t="shared" si="721"/>
        <v>NO</v>
      </c>
      <c r="X2214" t="str">
        <f t="shared" si="722"/>
        <v>NO</v>
      </c>
      <c r="Y2214" t="str">
        <f t="shared" si="723"/>
        <v>YES</v>
      </c>
      <c r="Z2214" t="str">
        <f t="shared" si="724"/>
        <v>NO</v>
      </c>
      <c r="AA2214" t="str">
        <f t="shared" si="725"/>
        <v>NO</v>
      </c>
      <c r="AB2214" t="str">
        <f t="shared" si="726"/>
        <v>NO</v>
      </c>
      <c r="AC2214" t="str">
        <f t="shared" si="727"/>
        <v>NO</v>
      </c>
      <c r="AD2214" t="str">
        <f t="shared" si="728"/>
        <v>NO</v>
      </c>
      <c r="AE2214" t="str">
        <f t="shared" si="729"/>
        <v>NO</v>
      </c>
      <c r="AF2214" t="str">
        <f t="shared" si="730"/>
        <v>NO</v>
      </c>
      <c r="AG2214" t="str">
        <f t="shared" si="731"/>
        <v>NO</v>
      </c>
      <c r="AH2214" t="str">
        <f t="shared" si="732"/>
        <v>NO</v>
      </c>
      <c r="AI2214">
        <f t="shared" si="733"/>
        <v>123</v>
      </c>
      <c r="AJ2214" t="str">
        <f t="shared" si="734"/>
        <v/>
      </c>
    </row>
    <row r="2215" spans="1:36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714"/>
        <v>2</v>
      </c>
      <c r="P2215" s="6">
        <f t="shared" si="715"/>
        <v>10</v>
      </c>
      <c r="Q2215" t="str">
        <f t="shared" si="716"/>
        <v>music</v>
      </c>
      <c r="R2215" t="str">
        <f t="shared" si="717"/>
        <v>electronic music</v>
      </c>
      <c r="S2215" s="8">
        <f t="shared" si="718"/>
        <v>42110</v>
      </c>
      <c r="T2215" s="8">
        <f t="shared" si="719"/>
        <v>42139.826145833329</v>
      </c>
      <c r="U2215">
        <f t="shared" si="720"/>
        <v>2015</v>
      </c>
      <c r="V2215" t="str">
        <f>VLOOKUP(MONTH(S2215),REF!$C$4:$D$15,2,FALSE)</f>
        <v>APR</v>
      </c>
      <c r="W2215" t="str">
        <f t="shared" si="721"/>
        <v>YES</v>
      </c>
      <c r="X2215" t="str">
        <f t="shared" si="722"/>
        <v>NO</v>
      </c>
      <c r="Y2215" t="str">
        <f t="shared" si="723"/>
        <v>NO</v>
      </c>
      <c r="Z2215" t="str">
        <f t="shared" si="724"/>
        <v>NO</v>
      </c>
      <c r="AA2215" t="str">
        <f t="shared" si="725"/>
        <v>NO</v>
      </c>
      <c r="AB2215" t="str">
        <f t="shared" si="726"/>
        <v>NO</v>
      </c>
      <c r="AC2215" t="str">
        <f t="shared" si="727"/>
        <v>NO</v>
      </c>
      <c r="AD2215" t="str">
        <f t="shared" si="728"/>
        <v>NO</v>
      </c>
      <c r="AE2215" t="str">
        <f t="shared" si="729"/>
        <v>NO</v>
      </c>
      <c r="AF2215" t="str">
        <f t="shared" si="730"/>
        <v>NO</v>
      </c>
      <c r="AG2215" t="str">
        <f t="shared" si="731"/>
        <v>NO</v>
      </c>
      <c r="AH2215" t="str">
        <f t="shared" si="732"/>
        <v>NO</v>
      </c>
      <c r="AI2215">
        <f t="shared" si="733"/>
        <v>1</v>
      </c>
      <c r="AJ2215" t="str">
        <f t="shared" si="734"/>
        <v/>
      </c>
    </row>
    <row r="2216" spans="1:36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714"/>
        <v>2.9250166666666666</v>
      </c>
      <c r="P2216" s="6">
        <f t="shared" si="715"/>
        <v>73.125416666666666</v>
      </c>
      <c r="Q2216" t="str">
        <f t="shared" si="716"/>
        <v>music</v>
      </c>
      <c r="R2216" t="str">
        <f t="shared" si="717"/>
        <v>electronic music</v>
      </c>
      <c r="S2216" s="8">
        <f t="shared" si="718"/>
        <v>41647</v>
      </c>
      <c r="T2216" s="8">
        <f t="shared" si="719"/>
        <v>41676.792222222226</v>
      </c>
      <c r="U2216">
        <f t="shared" si="720"/>
        <v>2014</v>
      </c>
      <c r="V2216" t="str">
        <f>VLOOKUP(MONTH(S2216),REF!$C$4:$D$15,2,FALSE)</f>
        <v>JAN</v>
      </c>
      <c r="W2216" t="str">
        <f t="shared" si="721"/>
        <v>YES</v>
      </c>
      <c r="X2216" t="str">
        <f t="shared" si="722"/>
        <v>NO</v>
      </c>
      <c r="Y2216" t="str">
        <f t="shared" si="723"/>
        <v>NO</v>
      </c>
      <c r="Z2216" t="str">
        <f t="shared" si="724"/>
        <v>NO</v>
      </c>
      <c r="AA2216" t="str">
        <f t="shared" si="725"/>
        <v>NO</v>
      </c>
      <c r="AB2216" t="str">
        <f t="shared" si="726"/>
        <v>NO</v>
      </c>
      <c r="AC2216" t="str">
        <f t="shared" si="727"/>
        <v>NO</v>
      </c>
      <c r="AD2216" t="str">
        <f t="shared" si="728"/>
        <v>NO</v>
      </c>
      <c r="AE2216" t="str">
        <f t="shared" si="729"/>
        <v>NO</v>
      </c>
      <c r="AF2216" t="str">
        <f t="shared" si="730"/>
        <v>NO</v>
      </c>
      <c r="AG2216" t="str">
        <f t="shared" si="731"/>
        <v>NO</v>
      </c>
      <c r="AH2216" t="str">
        <f t="shared" si="732"/>
        <v>NO</v>
      </c>
      <c r="AI2216">
        <f t="shared" si="733"/>
        <v>24</v>
      </c>
      <c r="AJ2216" t="str">
        <f t="shared" si="734"/>
        <v/>
      </c>
    </row>
    <row r="2217" spans="1:36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714"/>
        <v>1.5636363636363637</v>
      </c>
      <c r="P2217" s="6">
        <f t="shared" si="715"/>
        <v>26.060606060606062</v>
      </c>
      <c r="Q2217" t="str">
        <f t="shared" si="716"/>
        <v>music</v>
      </c>
      <c r="R2217" t="str">
        <f t="shared" si="717"/>
        <v>electronic music</v>
      </c>
      <c r="S2217" s="8">
        <f t="shared" si="718"/>
        <v>40959</v>
      </c>
      <c r="T2217" s="8">
        <f t="shared" si="719"/>
        <v>40981.290972222225</v>
      </c>
      <c r="U2217">
        <f t="shared" si="720"/>
        <v>2012</v>
      </c>
      <c r="V2217" t="str">
        <f>VLOOKUP(MONTH(S2217),REF!$C$4:$D$15,2,FALSE)</f>
        <v>FEB</v>
      </c>
      <c r="W2217" t="str">
        <f t="shared" si="721"/>
        <v>YES</v>
      </c>
      <c r="X2217" t="str">
        <f t="shared" si="722"/>
        <v>NO</v>
      </c>
      <c r="Y2217" t="str">
        <f t="shared" si="723"/>
        <v>NO</v>
      </c>
      <c r="Z2217" t="str">
        <f t="shared" si="724"/>
        <v>NO</v>
      </c>
      <c r="AA2217" t="str">
        <f t="shared" si="725"/>
        <v>NO</v>
      </c>
      <c r="AB2217" t="str">
        <f t="shared" si="726"/>
        <v>NO</v>
      </c>
      <c r="AC2217" t="str">
        <f t="shared" si="727"/>
        <v>NO</v>
      </c>
      <c r="AD2217" t="str">
        <f t="shared" si="728"/>
        <v>NO</v>
      </c>
      <c r="AE2217" t="str">
        <f t="shared" si="729"/>
        <v>NO</v>
      </c>
      <c r="AF2217" t="str">
        <f t="shared" si="730"/>
        <v>NO</v>
      </c>
      <c r="AG2217" t="str">
        <f t="shared" si="731"/>
        <v>NO</v>
      </c>
      <c r="AH2217" t="str">
        <f t="shared" si="732"/>
        <v>NO</v>
      </c>
      <c r="AI2217">
        <f t="shared" si="733"/>
        <v>33</v>
      </c>
      <c r="AJ2217" t="str">
        <f t="shared" si="734"/>
        <v/>
      </c>
    </row>
    <row r="2218" spans="1:36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714"/>
        <v>1.0566666666666666</v>
      </c>
      <c r="P2218" s="6">
        <f t="shared" si="715"/>
        <v>22.642857142857142</v>
      </c>
      <c r="Q2218" t="str">
        <f t="shared" si="716"/>
        <v>music</v>
      </c>
      <c r="R2218" t="str">
        <f t="shared" si="717"/>
        <v>electronic music</v>
      </c>
      <c r="S2218" s="8">
        <f t="shared" si="718"/>
        <v>42195</v>
      </c>
      <c r="T2218" s="8">
        <f t="shared" si="719"/>
        <v>42208.75167824074</v>
      </c>
      <c r="U2218">
        <f t="shared" si="720"/>
        <v>2015</v>
      </c>
      <c r="V2218" t="str">
        <f>VLOOKUP(MONTH(S2218),REF!$C$4:$D$15,2,FALSE)</f>
        <v>JUL</v>
      </c>
      <c r="W2218" t="str">
        <f t="shared" si="721"/>
        <v>YES</v>
      </c>
      <c r="X2218" t="str">
        <f t="shared" si="722"/>
        <v>NO</v>
      </c>
      <c r="Y2218" t="str">
        <f t="shared" si="723"/>
        <v>NO</v>
      </c>
      <c r="Z2218" t="str">
        <f t="shared" si="724"/>
        <v>NO</v>
      </c>
      <c r="AA2218" t="str">
        <f t="shared" si="725"/>
        <v>NO</v>
      </c>
      <c r="AB2218" t="str">
        <f t="shared" si="726"/>
        <v>NO</v>
      </c>
      <c r="AC2218" t="str">
        <f t="shared" si="727"/>
        <v>NO</v>
      </c>
      <c r="AD2218" t="str">
        <f t="shared" si="728"/>
        <v>NO</v>
      </c>
      <c r="AE2218" t="str">
        <f t="shared" si="729"/>
        <v>NO</v>
      </c>
      <c r="AF2218" t="str">
        <f t="shared" si="730"/>
        <v>NO</v>
      </c>
      <c r="AG2218" t="str">
        <f t="shared" si="731"/>
        <v>NO</v>
      </c>
      <c r="AH2218" t="str">
        <f t="shared" si="732"/>
        <v>NO</v>
      </c>
      <c r="AI2218">
        <f t="shared" si="733"/>
        <v>14</v>
      </c>
      <c r="AJ2218" t="str">
        <f t="shared" si="734"/>
        <v/>
      </c>
    </row>
    <row r="2219" spans="1:36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714"/>
        <v>1.0119047619047619</v>
      </c>
      <c r="P2219" s="6">
        <f t="shared" si="715"/>
        <v>47.222222222222221</v>
      </c>
      <c r="Q2219" t="str">
        <f t="shared" si="716"/>
        <v>music</v>
      </c>
      <c r="R2219" t="str">
        <f t="shared" si="717"/>
        <v>electronic music</v>
      </c>
      <c r="S2219" s="8">
        <f t="shared" si="718"/>
        <v>42300</v>
      </c>
      <c r="T2219" s="8">
        <f t="shared" si="719"/>
        <v>42310.333333333328</v>
      </c>
      <c r="U2219">
        <f t="shared" si="720"/>
        <v>2015</v>
      </c>
      <c r="V2219" t="str">
        <f>VLOOKUP(MONTH(S2219),REF!$C$4:$D$15,2,FALSE)</f>
        <v>OCT</v>
      </c>
      <c r="W2219" t="str">
        <f t="shared" si="721"/>
        <v>YES</v>
      </c>
      <c r="X2219" t="str">
        <f t="shared" si="722"/>
        <v>NO</v>
      </c>
      <c r="Y2219" t="str">
        <f t="shared" si="723"/>
        <v>NO</v>
      </c>
      <c r="Z2219" t="str">
        <f t="shared" si="724"/>
        <v>NO</v>
      </c>
      <c r="AA2219" t="str">
        <f t="shared" si="725"/>
        <v>NO</v>
      </c>
      <c r="AB2219" t="str">
        <f t="shared" si="726"/>
        <v>NO</v>
      </c>
      <c r="AC2219" t="str">
        <f t="shared" si="727"/>
        <v>NO</v>
      </c>
      <c r="AD2219" t="str">
        <f t="shared" si="728"/>
        <v>NO</v>
      </c>
      <c r="AE2219" t="str">
        <f t="shared" si="729"/>
        <v>NO</v>
      </c>
      <c r="AF2219" t="str">
        <f t="shared" si="730"/>
        <v>NO</v>
      </c>
      <c r="AG2219" t="str">
        <f t="shared" si="731"/>
        <v>NO</v>
      </c>
      <c r="AH2219" t="str">
        <f t="shared" si="732"/>
        <v>NO</v>
      </c>
      <c r="AI2219">
        <f t="shared" si="733"/>
        <v>9</v>
      </c>
      <c r="AJ2219" t="str">
        <f t="shared" si="734"/>
        <v/>
      </c>
    </row>
    <row r="2220" spans="1:36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714"/>
        <v>1.2283299999999999</v>
      </c>
      <c r="P2220" s="6">
        <f t="shared" si="715"/>
        <v>32.324473684210524</v>
      </c>
      <c r="Q2220" t="str">
        <f t="shared" si="716"/>
        <v>music</v>
      </c>
      <c r="R2220" t="str">
        <f t="shared" si="717"/>
        <v>electronic music</v>
      </c>
      <c r="S2220" s="8">
        <f t="shared" si="718"/>
        <v>41128</v>
      </c>
      <c r="T2220" s="8">
        <f t="shared" si="719"/>
        <v>41150</v>
      </c>
      <c r="U2220">
        <f t="shared" si="720"/>
        <v>2012</v>
      </c>
      <c r="V2220" t="str">
        <f>VLOOKUP(MONTH(S2220),REF!$C$4:$D$15,2,FALSE)</f>
        <v>AUG</v>
      </c>
      <c r="W2220" t="str">
        <f t="shared" si="721"/>
        <v>NO</v>
      </c>
      <c r="X2220" t="str">
        <f t="shared" si="722"/>
        <v>YES</v>
      </c>
      <c r="Y2220" t="str">
        <f t="shared" si="723"/>
        <v>NO</v>
      </c>
      <c r="Z2220" t="str">
        <f t="shared" si="724"/>
        <v>NO</v>
      </c>
      <c r="AA2220" t="str">
        <f t="shared" si="725"/>
        <v>NO</v>
      </c>
      <c r="AB2220" t="str">
        <f t="shared" si="726"/>
        <v>NO</v>
      </c>
      <c r="AC2220" t="str">
        <f t="shared" si="727"/>
        <v>NO</v>
      </c>
      <c r="AD2220" t="str">
        <f t="shared" si="728"/>
        <v>NO</v>
      </c>
      <c r="AE2220" t="str">
        <f t="shared" si="729"/>
        <v>NO</v>
      </c>
      <c r="AF2220" t="str">
        <f t="shared" si="730"/>
        <v>NO</v>
      </c>
      <c r="AG2220" t="str">
        <f t="shared" si="731"/>
        <v>NO</v>
      </c>
      <c r="AH2220" t="str">
        <f t="shared" si="732"/>
        <v>NO</v>
      </c>
      <c r="AI2220">
        <f t="shared" si="733"/>
        <v>76</v>
      </c>
      <c r="AJ2220" t="str">
        <f t="shared" si="734"/>
        <v/>
      </c>
    </row>
    <row r="2221" spans="1:36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714"/>
        <v>1.0149999999999999</v>
      </c>
      <c r="P2221" s="6">
        <f t="shared" si="715"/>
        <v>53.421052631578945</v>
      </c>
      <c r="Q2221" t="str">
        <f t="shared" si="716"/>
        <v>music</v>
      </c>
      <c r="R2221" t="str">
        <f t="shared" si="717"/>
        <v>electronic music</v>
      </c>
      <c r="S2221" s="8">
        <f t="shared" si="718"/>
        <v>42206</v>
      </c>
      <c r="T2221" s="8">
        <f t="shared" si="719"/>
        <v>42235.718888888892</v>
      </c>
      <c r="U2221">
        <f t="shared" si="720"/>
        <v>2015</v>
      </c>
      <c r="V2221" t="str">
        <f>VLOOKUP(MONTH(S2221),REF!$C$4:$D$15,2,FALSE)</f>
        <v>JUL</v>
      </c>
      <c r="W2221" t="str">
        <f t="shared" si="721"/>
        <v>NO</v>
      </c>
      <c r="X2221" t="str">
        <f t="shared" si="722"/>
        <v>YES</v>
      </c>
      <c r="Y2221" t="str">
        <f t="shared" si="723"/>
        <v>NO</v>
      </c>
      <c r="Z2221" t="str">
        <f t="shared" si="724"/>
        <v>NO</v>
      </c>
      <c r="AA2221" t="str">
        <f t="shared" si="725"/>
        <v>NO</v>
      </c>
      <c r="AB2221" t="str">
        <f t="shared" si="726"/>
        <v>NO</v>
      </c>
      <c r="AC2221" t="str">
        <f t="shared" si="727"/>
        <v>NO</v>
      </c>
      <c r="AD2221" t="str">
        <f t="shared" si="728"/>
        <v>NO</v>
      </c>
      <c r="AE2221" t="str">
        <f t="shared" si="729"/>
        <v>NO</v>
      </c>
      <c r="AF2221" t="str">
        <f t="shared" si="730"/>
        <v>NO</v>
      </c>
      <c r="AG2221" t="str">
        <f t="shared" si="731"/>
        <v>NO</v>
      </c>
      <c r="AH2221" t="str">
        <f t="shared" si="732"/>
        <v>NO</v>
      </c>
      <c r="AI2221">
        <f t="shared" si="733"/>
        <v>19</v>
      </c>
      <c r="AJ2221" t="str">
        <f t="shared" si="734"/>
        <v/>
      </c>
    </row>
    <row r="2222" spans="1:36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714"/>
        <v>1.0114285714285713</v>
      </c>
      <c r="P2222" s="6">
        <f t="shared" si="715"/>
        <v>51.304347826086953</v>
      </c>
      <c r="Q2222" t="str">
        <f t="shared" si="716"/>
        <v>music</v>
      </c>
      <c r="R2222" t="str">
        <f t="shared" si="717"/>
        <v>electronic music</v>
      </c>
      <c r="S2222" s="8">
        <f t="shared" si="718"/>
        <v>41452</v>
      </c>
      <c r="T2222" s="8">
        <f t="shared" si="719"/>
        <v>41482.060601851852</v>
      </c>
      <c r="U2222">
        <f t="shared" si="720"/>
        <v>2013</v>
      </c>
      <c r="V2222" t="str">
        <f>VLOOKUP(MONTH(S2222),REF!$C$4:$D$15,2,FALSE)</f>
        <v>JUN</v>
      </c>
      <c r="W2222" t="str">
        <f t="shared" si="721"/>
        <v>NO</v>
      </c>
      <c r="X2222" t="str">
        <f t="shared" si="722"/>
        <v>YES</v>
      </c>
      <c r="Y2222" t="str">
        <f t="shared" si="723"/>
        <v>NO</v>
      </c>
      <c r="Z2222" t="str">
        <f t="shared" si="724"/>
        <v>NO</v>
      </c>
      <c r="AA2222" t="str">
        <f t="shared" si="725"/>
        <v>NO</v>
      </c>
      <c r="AB2222" t="str">
        <f t="shared" si="726"/>
        <v>NO</v>
      </c>
      <c r="AC2222" t="str">
        <f t="shared" si="727"/>
        <v>NO</v>
      </c>
      <c r="AD2222" t="str">
        <f t="shared" si="728"/>
        <v>NO</v>
      </c>
      <c r="AE2222" t="str">
        <f t="shared" si="729"/>
        <v>NO</v>
      </c>
      <c r="AF2222" t="str">
        <f t="shared" si="730"/>
        <v>NO</v>
      </c>
      <c r="AG2222" t="str">
        <f t="shared" si="731"/>
        <v>NO</v>
      </c>
      <c r="AH2222" t="str">
        <f t="shared" si="732"/>
        <v>NO</v>
      </c>
      <c r="AI2222">
        <f t="shared" si="733"/>
        <v>69</v>
      </c>
      <c r="AJ2222" t="str">
        <f t="shared" si="734"/>
        <v/>
      </c>
    </row>
    <row r="2223" spans="1:36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714"/>
        <v>1.0811999999999999</v>
      </c>
      <c r="P2223" s="6">
        <f t="shared" si="715"/>
        <v>37.197247706422019</v>
      </c>
      <c r="Q2223" t="str">
        <f t="shared" si="716"/>
        <v>games</v>
      </c>
      <c r="R2223" t="str">
        <f t="shared" si="717"/>
        <v>tabletop games</v>
      </c>
      <c r="S2223" s="8">
        <f t="shared" si="718"/>
        <v>42453</v>
      </c>
      <c r="T2223" s="8">
        <f t="shared" si="719"/>
        <v>42483</v>
      </c>
      <c r="U2223">
        <f t="shared" si="720"/>
        <v>2016</v>
      </c>
      <c r="V2223" t="str">
        <f>VLOOKUP(MONTH(S2223),REF!$C$4:$D$15,2,FALSE)</f>
        <v>MAR</v>
      </c>
      <c r="W2223" t="str">
        <f t="shared" si="721"/>
        <v>NO</v>
      </c>
      <c r="X2223" t="str">
        <f t="shared" si="722"/>
        <v>NO</v>
      </c>
      <c r="Y2223" t="str">
        <f t="shared" si="723"/>
        <v>YES</v>
      </c>
      <c r="Z2223" t="str">
        <f t="shared" si="724"/>
        <v>NO</v>
      </c>
      <c r="AA2223" t="str">
        <f t="shared" si="725"/>
        <v>NO</v>
      </c>
      <c r="AB2223" t="str">
        <f t="shared" si="726"/>
        <v>NO</v>
      </c>
      <c r="AC2223" t="str">
        <f t="shared" si="727"/>
        <v>NO</v>
      </c>
      <c r="AD2223" t="str">
        <f t="shared" si="728"/>
        <v>NO</v>
      </c>
      <c r="AE2223" t="str">
        <f t="shared" si="729"/>
        <v>NO</v>
      </c>
      <c r="AF2223" t="str">
        <f t="shared" si="730"/>
        <v>NO</v>
      </c>
      <c r="AG2223" t="str">
        <f t="shared" si="731"/>
        <v>NO</v>
      </c>
      <c r="AH2223" t="str">
        <f t="shared" si="732"/>
        <v>NO</v>
      </c>
      <c r="AI2223">
        <f t="shared" si="733"/>
        <v>218</v>
      </c>
      <c r="AJ2223" t="str">
        <f t="shared" si="734"/>
        <v/>
      </c>
    </row>
    <row r="2224" spans="1:36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714"/>
        <v>1.6259999999999999</v>
      </c>
      <c r="P2224" s="6">
        <f t="shared" si="715"/>
        <v>27.1</v>
      </c>
      <c r="Q2224" t="str">
        <f t="shared" si="716"/>
        <v>games</v>
      </c>
      <c r="R2224" t="str">
        <f t="shared" si="717"/>
        <v>tabletop games</v>
      </c>
      <c r="S2224" s="8">
        <f t="shared" si="718"/>
        <v>40907</v>
      </c>
      <c r="T2224" s="8">
        <f t="shared" si="719"/>
        <v>40936.787581018521</v>
      </c>
      <c r="U2224">
        <f t="shared" si="720"/>
        <v>2011</v>
      </c>
      <c r="V2224" t="str">
        <f>VLOOKUP(MONTH(S2224),REF!$C$4:$D$15,2,FALSE)</f>
        <v>DEC</v>
      </c>
      <c r="W2224" t="str">
        <f t="shared" si="721"/>
        <v>YES</v>
      </c>
      <c r="X2224" t="str">
        <f t="shared" si="722"/>
        <v>NO</v>
      </c>
      <c r="Y2224" t="str">
        <f t="shared" si="723"/>
        <v>NO</v>
      </c>
      <c r="Z2224" t="str">
        <f t="shared" si="724"/>
        <v>NO</v>
      </c>
      <c r="AA2224" t="str">
        <f t="shared" si="725"/>
        <v>NO</v>
      </c>
      <c r="AB2224" t="str">
        <f t="shared" si="726"/>
        <v>NO</v>
      </c>
      <c r="AC2224" t="str">
        <f t="shared" si="727"/>
        <v>NO</v>
      </c>
      <c r="AD2224" t="str">
        <f t="shared" si="728"/>
        <v>NO</v>
      </c>
      <c r="AE2224" t="str">
        <f t="shared" si="729"/>
        <v>NO</v>
      </c>
      <c r="AF2224" t="str">
        <f t="shared" si="730"/>
        <v>NO</v>
      </c>
      <c r="AG2224" t="str">
        <f t="shared" si="731"/>
        <v>NO</v>
      </c>
      <c r="AH2224" t="str">
        <f t="shared" si="732"/>
        <v>NO</v>
      </c>
      <c r="AI2224">
        <f t="shared" si="733"/>
        <v>30</v>
      </c>
      <c r="AJ2224" t="str">
        <f t="shared" si="734"/>
        <v/>
      </c>
    </row>
    <row r="2225" spans="1:36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714"/>
        <v>1.0580000000000001</v>
      </c>
      <c r="P2225" s="6">
        <f t="shared" si="715"/>
        <v>206.31</v>
      </c>
      <c r="Q2225" t="str">
        <f t="shared" si="716"/>
        <v>games</v>
      </c>
      <c r="R2225" t="str">
        <f t="shared" si="717"/>
        <v>tabletop games</v>
      </c>
      <c r="S2225" s="8">
        <f t="shared" si="718"/>
        <v>42153</v>
      </c>
      <c r="T2225" s="8">
        <f t="shared" si="719"/>
        <v>42182.640833333338</v>
      </c>
      <c r="U2225">
        <f t="shared" si="720"/>
        <v>2015</v>
      </c>
      <c r="V2225" t="str">
        <f>VLOOKUP(MONTH(S2225),REF!$C$4:$D$15,2,FALSE)</f>
        <v>MAY</v>
      </c>
      <c r="W2225" t="str">
        <f t="shared" si="721"/>
        <v>NO</v>
      </c>
      <c r="X2225" t="str">
        <f t="shared" si="722"/>
        <v>NO</v>
      </c>
      <c r="Y2225" t="str">
        <f t="shared" si="723"/>
        <v>NO</v>
      </c>
      <c r="Z2225" t="str">
        <f t="shared" si="724"/>
        <v>NO</v>
      </c>
      <c r="AA2225" t="str">
        <f t="shared" si="725"/>
        <v>YES</v>
      </c>
      <c r="AB2225" t="str">
        <f t="shared" si="726"/>
        <v>NO</v>
      </c>
      <c r="AC2225" t="str">
        <f t="shared" si="727"/>
        <v>NO</v>
      </c>
      <c r="AD2225" t="str">
        <f t="shared" si="728"/>
        <v>NO</v>
      </c>
      <c r="AE2225" t="str">
        <f t="shared" si="729"/>
        <v>NO</v>
      </c>
      <c r="AF2225" t="str">
        <f t="shared" si="730"/>
        <v>NO</v>
      </c>
      <c r="AG2225" t="str">
        <f t="shared" si="731"/>
        <v>NO</v>
      </c>
      <c r="AH2225" t="str">
        <f t="shared" si="732"/>
        <v>NO</v>
      </c>
      <c r="AI2225">
        <f t="shared" si="733"/>
        <v>100</v>
      </c>
      <c r="AJ2225" t="str">
        <f t="shared" si="734"/>
        <v/>
      </c>
    </row>
    <row r="2226" spans="1:36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714"/>
        <v>2.4315000000000002</v>
      </c>
      <c r="P2226" s="6">
        <f t="shared" si="715"/>
        <v>82.145270270270274</v>
      </c>
      <c r="Q2226" t="str">
        <f t="shared" si="716"/>
        <v>games</v>
      </c>
      <c r="R2226" t="str">
        <f t="shared" si="717"/>
        <v>tabletop games</v>
      </c>
      <c r="S2226" s="8">
        <f t="shared" si="718"/>
        <v>42645</v>
      </c>
      <c r="T2226" s="8">
        <f t="shared" si="719"/>
        <v>42672.791666666672</v>
      </c>
      <c r="U2226">
        <f t="shared" si="720"/>
        <v>2016</v>
      </c>
      <c r="V2226" t="str">
        <f>VLOOKUP(MONTH(S2226),REF!$C$4:$D$15,2,FALSE)</f>
        <v>OCT</v>
      </c>
      <c r="W2226" t="str">
        <f t="shared" si="721"/>
        <v>NO</v>
      </c>
      <c r="X2226" t="str">
        <f t="shared" si="722"/>
        <v>NO</v>
      </c>
      <c r="Y2226" t="str">
        <f t="shared" si="723"/>
        <v>NO</v>
      </c>
      <c r="Z2226" t="str">
        <f t="shared" si="724"/>
        <v>YES</v>
      </c>
      <c r="AA2226" t="str">
        <f t="shared" si="725"/>
        <v>NO</v>
      </c>
      <c r="AB2226" t="str">
        <f t="shared" si="726"/>
        <v>NO</v>
      </c>
      <c r="AC2226" t="str">
        <f t="shared" si="727"/>
        <v>NO</v>
      </c>
      <c r="AD2226" t="str">
        <f t="shared" si="728"/>
        <v>NO</v>
      </c>
      <c r="AE2226" t="str">
        <f t="shared" si="729"/>
        <v>NO</v>
      </c>
      <c r="AF2226" t="str">
        <f t="shared" si="730"/>
        <v>NO</v>
      </c>
      <c r="AG2226" t="str">
        <f t="shared" si="731"/>
        <v>NO</v>
      </c>
      <c r="AH2226" t="str">
        <f t="shared" si="732"/>
        <v>NO</v>
      </c>
      <c r="AI2226">
        <f t="shared" si="733"/>
        <v>296</v>
      </c>
      <c r="AJ2226" t="str">
        <f t="shared" si="734"/>
        <v/>
      </c>
    </row>
    <row r="2227" spans="1:36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714"/>
        <v>9.4483338095238096</v>
      </c>
      <c r="P2227" s="6">
        <f t="shared" si="715"/>
        <v>164.79651993355483</v>
      </c>
      <c r="Q2227" t="str">
        <f t="shared" si="716"/>
        <v>games</v>
      </c>
      <c r="R2227" t="str">
        <f t="shared" si="717"/>
        <v>tabletop games</v>
      </c>
      <c r="S2227" s="8">
        <f t="shared" si="718"/>
        <v>41874</v>
      </c>
      <c r="T2227" s="8">
        <f t="shared" si="719"/>
        <v>41903.79184027778</v>
      </c>
      <c r="U2227">
        <f t="shared" si="720"/>
        <v>2014</v>
      </c>
      <c r="V2227" t="str">
        <f>VLOOKUP(MONTH(S2227),REF!$C$4:$D$15,2,FALSE)</f>
        <v>AUG</v>
      </c>
      <c r="W2227" t="str">
        <f t="shared" si="721"/>
        <v>NO</v>
      </c>
      <c r="X2227" t="str">
        <f t="shared" si="722"/>
        <v>NO</v>
      </c>
      <c r="Y2227" t="str">
        <f t="shared" si="723"/>
        <v>NO</v>
      </c>
      <c r="Z2227" t="str">
        <f t="shared" si="724"/>
        <v>NO</v>
      </c>
      <c r="AA2227" t="str">
        <f t="shared" si="725"/>
        <v>NO</v>
      </c>
      <c r="AB2227" t="str">
        <f t="shared" si="726"/>
        <v>YES</v>
      </c>
      <c r="AC2227" t="str">
        <f t="shared" si="727"/>
        <v>NO</v>
      </c>
      <c r="AD2227" t="str">
        <f t="shared" si="728"/>
        <v>NO</v>
      </c>
      <c r="AE2227" t="str">
        <f t="shared" si="729"/>
        <v>NO</v>
      </c>
      <c r="AF2227" t="str">
        <f t="shared" si="730"/>
        <v>NO</v>
      </c>
      <c r="AG2227" t="str">
        <f t="shared" si="731"/>
        <v>NO</v>
      </c>
      <c r="AH2227" t="str">
        <f t="shared" si="732"/>
        <v>NO</v>
      </c>
      <c r="AI2227">
        <f t="shared" si="733"/>
        <v>1204</v>
      </c>
      <c r="AJ2227" t="str">
        <f t="shared" si="734"/>
        <v/>
      </c>
    </row>
    <row r="2228" spans="1:36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714"/>
        <v>1.0846283333333333</v>
      </c>
      <c r="P2228" s="6">
        <f t="shared" si="715"/>
        <v>60.820280373831778</v>
      </c>
      <c r="Q2228" t="str">
        <f t="shared" si="716"/>
        <v>games</v>
      </c>
      <c r="R2228" t="str">
        <f t="shared" si="717"/>
        <v>tabletop games</v>
      </c>
      <c r="S2228" s="8">
        <f t="shared" si="718"/>
        <v>42382</v>
      </c>
      <c r="T2228" s="8">
        <f t="shared" si="719"/>
        <v>42412.207638888889</v>
      </c>
      <c r="U2228">
        <f t="shared" si="720"/>
        <v>2016</v>
      </c>
      <c r="V2228" t="str">
        <f>VLOOKUP(MONTH(S2228),REF!$C$4:$D$15,2,FALSE)</f>
        <v>JAN</v>
      </c>
      <c r="W2228" t="str">
        <f t="shared" si="721"/>
        <v>NO</v>
      </c>
      <c r="X2228" t="str">
        <f t="shared" si="722"/>
        <v>NO</v>
      </c>
      <c r="Y2228" t="str">
        <f t="shared" si="723"/>
        <v>NO</v>
      </c>
      <c r="Z2228" t="str">
        <f t="shared" si="724"/>
        <v>NO</v>
      </c>
      <c r="AA2228" t="str">
        <f t="shared" si="725"/>
        <v>YES</v>
      </c>
      <c r="AB2228" t="str">
        <f t="shared" si="726"/>
        <v>NO</v>
      </c>
      <c r="AC2228" t="str">
        <f t="shared" si="727"/>
        <v>NO</v>
      </c>
      <c r="AD2228" t="str">
        <f t="shared" si="728"/>
        <v>NO</v>
      </c>
      <c r="AE2228" t="str">
        <f t="shared" si="729"/>
        <v>NO</v>
      </c>
      <c r="AF2228" t="str">
        <f t="shared" si="730"/>
        <v>NO</v>
      </c>
      <c r="AG2228" t="str">
        <f t="shared" si="731"/>
        <v>NO</v>
      </c>
      <c r="AH2228" t="str">
        <f t="shared" si="732"/>
        <v>NO</v>
      </c>
      <c r="AI2228">
        <f t="shared" si="733"/>
        <v>321</v>
      </c>
      <c r="AJ2228" t="str">
        <f t="shared" si="734"/>
        <v/>
      </c>
    </row>
    <row r="2229" spans="1:36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714"/>
        <v>1.5737692307692308</v>
      </c>
      <c r="P2229" s="6">
        <f t="shared" si="715"/>
        <v>67.970099667774093</v>
      </c>
      <c r="Q2229" t="str">
        <f t="shared" si="716"/>
        <v>games</v>
      </c>
      <c r="R2229" t="str">
        <f t="shared" si="717"/>
        <v>tabletop games</v>
      </c>
      <c r="S2229" s="8">
        <f t="shared" si="718"/>
        <v>41562</v>
      </c>
      <c r="T2229" s="8">
        <f t="shared" si="719"/>
        <v>41591.849016203705</v>
      </c>
      <c r="U2229">
        <f t="shared" si="720"/>
        <v>2013</v>
      </c>
      <c r="V2229" t="str">
        <f>VLOOKUP(MONTH(S2229),REF!$C$4:$D$15,2,FALSE)</f>
        <v>OCT</v>
      </c>
      <c r="W2229" t="str">
        <f t="shared" si="721"/>
        <v>NO</v>
      </c>
      <c r="X2229" t="str">
        <f t="shared" si="722"/>
        <v>NO</v>
      </c>
      <c r="Y2229" t="str">
        <f t="shared" si="723"/>
        <v>NO</v>
      </c>
      <c r="Z2229" t="str">
        <f t="shared" si="724"/>
        <v>YES</v>
      </c>
      <c r="AA2229" t="str">
        <f t="shared" si="725"/>
        <v>NO</v>
      </c>
      <c r="AB2229" t="str">
        <f t="shared" si="726"/>
        <v>NO</v>
      </c>
      <c r="AC2229" t="str">
        <f t="shared" si="727"/>
        <v>NO</v>
      </c>
      <c r="AD2229" t="str">
        <f t="shared" si="728"/>
        <v>NO</v>
      </c>
      <c r="AE2229" t="str">
        <f t="shared" si="729"/>
        <v>NO</v>
      </c>
      <c r="AF2229" t="str">
        <f t="shared" si="730"/>
        <v>NO</v>
      </c>
      <c r="AG2229" t="str">
        <f t="shared" si="731"/>
        <v>NO</v>
      </c>
      <c r="AH2229" t="str">
        <f t="shared" si="732"/>
        <v>NO</v>
      </c>
      <c r="AI2229">
        <f t="shared" si="733"/>
        <v>301</v>
      </c>
      <c r="AJ2229" t="str">
        <f t="shared" si="734"/>
        <v/>
      </c>
    </row>
    <row r="2230" spans="1:36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714"/>
        <v>11.744899999999999</v>
      </c>
      <c r="P2230" s="6">
        <f t="shared" si="715"/>
        <v>81.561805555555551</v>
      </c>
      <c r="Q2230" t="str">
        <f t="shared" si="716"/>
        <v>games</v>
      </c>
      <c r="R2230" t="str">
        <f t="shared" si="717"/>
        <v>tabletop games</v>
      </c>
      <c r="S2230" s="8">
        <f t="shared" si="718"/>
        <v>42202</v>
      </c>
      <c r="T2230" s="8">
        <f t="shared" si="719"/>
        <v>42232.278194444443</v>
      </c>
      <c r="U2230">
        <f t="shared" si="720"/>
        <v>2015</v>
      </c>
      <c r="V2230" t="str">
        <f>VLOOKUP(MONTH(S2230),REF!$C$4:$D$15,2,FALSE)</f>
        <v>JUL</v>
      </c>
      <c r="W2230" t="str">
        <f t="shared" si="721"/>
        <v>NO</v>
      </c>
      <c r="X2230" t="str">
        <f t="shared" si="722"/>
        <v>YES</v>
      </c>
      <c r="Y2230" t="str">
        <f t="shared" si="723"/>
        <v>NO</v>
      </c>
      <c r="Z2230" t="str">
        <f t="shared" si="724"/>
        <v>NO</v>
      </c>
      <c r="AA2230" t="str">
        <f t="shared" si="725"/>
        <v>NO</v>
      </c>
      <c r="AB2230" t="str">
        <f t="shared" si="726"/>
        <v>NO</v>
      </c>
      <c r="AC2230" t="str">
        <f t="shared" si="727"/>
        <v>NO</v>
      </c>
      <c r="AD2230" t="str">
        <f t="shared" si="728"/>
        <v>NO</v>
      </c>
      <c r="AE2230" t="str">
        <f t="shared" si="729"/>
        <v>NO</v>
      </c>
      <c r="AF2230" t="str">
        <f t="shared" si="730"/>
        <v>NO</v>
      </c>
      <c r="AG2230" t="str">
        <f t="shared" si="731"/>
        <v>NO</v>
      </c>
      <c r="AH2230" t="str">
        <f t="shared" si="732"/>
        <v>NO</v>
      </c>
      <c r="AI2230">
        <f t="shared" si="733"/>
        <v>144</v>
      </c>
      <c r="AJ2230" t="str">
        <f t="shared" si="734"/>
        <v/>
      </c>
    </row>
    <row r="2231" spans="1:36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714"/>
        <v>1.7104755366949576</v>
      </c>
      <c r="P2231" s="6">
        <f t="shared" si="715"/>
        <v>25.42547309833024</v>
      </c>
      <c r="Q2231" t="str">
        <f t="shared" si="716"/>
        <v>games</v>
      </c>
      <c r="R2231" t="str">
        <f t="shared" si="717"/>
        <v>tabletop games</v>
      </c>
      <c r="S2231" s="8">
        <f t="shared" si="718"/>
        <v>41485</v>
      </c>
      <c r="T2231" s="8">
        <f t="shared" si="719"/>
        <v>41520.166666666664</v>
      </c>
      <c r="U2231">
        <f t="shared" si="720"/>
        <v>2013</v>
      </c>
      <c r="V2231" t="str">
        <f>VLOOKUP(MONTH(S2231),REF!$C$4:$D$15,2,FALSE)</f>
        <v>JUL</v>
      </c>
      <c r="W2231" t="str">
        <f t="shared" si="721"/>
        <v>NO</v>
      </c>
      <c r="X2231" t="str">
        <f t="shared" si="722"/>
        <v>NO</v>
      </c>
      <c r="Y2231" t="str">
        <f t="shared" si="723"/>
        <v>YES</v>
      </c>
      <c r="Z2231" t="str">
        <f t="shared" si="724"/>
        <v>NO</v>
      </c>
      <c r="AA2231" t="str">
        <f t="shared" si="725"/>
        <v>NO</v>
      </c>
      <c r="AB2231" t="str">
        <f t="shared" si="726"/>
        <v>NO</v>
      </c>
      <c r="AC2231" t="str">
        <f t="shared" si="727"/>
        <v>NO</v>
      </c>
      <c r="AD2231" t="str">
        <f t="shared" si="728"/>
        <v>NO</v>
      </c>
      <c r="AE2231" t="str">
        <f t="shared" si="729"/>
        <v>NO</v>
      </c>
      <c r="AF2231" t="str">
        <f t="shared" si="730"/>
        <v>NO</v>
      </c>
      <c r="AG2231" t="str">
        <f t="shared" si="731"/>
        <v>NO</v>
      </c>
      <c r="AH2231" t="str">
        <f t="shared" si="732"/>
        <v>NO</v>
      </c>
      <c r="AI2231">
        <f t="shared" si="733"/>
        <v>539</v>
      </c>
      <c r="AJ2231" t="str">
        <f t="shared" si="734"/>
        <v/>
      </c>
    </row>
    <row r="2232" spans="1:36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714"/>
        <v>1.2595294117647058</v>
      </c>
      <c r="P2232" s="6">
        <f t="shared" si="715"/>
        <v>21.497991967871485</v>
      </c>
      <c r="Q2232" t="str">
        <f t="shared" si="716"/>
        <v>games</v>
      </c>
      <c r="R2232" t="str">
        <f t="shared" si="717"/>
        <v>tabletop games</v>
      </c>
      <c r="S2232" s="8">
        <f t="shared" si="718"/>
        <v>41725</v>
      </c>
      <c r="T2232" s="8">
        <f t="shared" si="719"/>
        <v>41754.881099537037</v>
      </c>
      <c r="U2232">
        <f t="shared" si="720"/>
        <v>2014</v>
      </c>
      <c r="V2232" t="str">
        <f>VLOOKUP(MONTH(S2232),REF!$C$4:$D$15,2,FALSE)</f>
        <v>MAR</v>
      </c>
      <c r="W2232" t="str">
        <f t="shared" si="721"/>
        <v>NO</v>
      </c>
      <c r="X2232" t="str">
        <f t="shared" si="722"/>
        <v>NO</v>
      </c>
      <c r="Y2232" t="str">
        <f t="shared" si="723"/>
        <v>YES</v>
      </c>
      <c r="Z2232" t="str">
        <f t="shared" si="724"/>
        <v>NO</v>
      </c>
      <c r="AA2232" t="str">
        <f t="shared" si="725"/>
        <v>NO</v>
      </c>
      <c r="AB2232" t="str">
        <f t="shared" si="726"/>
        <v>NO</v>
      </c>
      <c r="AC2232" t="str">
        <f t="shared" si="727"/>
        <v>NO</v>
      </c>
      <c r="AD2232" t="str">
        <f t="shared" si="728"/>
        <v>NO</v>
      </c>
      <c r="AE2232" t="str">
        <f t="shared" si="729"/>
        <v>NO</v>
      </c>
      <c r="AF2232" t="str">
        <f t="shared" si="730"/>
        <v>NO</v>
      </c>
      <c r="AG2232" t="str">
        <f t="shared" si="731"/>
        <v>NO</v>
      </c>
      <c r="AH2232" t="str">
        <f t="shared" si="732"/>
        <v>NO</v>
      </c>
      <c r="AI2232">
        <f t="shared" si="733"/>
        <v>498</v>
      </c>
      <c r="AJ2232" t="str">
        <f t="shared" si="734"/>
        <v/>
      </c>
    </row>
    <row r="2233" spans="1:36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714"/>
        <v>12.121296000000001</v>
      </c>
      <c r="P2233" s="6">
        <f t="shared" si="715"/>
        <v>27.226630727762803</v>
      </c>
      <c r="Q2233" t="str">
        <f t="shared" si="716"/>
        <v>games</v>
      </c>
      <c r="R2233" t="str">
        <f t="shared" si="717"/>
        <v>tabletop games</v>
      </c>
      <c r="S2233" s="8">
        <f t="shared" si="718"/>
        <v>41424</v>
      </c>
      <c r="T2233" s="8">
        <f t="shared" si="719"/>
        <v>41450.208333333336</v>
      </c>
      <c r="U2233">
        <f t="shared" si="720"/>
        <v>2013</v>
      </c>
      <c r="V2233" t="str">
        <f>VLOOKUP(MONTH(S2233),REF!$C$4:$D$15,2,FALSE)</f>
        <v>MAY</v>
      </c>
      <c r="W2233" t="str">
        <f t="shared" si="721"/>
        <v>NO</v>
      </c>
      <c r="X2233" t="str">
        <f t="shared" si="722"/>
        <v>YES</v>
      </c>
      <c r="Y2233" t="str">
        <f t="shared" si="723"/>
        <v>NO</v>
      </c>
      <c r="Z2233" t="str">
        <f t="shared" si="724"/>
        <v>NO</v>
      </c>
      <c r="AA2233" t="str">
        <f t="shared" si="725"/>
        <v>NO</v>
      </c>
      <c r="AB2233" t="str">
        <f t="shared" si="726"/>
        <v>NO</v>
      </c>
      <c r="AC2233" t="str">
        <f t="shared" si="727"/>
        <v>NO</v>
      </c>
      <c r="AD2233" t="str">
        <f t="shared" si="728"/>
        <v>NO</v>
      </c>
      <c r="AE2233" t="str">
        <f t="shared" si="729"/>
        <v>NO</v>
      </c>
      <c r="AF2233" t="str">
        <f t="shared" si="730"/>
        <v>NO</v>
      </c>
      <c r="AG2233" t="str">
        <f t="shared" si="731"/>
        <v>NO</v>
      </c>
      <c r="AH2233" t="str">
        <f t="shared" si="732"/>
        <v>NO</v>
      </c>
      <c r="AI2233">
        <f t="shared" si="733"/>
        <v>1113</v>
      </c>
      <c r="AJ2233" t="str">
        <f t="shared" si="734"/>
        <v/>
      </c>
    </row>
    <row r="2234" spans="1:36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714"/>
        <v>4.9580000000000002</v>
      </c>
      <c r="P2234" s="6">
        <f t="shared" si="715"/>
        <v>25.091093117408906</v>
      </c>
      <c r="Q2234" t="str">
        <f t="shared" si="716"/>
        <v>games</v>
      </c>
      <c r="R2234" t="str">
        <f t="shared" si="717"/>
        <v>tabletop games</v>
      </c>
      <c r="S2234" s="8">
        <f t="shared" si="718"/>
        <v>41807</v>
      </c>
      <c r="T2234" s="8">
        <f t="shared" si="719"/>
        <v>41839.125</v>
      </c>
      <c r="U2234">
        <f t="shared" si="720"/>
        <v>2014</v>
      </c>
      <c r="V2234" t="str">
        <f>VLOOKUP(MONTH(S2234),REF!$C$4:$D$15,2,FALSE)</f>
        <v>JUN</v>
      </c>
      <c r="W2234" t="str">
        <f t="shared" si="721"/>
        <v>NO</v>
      </c>
      <c r="X2234" t="str">
        <f t="shared" si="722"/>
        <v>NO</v>
      </c>
      <c r="Y2234" t="str">
        <f t="shared" si="723"/>
        <v>YES</v>
      </c>
      <c r="Z2234" t="str">
        <f t="shared" si="724"/>
        <v>NO</v>
      </c>
      <c r="AA2234" t="str">
        <f t="shared" si="725"/>
        <v>NO</v>
      </c>
      <c r="AB2234" t="str">
        <f t="shared" si="726"/>
        <v>NO</v>
      </c>
      <c r="AC2234" t="str">
        <f t="shared" si="727"/>
        <v>NO</v>
      </c>
      <c r="AD2234" t="str">
        <f t="shared" si="728"/>
        <v>NO</v>
      </c>
      <c r="AE2234" t="str">
        <f t="shared" si="729"/>
        <v>NO</v>
      </c>
      <c r="AF2234" t="str">
        <f t="shared" si="730"/>
        <v>NO</v>
      </c>
      <c r="AG2234" t="str">
        <f t="shared" si="731"/>
        <v>NO</v>
      </c>
      <c r="AH2234" t="str">
        <f t="shared" si="732"/>
        <v>NO</v>
      </c>
      <c r="AI2234">
        <f t="shared" si="733"/>
        <v>988</v>
      </c>
      <c r="AJ2234" t="str">
        <f t="shared" si="734"/>
        <v/>
      </c>
    </row>
    <row r="2235" spans="1:36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714"/>
        <v>3.3203999999999998</v>
      </c>
      <c r="P2235" s="6">
        <f t="shared" si="715"/>
        <v>21.230179028132991</v>
      </c>
      <c r="Q2235" t="str">
        <f t="shared" si="716"/>
        <v>games</v>
      </c>
      <c r="R2235" t="str">
        <f t="shared" si="717"/>
        <v>tabletop games</v>
      </c>
      <c r="S2235" s="8">
        <f t="shared" si="718"/>
        <v>42331</v>
      </c>
      <c r="T2235" s="8">
        <f t="shared" si="719"/>
        <v>42352</v>
      </c>
      <c r="U2235">
        <f t="shared" si="720"/>
        <v>2015</v>
      </c>
      <c r="V2235" t="str">
        <f>VLOOKUP(MONTH(S2235),REF!$C$4:$D$15,2,FALSE)</f>
        <v>NOV</v>
      </c>
      <c r="W2235" t="str">
        <f t="shared" si="721"/>
        <v>NO</v>
      </c>
      <c r="X2235" t="str">
        <f t="shared" si="722"/>
        <v>YES</v>
      </c>
      <c r="Y2235" t="str">
        <f t="shared" si="723"/>
        <v>NO</v>
      </c>
      <c r="Z2235" t="str">
        <f t="shared" si="724"/>
        <v>NO</v>
      </c>
      <c r="AA2235" t="str">
        <f t="shared" si="725"/>
        <v>NO</v>
      </c>
      <c r="AB2235" t="str">
        <f t="shared" si="726"/>
        <v>NO</v>
      </c>
      <c r="AC2235" t="str">
        <f t="shared" si="727"/>
        <v>NO</v>
      </c>
      <c r="AD2235" t="str">
        <f t="shared" si="728"/>
        <v>NO</v>
      </c>
      <c r="AE2235" t="str">
        <f t="shared" si="729"/>
        <v>NO</v>
      </c>
      <c r="AF2235" t="str">
        <f t="shared" si="730"/>
        <v>NO</v>
      </c>
      <c r="AG2235" t="str">
        <f t="shared" si="731"/>
        <v>NO</v>
      </c>
      <c r="AH2235" t="str">
        <f t="shared" si="732"/>
        <v>NO</v>
      </c>
      <c r="AI2235">
        <f t="shared" si="733"/>
        <v>391</v>
      </c>
      <c r="AJ2235" t="str">
        <f t="shared" si="734"/>
        <v/>
      </c>
    </row>
    <row r="2236" spans="1:36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714"/>
        <v>11.65</v>
      </c>
      <c r="P2236" s="6">
        <f t="shared" si="715"/>
        <v>41.607142857142854</v>
      </c>
      <c r="Q2236" t="str">
        <f t="shared" si="716"/>
        <v>games</v>
      </c>
      <c r="R2236" t="str">
        <f t="shared" si="717"/>
        <v>tabletop games</v>
      </c>
      <c r="S2236" s="8">
        <f t="shared" si="718"/>
        <v>42711</v>
      </c>
      <c r="T2236" s="8">
        <f t="shared" si="719"/>
        <v>42740.824618055558</v>
      </c>
      <c r="U2236">
        <f t="shared" si="720"/>
        <v>2016</v>
      </c>
      <c r="V2236" t="str">
        <f>VLOOKUP(MONTH(S2236),REF!$C$4:$D$15,2,FALSE)</f>
        <v>DEC</v>
      </c>
      <c r="W2236" t="str">
        <f t="shared" si="721"/>
        <v>YES</v>
      </c>
      <c r="X2236" t="str">
        <f t="shared" si="722"/>
        <v>NO</v>
      </c>
      <c r="Y2236" t="str">
        <f t="shared" si="723"/>
        <v>NO</v>
      </c>
      <c r="Z2236" t="str">
        <f t="shared" si="724"/>
        <v>NO</v>
      </c>
      <c r="AA2236" t="str">
        <f t="shared" si="725"/>
        <v>NO</v>
      </c>
      <c r="AB2236" t="str">
        <f t="shared" si="726"/>
        <v>NO</v>
      </c>
      <c r="AC2236" t="str">
        <f t="shared" si="727"/>
        <v>NO</v>
      </c>
      <c r="AD2236" t="str">
        <f t="shared" si="728"/>
        <v>NO</v>
      </c>
      <c r="AE2236" t="str">
        <f t="shared" si="729"/>
        <v>NO</v>
      </c>
      <c r="AF2236" t="str">
        <f t="shared" si="730"/>
        <v>NO</v>
      </c>
      <c r="AG2236" t="str">
        <f t="shared" si="731"/>
        <v>NO</v>
      </c>
      <c r="AH2236" t="str">
        <f t="shared" si="732"/>
        <v>NO</v>
      </c>
      <c r="AI2236">
        <f t="shared" si="733"/>
        <v>28</v>
      </c>
      <c r="AJ2236" t="str">
        <f t="shared" si="734"/>
        <v/>
      </c>
    </row>
    <row r="2237" spans="1:36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714"/>
        <v>1.5331538461538461</v>
      </c>
      <c r="P2237" s="6">
        <f t="shared" si="715"/>
        <v>135.58503401360545</v>
      </c>
      <c r="Q2237" t="str">
        <f t="shared" si="716"/>
        <v>games</v>
      </c>
      <c r="R2237" t="str">
        <f t="shared" si="717"/>
        <v>tabletop games</v>
      </c>
      <c r="S2237" s="8">
        <f t="shared" si="718"/>
        <v>42062</v>
      </c>
      <c r="T2237" s="8">
        <f t="shared" si="719"/>
        <v>42091.980451388888</v>
      </c>
      <c r="U2237">
        <f t="shared" si="720"/>
        <v>2015</v>
      </c>
      <c r="V2237" t="str">
        <f>VLOOKUP(MONTH(S2237),REF!$C$4:$D$15,2,FALSE)</f>
        <v>FEB</v>
      </c>
      <c r="W2237" t="str">
        <f t="shared" si="721"/>
        <v>NO</v>
      </c>
      <c r="X2237" t="str">
        <f t="shared" si="722"/>
        <v>NO</v>
      </c>
      <c r="Y2237" t="str">
        <f t="shared" si="723"/>
        <v>NO</v>
      </c>
      <c r="Z2237" t="str">
        <f t="shared" si="724"/>
        <v>YES</v>
      </c>
      <c r="AA2237" t="str">
        <f t="shared" si="725"/>
        <v>NO</v>
      </c>
      <c r="AB2237" t="str">
        <f t="shared" si="726"/>
        <v>NO</v>
      </c>
      <c r="AC2237" t="str">
        <f t="shared" si="727"/>
        <v>NO</v>
      </c>
      <c r="AD2237" t="str">
        <f t="shared" si="728"/>
        <v>NO</v>
      </c>
      <c r="AE2237" t="str">
        <f t="shared" si="729"/>
        <v>NO</v>
      </c>
      <c r="AF2237" t="str">
        <f t="shared" si="730"/>
        <v>NO</v>
      </c>
      <c r="AG2237" t="str">
        <f t="shared" si="731"/>
        <v>NO</v>
      </c>
      <c r="AH2237" t="str">
        <f t="shared" si="732"/>
        <v>NO</v>
      </c>
      <c r="AI2237">
        <f t="shared" si="733"/>
        <v>147</v>
      </c>
      <c r="AJ2237" t="str">
        <f t="shared" si="734"/>
        <v/>
      </c>
    </row>
    <row r="2238" spans="1:36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714"/>
        <v>5.3710714285714287</v>
      </c>
      <c r="P2238" s="6">
        <f t="shared" si="715"/>
        <v>22.116176470588236</v>
      </c>
      <c r="Q2238" t="str">
        <f t="shared" si="716"/>
        <v>games</v>
      </c>
      <c r="R2238" t="str">
        <f t="shared" si="717"/>
        <v>tabletop games</v>
      </c>
      <c r="S2238" s="8">
        <f t="shared" si="718"/>
        <v>42372</v>
      </c>
      <c r="T2238" s="8">
        <f t="shared" si="719"/>
        <v>42401.617164351846</v>
      </c>
      <c r="U2238">
        <f t="shared" si="720"/>
        <v>2016</v>
      </c>
      <c r="V2238" t="str">
        <f>VLOOKUP(MONTH(S2238),REF!$C$4:$D$15,2,FALSE)</f>
        <v>JAN</v>
      </c>
      <c r="W2238" t="str">
        <f t="shared" si="721"/>
        <v>NO</v>
      </c>
      <c r="X2238" t="str">
        <f t="shared" si="722"/>
        <v>YES</v>
      </c>
      <c r="Y2238" t="str">
        <f t="shared" si="723"/>
        <v>NO</v>
      </c>
      <c r="Z2238" t="str">
        <f t="shared" si="724"/>
        <v>NO</v>
      </c>
      <c r="AA2238" t="str">
        <f t="shared" si="725"/>
        <v>NO</v>
      </c>
      <c r="AB2238" t="str">
        <f t="shared" si="726"/>
        <v>NO</v>
      </c>
      <c r="AC2238" t="str">
        <f t="shared" si="727"/>
        <v>NO</v>
      </c>
      <c r="AD2238" t="str">
        <f t="shared" si="728"/>
        <v>NO</v>
      </c>
      <c r="AE2238" t="str">
        <f t="shared" si="729"/>
        <v>NO</v>
      </c>
      <c r="AF2238" t="str">
        <f t="shared" si="730"/>
        <v>NO</v>
      </c>
      <c r="AG2238" t="str">
        <f t="shared" si="731"/>
        <v>NO</v>
      </c>
      <c r="AH2238" t="str">
        <f t="shared" si="732"/>
        <v>NO</v>
      </c>
      <c r="AI2238">
        <f t="shared" si="733"/>
        <v>680</v>
      </c>
      <c r="AJ2238" t="str">
        <f t="shared" si="734"/>
        <v/>
      </c>
    </row>
    <row r="2239" spans="1:36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714"/>
        <v>3.5292777777777777</v>
      </c>
      <c r="P2239" s="6">
        <f t="shared" si="715"/>
        <v>64.625635808748726</v>
      </c>
      <c r="Q2239" t="str">
        <f t="shared" si="716"/>
        <v>games</v>
      </c>
      <c r="R2239" t="str">
        <f t="shared" si="717"/>
        <v>tabletop games</v>
      </c>
      <c r="S2239" s="8">
        <f t="shared" si="718"/>
        <v>41915</v>
      </c>
      <c r="T2239" s="8">
        <f t="shared" si="719"/>
        <v>41955.332638888889</v>
      </c>
      <c r="U2239">
        <f t="shared" si="720"/>
        <v>2014</v>
      </c>
      <c r="V2239" t="str">
        <f>VLOOKUP(MONTH(S2239),REF!$C$4:$D$15,2,FALSE)</f>
        <v>OCT</v>
      </c>
      <c r="W2239" t="str">
        <f t="shared" si="721"/>
        <v>NO</v>
      </c>
      <c r="X2239" t="str">
        <f t="shared" si="722"/>
        <v>NO</v>
      </c>
      <c r="Y2239" t="str">
        <f t="shared" si="723"/>
        <v>NO</v>
      </c>
      <c r="Z2239" t="str">
        <f t="shared" si="724"/>
        <v>NO</v>
      </c>
      <c r="AA2239" t="str">
        <f t="shared" si="725"/>
        <v>YES</v>
      </c>
      <c r="AB2239" t="str">
        <f t="shared" si="726"/>
        <v>NO</v>
      </c>
      <c r="AC2239" t="str">
        <f t="shared" si="727"/>
        <v>NO</v>
      </c>
      <c r="AD2239" t="str">
        <f t="shared" si="728"/>
        <v>NO</v>
      </c>
      <c r="AE2239" t="str">
        <f t="shared" si="729"/>
        <v>NO</v>
      </c>
      <c r="AF2239" t="str">
        <f t="shared" si="730"/>
        <v>NO</v>
      </c>
      <c r="AG2239" t="str">
        <f t="shared" si="731"/>
        <v>NO</v>
      </c>
      <c r="AH2239" t="str">
        <f t="shared" si="732"/>
        <v>NO</v>
      </c>
      <c r="AI2239">
        <f t="shared" si="733"/>
        <v>983</v>
      </c>
      <c r="AJ2239" t="str">
        <f t="shared" si="734"/>
        <v/>
      </c>
    </row>
    <row r="2240" spans="1:36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714"/>
        <v>1.3740000000000001</v>
      </c>
      <c r="P2240" s="6">
        <f t="shared" si="715"/>
        <v>69.569620253164558</v>
      </c>
      <c r="Q2240" t="str">
        <f t="shared" si="716"/>
        <v>games</v>
      </c>
      <c r="R2240" t="str">
        <f t="shared" si="717"/>
        <v>tabletop games</v>
      </c>
      <c r="S2240" s="8">
        <f t="shared" si="718"/>
        <v>42775</v>
      </c>
      <c r="T2240" s="8">
        <f t="shared" si="719"/>
        <v>42804.621712962966</v>
      </c>
      <c r="U2240">
        <f t="shared" si="720"/>
        <v>2017</v>
      </c>
      <c r="V2240" t="str">
        <f>VLOOKUP(MONTH(S2240),REF!$C$4:$D$15,2,FALSE)</f>
        <v>FEB</v>
      </c>
      <c r="W2240" t="str">
        <f t="shared" si="721"/>
        <v>NO</v>
      </c>
      <c r="X2240" t="str">
        <f t="shared" si="722"/>
        <v>YES</v>
      </c>
      <c r="Y2240" t="str">
        <f t="shared" si="723"/>
        <v>NO</v>
      </c>
      <c r="Z2240" t="str">
        <f t="shared" si="724"/>
        <v>NO</v>
      </c>
      <c r="AA2240" t="str">
        <f t="shared" si="725"/>
        <v>NO</v>
      </c>
      <c r="AB2240" t="str">
        <f t="shared" si="726"/>
        <v>NO</v>
      </c>
      <c r="AC2240" t="str">
        <f t="shared" si="727"/>
        <v>NO</v>
      </c>
      <c r="AD2240" t="str">
        <f t="shared" si="728"/>
        <v>NO</v>
      </c>
      <c r="AE2240" t="str">
        <f t="shared" si="729"/>
        <v>NO</v>
      </c>
      <c r="AF2240" t="str">
        <f t="shared" si="730"/>
        <v>NO</v>
      </c>
      <c r="AG2240" t="str">
        <f t="shared" si="731"/>
        <v>NO</v>
      </c>
      <c r="AH2240" t="str">
        <f t="shared" si="732"/>
        <v>NO</v>
      </c>
      <c r="AI2240">
        <f t="shared" si="733"/>
        <v>79</v>
      </c>
      <c r="AJ2240" t="str">
        <f t="shared" si="734"/>
        <v/>
      </c>
    </row>
    <row r="2241" spans="1:36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714"/>
        <v>1.2802667999999999</v>
      </c>
      <c r="P2241" s="6">
        <f t="shared" si="715"/>
        <v>75.133028169014082</v>
      </c>
      <c r="Q2241" t="str">
        <f t="shared" si="716"/>
        <v>games</v>
      </c>
      <c r="R2241" t="str">
        <f t="shared" si="717"/>
        <v>tabletop games</v>
      </c>
      <c r="S2241" s="8">
        <f t="shared" si="718"/>
        <v>41573</v>
      </c>
      <c r="T2241" s="8">
        <f t="shared" si="719"/>
        <v>41609.168055555558</v>
      </c>
      <c r="U2241">
        <f t="shared" si="720"/>
        <v>2013</v>
      </c>
      <c r="V2241" t="str">
        <f>VLOOKUP(MONTH(S2241),REF!$C$4:$D$15,2,FALSE)</f>
        <v>OCT</v>
      </c>
      <c r="W2241" t="str">
        <f t="shared" si="721"/>
        <v>NO</v>
      </c>
      <c r="X2241" t="str">
        <f t="shared" si="722"/>
        <v>NO</v>
      </c>
      <c r="Y2241" t="str">
        <f t="shared" si="723"/>
        <v>NO</v>
      </c>
      <c r="Z2241" t="str">
        <f t="shared" si="724"/>
        <v>NO</v>
      </c>
      <c r="AA2241" t="str">
        <f t="shared" si="725"/>
        <v>NO</v>
      </c>
      <c r="AB2241" t="str">
        <f t="shared" si="726"/>
        <v>NO</v>
      </c>
      <c r="AC2241" t="str">
        <f t="shared" si="727"/>
        <v>YES</v>
      </c>
      <c r="AD2241" t="str">
        <f t="shared" si="728"/>
        <v>NO</v>
      </c>
      <c r="AE2241" t="str">
        <f t="shared" si="729"/>
        <v>NO</v>
      </c>
      <c r="AF2241" t="str">
        <f t="shared" si="730"/>
        <v>NO</v>
      </c>
      <c r="AG2241" t="str">
        <f t="shared" si="731"/>
        <v>NO</v>
      </c>
      <c r="AH2241" t="str">
        <f t="shared" si="732"/>
        <v>NO</v>
      </c>
      <c r="AI2241">
        <f t="shared" si="733"/>
        <v>426</v>
      </c>
      <c r="AJ2241" t="str">
        <f t="shared" si="734"/>
        <v/>
      </c>
    </row>
    <row r="2242" spans="1:36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714"/>
        <v>2.7067999999999999</v>
      </c>
      <c r="P2242" s="6">
        <f t="shared" si="715"/>
        <v>140.97916666666666</v>
      </c>
      <c r="Q2242" t="str">
        <f t="shared" si="716"/>
        <v>games</v>
      </c>
      <c r="R2242" t="str">
        <f t="shared" si="717"/>
        <v>tabletop games</v>
      </c>
      <c r="S2242" s="8">
        <f t="shared" si="718"/>
        <v>42453</v>
      </c>
      <c r="T2242" s="8">
        <f t="shared" si="719"/>
        <v>42482.825740740736</v>
      </c>
      <c r="U2242">
        <f t="shared" si="720"/>
        <v>2016</v>
      </c>
      <c r="V2242" t="str">
        <f>VLOOKUP(MONTH(S2242),REF!$C$4:$D$15,2,FALSE)</f>
        <v>MAR</v>
      </c>
      <c r="W2242" t="str">
        <f t="shared" si="721"/>
        <v>NO</v>
      </c>
      <c r="X2242" t="str">
        <f t="shared" si="722"/>
        <v>NO</v>
      </c>
      <c r="Y2242" t="str">
        <f t="shared" si="723"/>
        <v>YES</v>
      </c>
      <c r="Z2242" t="str">
        <f t="shared" si="724"/>
        <v>NO</v>
      </c>
      <c r="AA2242" t="str">
        <f t="shared" si="725"/>
        <v>NO</v>
      </c>
      <c r="AB2242" t="str">
        <f t="shared" si="726"/>
        <v>NO</v>
      </c>
      <c r="AC2242" t="str">
        <f t="shared" si="727"/>
        <v>NO</v>
      </c>
      <c r="AD2242" t="str">
        <f t="shared" si="728"/>
        <v>NO</v>
      </c>
      <c r="AE2242" t="str">
        <f t="shared" si="729"/>
        <v>NO</v>
      </c>
      <c r="AF2242" t="str">
        <f t="shared" si="730"/>
        <v>NO</v>
      </c>
      <c r="AG2242" t="str">
        <f t="shared" si="731"/>
        <v>NO</v>
      </c>
      <c r="AH2242" t="str">
        <f t="shared" si="732"/>
        <v>NO</v>
      </c>
      <c r="AI2242">
        <f t="shared" si="733"/>
        <v>96</v>
      </c>
      <c r="AJ2242" t="str">
        <f t="shared" si="734"/>
        <v/>
      </c>
    </row>
    <row r="2243" spans="1:36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35">E2243/D2243</f>
        <v>8.0640000000000001</v>
      </c>
      <c r="P2243" s="6">
        <f t="shared" ref="P2243:P2306" si="736">E2243/L2243</f>
        <v>49.472392638036808</v>
      </c>
      <c r="Q2243" t="str">
        <f t="shared" ref="Q2243:Q2306" si="737">LEFT(N2243,FIND("/",N2243)-1)</f>
        <v>games</v>
      </c>
      <c r="R2243" t="str">
        <f t="shared" ref="R2243:R2306" si="738">RIGHT(N2243,LEN(N2243)-FIND("/",N2243))</f>
        <v>tabletop games</v>
      </c>
      <c r="S2243" s="8">
        <f t="shared" ref="S2243:S2306" si="739">ROUND((J2243/86400)+DATE(1970,1,1),0)</f>
        <v>42767</v>
      </c>
      <c r="T2243" s="8">
        <f t="shared" ref="T2243:T2306" si="740">(I2243/86400)+DATE(1970,1,1)</f>
        <v>42796.827546296292</v>
      </c>
      <c r="U2243">
        <f t="shared" ref="U2243:U2306" si="741">YEAR(S2243)</f>
        <v>2017</v>
      </c>
      <c r="V2243" t="str">
        <f>VLOOKUP(MONTH(S2243),REF!$C$4:$D$15,2,FALSE)</f>
        <v>FEB</v>
      </c>
      <c r="W2243" t="str">
        <f t="shared" ref="W2243:W2306" si="742">IF(D2243&lt;1000,"YES","NO")</f>
        <v>NO</v>
      </c>
      <c r="X2243" t="str">
        <f t="shared" ref="X2243:X2306" si="743">IF(AND($D2243&gt;=1000,$D2243&lt;=4999),"YES","NO")</f>
        <v>YES</v>
      </c>
      <c r="Y2243" t="str">
        <f t="shared" ref="Y2243:Y2306" si="744">IF(AND($D2243&gt;=5000,$D2243&lt;=9999),"YES","NO")</f>
        <v>NO</v>
      </c>
      <c r="Z2243" t="str">
        <f t="shared" ref="Z2243:Z2306" si="745">IF(AND($D2243&gt;=10000,$D2243&lt;=14999),"YES","NO")</f>
        <v>NO</v>
      </c>
      <c r="AA2243" t="str">
        <f t="shared" ref="AA2243:AA2306" si="746">IF(AND($D2243&gt;=15000,$D2243&lt;=19999),"YES","NO")</f>
        <v>NO</v>
      </c>
      <c r="AB2243" t="str">
        <f t="shared" ref="AB2243:AB2306" si="747">IF(AND($D2243&gt;=20000,$D2243&lt;=24999),"YES","NO")</f>
        <v>NO</v>
      </c>
      <c r="AC2243" t="str">
        <f t="shared" ref="AC2243:AC2306" si="748">IF(AND($D2243&gt;=25000,$D2243&lt;=29999),"YES","NO")</f>
        <v>NO</v>
      </c>
      <c r="AD2243" t="str">
        <f t="shared" ref="AD2243:AD2306" si="749">IF(AND($D2243&gt;=30000,$D2243&lt;=34999),"YES","NO")</f>
        <v>NO</v>
      </c>
      <c r="AE2243" t="str">
        <f t="shared" ref="AE2243:AE2306" si="750">IF(AND($D2243&gt;=35000,$D2243&lt;=39999),"YES","NO")</f>
        <v>NO</v>
      </c>
      <c r="AF2243" t="str">
        <f t="shared" ref="AF2243:AF2306" si="751">IF(AND($D2243&gt;=40000,$D2243&lt;=44999),"YES","NO")</f>
        <v>NO</v>
      </c>
      <c r="AG2243" t="str">
        <f t="shared" ref="AG2243:AG2306" si="752">IF(AND($D2243&gt;=45000,$D2243&lt;=49999),"YES","NO")</f>
        <v>NO</v>
      </c>
      <c r="AH2243" t="str">
        <f t="shared" ref="AH2243:AH2306" si="753">IF($D2243&gt;=50000,"YES","NO")</f>
        <v>NO</v>
      </c>
      <c r="AI2243">
        <f t="shared" ref="AI2243:AI2306" si="754">IF(F2243="successful",L2243,"")</f>
        <v>163</v>
      </c>
      <c r="AJ2243" t="str">
        <f t="shared" ref="AJ2243:AJ2306" si="755">IF(F2243="failed",L2243,"")</f>
        <v/>
      </c>
    </row>
    <row r="2244" spans="1:36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35"/>
        <v>13.600976000000001</v>
      </c>
      <c r="P2244" s="6">
        <f t="shared" si="736"/>
        <v>53.865251485148519</v>
      </c>
      <c r="Q2244" t="str">
        <f t="shared" si="737"/>
        <v>games</v>
      </c>
      <c r="R2244" t="str">
        <f t="shared" si="738"/>
        <v>tabletop games</v>
      </c>
      <c r="S2244" s="8">
        <f t="shared" si="739"/>
        <v>41570</v>
      </c>
      <c r="T2244" s="8">
        <f t="shared" si="740"/>
        <v>41605.126388888893</v>
      </c>
      <c r="U2244">
        <f t="shared" si="741"/>
        <v>2013</v>
      </c>
      <c r="V2244" t="str">
        <f>VLOOKUP(MONTH(S2244),REF!$C$4:$D$15,2,FALSE)</f>
        <v>OCT</v>
      </c>
      <c r="W2244" t="str">
        <f t="shared" si="742"/>
        <v>NO</v>
      </c>
      <c r="X2244" t="str">
        <f t="shared" si="743"/>
        <v>NO</v>
      </c>
      <c r="Y2244" t="str">
        <f t="shared" si="744"/>
        <v>NO</v>
      </c>
      <c r="Z2244" t="str">
        <f t="shared" si="745"/>
        <v>YES</v>
      </c>
      <c r="AA2244" t="str">
        <f t="shared" si="746"/>
        <v>NO</v>
      </c>
      <c r="AB2244" t="str">
        <f t="shared" si="747"/>
        <v>NO</v>
      </c>
      <c r="AC2244" t="str">
        <f t="shared" si="748"/>
        <v>NO</v>
      </c>
      <c r="AD2244" t="str">
        <f t="shared" si="749"/>
        <v>NO</v>
      </c>
      <c r="AE2244" t="str">
        <f t="shared" si="750"/>
        <v>NO</v>
      </c>
      <c r="AF2244" t="str">
        <f t="shared" si="751"/>
        <v>NO</v>
      </c>
      <c r="AG2244" t="str">
        <f t="shared" si="752"/>
        <v>NO</v>
      </c>
      <c r="AH2244" t="str">
        <f t="shared" si="753"/>
        <v>NO</v>
      </c>
      <c r="AI2244">
        <f t="shared" si="754"/>
        <v>2525</v>
      </c>
      <c r="AJ2244" t="str">
        <f t="shared" si="755"/>
        <v/>
      </c>
    </row>
    <row r="2245" spans="1:36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35"/>
        <v>9302.5</v>
      </c>
      <c r="P2245" s="6">
        <f t="shared" si="736"/>
        <v>4.5712530712530715</v>
      </c>
      <c r="Q2245" t="str">
        <f t="shared" si="737"/>
        <v>games</v>
      </c>
      <c r="R2245" t="str">
        <f t="shared" si="738"/>
        <v>tabletop games</v>
      </c>
      <c r="S2245" s="8">
        <f t="shared" si="739"/>
        <v>42801</v>
      </c>
      <c r="T2245" s="8">
        <f t="shared" si="740"/>
        <v>42807.125</v>
      </c>
      <c r="U2245">
        <f t="shared" si="741"/>
        <v>2017</v>
      </c>
      <c r="V2245" t="str">
        <f>VLOOKUP(MONTH(S2245),REF!$C$4:$D$15,2,FALSE)</f>
        <v>MAR</v>
      </c>
      <c r="W2245" t="str">
        <f t="shared" si="742"/>
        <v>YES</v>
      </c>
      <c r="X2245" t="str">
        <f t="shared" si="743"/>
        <v>NO</v>
      </c>
      <c r="Y2245" t="str">
        <f t="shared" si="744"/>
        <v>NO</v>
      </c>
      <c r="Z2245" t="str">
        <f t="shared" si="745"/>
        <v>NO</v>
      </c>
      <c r="AA2245" t="str">
        <f t="shared" si="746"/>
        <v>NO</v>
      </c>
      <c r="AB2245" t="str">
        <f t="shared" si="747"/>
        <v>NO</v>
      </c>
      <c r="AC2245" t="str">
        <f t="shared" si="748"/>
        <v>NO</v>
      </c>
      <c r="AD2245" t="str">
        <f t="shared" si="749"/>
        <v>NO</v>
      </c>
      <c r="AE2245" t="str">
        <f t="shared" si="750"/>
        <v>NO</v>
      </c>
      <c r="AF2245" t="str">
        <f t="shared" si="751"/>
        <v>NO</v>
      </c>
      <c r="AG2245" t="str">
        <f t="shared" si="752"/>
        <v>NO</v>
      </c>
      <c r="AH2245" t="str">
        <f t="shared" si="753"/>
        <v>NO</v>
      </c>
      <c r="AI2245">
        <f t="shared" si="754"/>
        <v>2035</v>
      </c>
      <c r="AJ2245" t="str">
        <f t="shared" si="755"/>
        <v/>
      </c>
    </row>
    <row r="2246" spans="1:36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35"/>
        <v>3.7702</v>
      </c>
      <c r="P2246" s="6">
        <f t="shared" si="736"/>
        <v>65.00344827586207</v>
      </c>
      <c r="Q2246" t="str">
        <f t="shared" si="737"/>
        <v>games</v>
      </c>
      <c r="R2246" t="str">
        <f t="shared" si="738"/>
        <v>tabletop games</v>
      </c>
      <c r="S2246" s="8">
        <f t="shared" si="739"/>
        <v>42648</v>
      </c>
      <c r="T2246" s="8">
        <f t="shared" si="740"/>
        <v>42659.854166666672</v>
      </c>
      <c r="U2246">
        <f t="shared" si="741"/>
        <v>2016</v>
      </c>
      <c r="V2246" t="str">
        <f>VLOOKUP(MONTH(S2246),REF!$C$4:$D$15,2,FALSE)</f>
        <v>OCT</v>
      </c>
      <c r="W2246" t="str">
        <f t="shared" si="742"/>
        <v>NO</v>
      </c>
      <c r="X2246" t="str">
        <f t="shared" si="743"/>
        <v>NO</v>
      </c>
      <c r="Y2246" t="str">
        <f t="shared" si="744"/>
        <v>YES</v>
      </c>
      <c r="Z2246" t="str">
        <f t="shared" si="745"/>
        <v>NO</v>
      </c>
      <c r="AA2246" t="str">
        <f t="shared" si="746"/>
        <v>NO</v>
      </c>
      <c r="AB2246" t="str">
        <f t="shared" si="747"/>
        <v>NO</v>
      </c>
      <c r="AC2246" t="str">
        <f t="shared" si="748"/>
        <v>NO</v>
      </c>
      <c r="AD2246" t="str">
        <f t="shared" si="749"/>
        <v>NO</v>
      </c>
      <c r="AE2246" t="str">
        <f t="shared" si="750"/>
        <v>NO</v>
      </c>
      <c r="AF2246" t="str">
        <f t="shared" si="751"/>
        <v>NO</v>
      </c>
      <c r="AG2246" t="str">
        <f t="shared" si="752"/>
        <v>NO</v>
      </c>
      <c r="AH2246" t="str">
        <f t="shared" si="753"/>
        <v>NO</v>
      </c>
      <c r="AI2246">
        <f t="shared" si="754"/>
        <v>290</v>
      </c>
      <c r="AJ2246" t="str">
        <f t="shared" si="755"/>
        <v/>
      </c>
    </row>
    <row r="2247" spans="1:36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35"/>
        <v>26.47025</v>
      </c>
      <c r="P2247" s="6">
        <f t="shared" si="736"/>
        <v>53.475252525252522</v>
      </c>
      <c r="Q2247" t="str">
        <f t="shared" si="737"/>
        <v>games</v>
      </c>
      <c r="R2247" t="str">
        <f t="shared" si="738"/>
        <v>tabletop games</v>
      </c>
      <c r="S2247" s="8">
        <f t="shared" si="739"/>
        <v>41661</v>
      </c>
      <c r="T2247" s="8">
        <f t="shared" si="740"/>
        <v>41691.75</v>
      </c>
      <c r="U2247">
        <f t="shared" si="741"/>
        <v>2014</v>
      </c>
      <c r="V2247" t="str">
        <f>VLOOKUP(MONTH(S2247),REF!$C$4:$D$15,2,FALSE)</f>
        <v>JAN</v>
      </c>
      <c r="W2247" t="str">
        <f t="shared" si="742"/>
        <v>NO</v>
      </c>
      <c r="X2247" t="str">
        <f t="shared" si="743"/>
        <v>YES</v>
      </c>
      <c r="Y2247" t="str">
        <f t="shared" si="744"/>
        <v>NO</v>
      </c>
      <c r="Z2247" t="str">
        <f t="shared" si="745"/>
        <v>NO</v>
      </c>
      <c r="AA2247" t="str">
        <f t="shared" si="746"/>
        <v>NO</v>
      </c>
      <c r="AB2247" t="str">
        <f t="shared" si="747"/>
        <v>NO</v>
      </c>
      <c r="AC2247" t="str">
        <f t="shared" si="748"/>
        <v>NO</v>
      </c>
      <c r="AD2247" t="str">
        <f t="shared" si="749"/>
        <v>NO</v>
      </c>
      <c r="AE2247" t="str">
        <f t="shared" si="750"/>
        <v>NO</v>
      </c>
      <c r="AF2247" t="str">
        <f t="shared" si="751"/>
        <v>NO</v>
      </c>
      <c r="AG2247" t="str">
        <f t="shared" si="752"/>
        <v>NO</v>
      </c>
      <c r="AH2247" t="str">
        <f t="shared" si="753"/>
        <v>NO</v>
      </c>
      <c r="AI2247">
        <f t="shared" si="754"/>
        <v>1980</v>
      </c>
      <c r="AJ2247" t="str">
        <f t="shared" si="755"/>
        <v/>
      </c>
    </row>
    <row r="2248" spans="1:36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35"/>
        <v>1.0012000000000001</v>
      </c>
      <c r="P2248" s="6">
        <f t="shared" si="736"/>
        <v>43.912280701754383</v>
      </c>
      <c r="Q2248" t="str">
        <f t="shared" si="737"/>
        <v>games</v>
      </c>
      <c r="R2248" t="str">
        <f t="shared" si="738"/>
        <v>tabletop games</v>
      </c>
      <c r="S2248" s="8">
        <f t="shared" si="739"/>
        <v>42222</v>
      </c>
      <c r="T2248" s="8">
        <f t="shared" si="740"/>
        <v>42251.79178240741</v>
      </c>
      <c r="U2248">
        <f t="shared" si="741"/>
        <v>2015</v>
      </c>
      <c r="V2248" t="str">
        <f>VLOOKUP(MONTH(S2248),REF!$C$4:$D$15,2,FALSE)</f>
        <v>AUG</v>
      </c>
      <c r="W2248" t="str">
        <f t="shared" si="742"/>
        <v>NO</v>
      </c>
      <c r="X2248" t="str">
        <f t="shared" si="743"/>
        <v>YES</v>
      </c>
      <c r="Y2248" t="str">
        <f t="shared" si="744"/>
        <v>NO</v>
      </c>
      <c r="Z2248" t="str">
        <f t="shared" si="745"/>
        <v>NO</v>
      </c>
      <c r="AA2248" t="str">
        <f t="shared" si="746"/>
        <v>NO</v>
      </c>
      <c r="AB2248" t="str">
        <f t="shared" si="747"/>
        <v>NO</v>
      </c>
      <c r="AC2248" t="str">
        <f t="shared" si="748"/>
        <v>NO</v>
      </c>
      <c r="AD2248" t="str">
        <f t="shared" si="749"/>
        <v>NO</v>
      </c>
      <c r="AE2248" t="str">
        <f t="shared" si="750"/>
        <v>NO</v>
      </c>
      <c r="AF2248" t="str">
        <f t="shared" si="751"/>
        <v>NO</v>
      </c>
      <c r="AG2248" t="str">
        <f t="shared" si="752"/>
        <v>NO</v>
      </c>
      <c r="AH2248" t="str">
        <f t="shared" si="753"/>
        <v>NO</v>
      </c>
      <c r="AI2248">
        <f t="shared" si="754"/>
        <v>57</v>
      </c>
      <c r="AJ2248" t="str">
        <f t="shared" si="755"/>
        <v/>
      </c>
    </row>
    <row r="2249" spans="1:36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35"/>
        <v>1.0445405405405406</v>
      </c>
      <c r="P2249" s="6">
        <f t="shared" si="736"/>
        <v>50.852631578947367</v>
      </c>
      <c r="Q2249" t="str">
        <f t="shared" si="737"/>
        <v>games</v>
      </c>
      <c r="R2249" t="str">
        <f t="shared" si="738"/>
        <v>tabletop games</v>
      </c>
      <c r="S2249" s="8">
        <f t="shared" si="739"/>
        <v>42201</v>
      </c>
      <c r="T2249" s="8">
        <f t="shared" si="740"/>
        <v>42214.666261574079</v>
      </c>
      <c r="U2249">
        <f t="shared" si="741"/>
        <v>2015</v>
      </c>
      <c r="V2249" t="str">
        <f>VLOOKUP(MONTH(S2249),REF!$C$4:$D$15,2,FALSE)</f>
        <v>JUL</v>
      </c>
      <c r="W2249" t="str">
        <f t="shared" si="742"/>
        <v>NO</v>
      </c>
      <c r="X2249" t="str">
        <f t="shared" si="743"/>
        <v>NO</v>
      </c>
      <c r="Y2249" t="str">
        <f t="shared" si="744"/>
        <v>NO</v>
      </c>
      <c r="Z2249" t="str">
        <f t="shared" si="745"/>
        <v>NO</v>
      </c>
      <c r="AA2249" t="str">
        <f t="shared" si="746"/>
        <v>YES</v>
      </c>
      <c r="AB2249" t="str">
        <f t="shared" si="747"/>
        <v>NO</v>
      </c>
      <c r="AC2249" t="str">
        <f t="shared" si="748"/>
        <v>NO</v>
      </c>
      <c r="AD2249" t="str">
        <f t="shared" si="749"/>
        <v>NO</v>
      </c>
      <c r="AE2249" t="str">
        <f t="shared" si="750"/>
        <v>NO</v>
      </c>
      <c r="AF2249" t="str">
        <f t="shared" si="751"/>
        <v>NO</v>
      </c>
      <c r="AG2249" t="str">
        <f t="shared" si="752"/>
        <v>NO</v>
      </c>
      <c r="AH2249" t="str">
        <f t="shared" si="753"/>
        <v>NO</v>
      </c>
      <c r="AI2249">
        <f t="shared" si="754"/>
        <v>380</v>
      </c>
      <c r="AJ2249" t="str">
        <f t="shared" si="755"/>
        <v/>
      </c>
    </row>
    <row r="2250" spans="1:36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35"/>
        <v>1.0721428571428571</v>
      </c>
      <c r="P2250" s="6">
        <f t="shared" si="736"/>
        <v>58.6328125</v>
      </c>
      <c r="Q2250" t="str">
        <f t="shared" si="737"/>
        <v>games</v>
      </c>
      <c r="R2250" t="str">
        <f t="shared" si="738"/>
        <v>tabletop games</v>
      </c>
      <c r="S2250" s="8">
        <f t="shared" si="739"/>
        <v>42689</v>
      </c>
      <c r="T2250" s="8">
        <f t="shared" si="740"/>
        <v>42718.875902777778</v>
      </c>
      <c r="U2250">
        <f t="shared" si="741"/>
        <v>2016</v>
      </c>
      <c r="V2250" t="str">
        <f>VLOOKUP(MONTH(S2250),REF!$C$4:$D$15,2,FALSE)</f>
        <v>NOV</v>
      </c>
      <c r="W2250" t="str">
        <f t="shared" si="742"/>
        <v>NO</v>
      </c>
      <c r="X2250" t="str">
        <f t="shared" si="743"/>
        <v>NO</v>
      </c>
      <c r="Y2250" t="str">
        <f t="shared" si="744"/>
        <v>YES</v>
      </c>
      <c r="Z2250" t="str">
        <f t="shared" si="745"/>
        <v>NO</v>
      </c>
      <c r="AA2250" t="str">
        <f t="shared" si="746"/>
        <v>NO</v>
      </c>
      <c r="AB2250" t="str">
        <f t="shared" si="747"/>
        <v>NO</v>
      </c>
      <c r="AC2250" t="str">
        <f t="shared" si="748"/>
        <v>NO</v>
      </c>
      <c r="AD2250" t="str">
        <f t="shared" si="749"/>
        <v>NO</v>
      </c>
      <c r="AE2250" t="str">
        <f t="shared" si="750"/>
        <v>NO</v>
      </c>
      <c r="AF2250" t="str">
        <f t="shared" si="751"/>
        <v>NO</v>
      </c>
      <c r="AG2250" t="str">
        <f t="shared" si="752"/>
        <v>NO</v>
      </c>
      <c r="AH2250" t="str">
        <f t="shared" si="753"/>
        <v>NO</v>
      </c>
      <c r="AI2250">
        <f t="shared" si="754"/>
        <v>128</v>
      </c>
      <c r="AJ2250" t="str">
        <f t="shared" si="755"/>
        <v/>
      </c>
    </row>
    <row r="2251" spans="1:36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35"/>
        <v>1.6877142857142857</v>
      </c>
      <c r="P2251" s="6">
        <f t="shared" si="736"/>
        <v>32.81666666666667</v>
      </c>
      <c r="Q2251" t="str">
        <f t="shared" si="737"/>
        <v>games</v>
      </c>
      <c r="R2251" t="str">
        <f t="shared" si="738"/>
        <v>tabletop games</v>
      </c>
      <c r="S2251" s="8">
        <f t="shared" si="739"/>
        <v>41337</v>
      </c>
      <c r="T2251" s="8">
        <f t="shared" si="740"/>
        <v>41366.661631944444</v>
      </c>
      <c r="U2251">
        <f t="shared" si="741"/>
        <v>2013</v>
      </c>
      <c r="V2251" t="str">
        <f>VLOOKUP(MONTH(S2251),REF!$C$4:$D$15,2,FALSE)</f>
        <v>MAR</v>
      </c>
      <c r="W2251" t="str">
        <f t="shared" si="742"/>
        <v>NO</v>
      </c>
      <c r="X2251" t="str">
        <f t="shared" si="743"/>
        <v>YES</v>
      </c>
      <c r="Y2251" t="str">
        <f t="shared" si="744"/>
        <v>NO</v>
      </c>
      <c r="Z2251" t="str">
        <f t="shared" si="745"/>
        <v>NO</v>
      </c>
      <c r="AA2251" t="str">
        <f t="shared" si="746"/>
        <v>NO</v>
      </c>
      <c r="AB2251" t="str">
        <f t="shared" si="747"/>
        <v>NO</v>
      </c>
      <c r="AC2251" t="str">
        <f t="shared" si="748"/>
        <v>NO</v>
      </c>
      <c r="AD2251" t="str">
        <f t="shared" si="749"/>
        <v>NO</v>
      </c>
      <c r="AE2251" t="str">
        <f t="shared" si="750"/>
        <v>NO</v>
      </c>
      <c r="AF2251" t="str">
        <f t="shared" si="751"/>
        <v>NO</v>
      </c>
      <c r="AG2251" t="str">
        <f t="shared" si="752"/>
        <v>NO</v>
      </c>
      <c r="AH2251" t="str">
        <f t="shared" si="753"/>
        <v>NO</v>
      </c>
      <c r="AI2251">
        <f t="shared" si="754"/>
        <v>180</v>
      </c>
      <c r="AJ2251" t="str">
        <f t="shared" si="755"/>
        <v/>
      </c>
    </row>
    <row r="2252" spans="1:36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35"/>
        <v>9.7511200000000002</v>
      </c>
      <c r="P2252" s="6">
        <f t="shared" si="736"/>
        <v>426.93169877408059</v>
      </c>
      <c r="Q2252" t="str">
        <f t="shared" si="737"/>
        <v>games</v>
      </c>
      <c r="R2252" t="str">
        <f t="shared" si="738"/>
        <v>tabletop games</v>
      </c>
      <c r="S2252" s="8">
        <f t="shared" si="739"/>
        <v>42677</v>
      </c>
      <c r="T2252" s="8">
        <f t="shared" si="740"/>
        <v>42707.0471412037</v>
      </c>
      <c r="U2252">
        <f t="shared" si="741"/>
        <v>2016</v>
      </c>
      <c r="V2252" t="str">
        <f>VLOOKUP(MONTH(S2252),REF!$C$4:$D$15,2,FALSE)</f>
        <v>NOV</v>
      </c>
      <c r="W2252" t="str">
        <f t="shared" si="742"/>
        <v>NO</v>
      </c>
      <c r="X2252" t="str">
        <f t="shared" si="743"/>
        <v>NO</v>
      </c>
      <c r="Y2252" t="str">
        <f t="shared" si="744"/>
        <v>NO</v>
      </c>
      <c r="Z2252" t="str">
        <f t="shared" si="745"/>
        <v>NO</v>
      </c>
      <c r="AA2252" t="str">
        <f t="shared" si="746"/>
        <v>NO</v>
      </c>
      <c r="AB2252" t="str">
        <f t="shared" si="747"/>
        <v>NO</v>
      </c>
      <c r="AC2252" t="str">
        <f t="shared" si="748"/>
        <v>YES</v>
      </c>
      <c r="AD2252" t="str">
        <f t="shared" si="749"/>
        <v>NO</v>
      </c>
      <c r="AE2252" t="str">
        <f t="shared" si="750"/>
        <v>NO</v>
      </c>
      <c r="AF2252" t="str">
        <f t="shared" si="751"/>
        <v>NO</v>
      </c>
      <c r="AG2252" t="str">
        <f t="shared" si="752"/>
        <v>NO</v>
      </c>
      <c r="AH2252" t="str">
        <f t="shared" si="753"/>
        <v>NO</v>
      </c>
      <c r="AI2252">
        <f t="shared" si="754"/>
        <v>571</v>
      </c>
      <c r="AJ2252" t="str">
        <f t="shared" si="755"/>
        <v/>
      </c>
    </row>
    <row r="2253" spans="1:36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35"/>
        <v>1.3444929411764706</v>
      </c>
      <c r="P2253" s="6">
        <f t="shared" si="736"/>
        <v>23.808729166666669</v>
      </c>
      <c r="Q2253" t="str">
        <f t="shared" si="737"/>
        <v>games</v>
      </c>
      <c r="R2253" t="str">
        <f t="shared" si="738"/>
        <v>tabletop games</v>
      </c>
      <c r="S2253" s="8">
        <f t="shared" si="739"/>
        <v>41846</v>
      </c>
      <c r="T2253" s="8">
        <f t="shared" si="740"/>
        <v>41867.34579861111</v>
      </c>
      <c r="U2253">
        <f t="shared" si="741"/>
        <v>2014</v>
      </c>
      <c r="V2253" t="str">
        <f>VLOOKUP(MONTH(S2253),REF!$C$4:$D$15,2,FALSE)</f>
        <v>JUL</v>
      </c>
      <c r="W2253" t="str">
        <f t="shared" si="742"/>
        <v>NO</v>
      </c>
      <c r="X2253" t="str">
        <f t="shared" si="743"/>
        <v>NO</v>
      </c>
      <c r="Y2253" t="str">
        <f t="shared" si="744"/>
        <v>YES</v>
      </c>
      <c r="Z2253" t="str">
        <f t="shared" si="745"/>
        <v>NO</v>
      </c>
      <c r="AA2253" t="str">
        <f t="shared" si="746"/>
        <v>NO</v>
      </c>
      <c r="AB2253" t="str">
        <f t="shared" si="747"/>
        <v>NO</v>
      </c>
      <c r="AC2253" t="str">
        <f t="shared" si="748"/>
        <v>NO</v>
      </c>
      <c r="AD2253" t="str">
        <f t="shared" si="749"/>
        <v>NO</v>
      </c>
      <c r="AE2253" t="str">
        <f t="shared" si="750"/>
        <v>NO</v>
      </c>
      <c r="AF2253" t="str">
        <f t="shared" si="751"/>
        <v>NO</v>
      </c>
      <c r="AG2253" t="str">
        <f t="shared" si="752"/>
        <v>NO</v>
      </c>
      <c r="AH2253" t="str">
        <f t="shared" si="753"/>
        <v>NO</v>
      </c>
      <c r="AI2253">
        <f t="shared" si="754"/>
        <v>480</v>
      </c>
      <c r="AJ2253" t="str">
        <f t="shared" si="755"/>
        <v/>
      </c>
    </row>
    <row r="2254" spans="1:36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35"/>
        <v>2.722777777777778</v>
      </c>
      <c r="P2254" s="6">
        <f t="shared" si="736"/>
        <v>98.413654618473899</v>
      </c>
      <c r="Q2254" t="str">
        <f t="shared" si="737"/>
        <v>games</v>
      </c>
      <c r="R2254" t="str">
        <f t="shared" si="738"/>
        <v>tabletop games</v>
      </c>
      <c r="S2254" s="8">
        <f t="shared" si="739"/>
        <v>42573</v>
      </c>
      <c r="T2254" s="8">
        <f t="shared" si="740"/>
        <v>42588.327986111108</v>
      </c>
      <c r="U2254">
        <f t="shared" si="741"/>
        <v>2016</v>
      </c>
      <c r="V2254" t="str">
        <f>VLOOKUP(MONTH(S2254),REF!$C$4:$D$15,2,FALSE)</f>
        <v>JUL</v>
      </c>
      <c r="W2254" t="str">
        <f t="shared" si="742"/>
        <v>NO</v>
      </c>
      <c r="X2254" t="str">
        <f t="shared" si="743"/>
        <v>NO</v>
      </c>
      <c r="Y2254" t="str">
        <f t="shared" si="744"/>
        <v>YES</v>
      </c>
      <c r="Z2254" t="str">
        <f t="shared" si="745"/>
        <v>NO</v>
      </c>
      <c r="AA2254" t="str">
        <f t="shared" si="746"/>
        <v>NO</v>
      </c>
      <c r="AB2254" t="str">
        <f t="shared" si="747"/>
        <v>NO</v>
      </c>
      <c r="AC2254" t="str">
        <f t="shared" si="748"/>
        <v>NO</v>
      </c>
      <c r="AD2254" t="str">
        <f t="shared" si="749"/>
        <v>NO</v>
      </c>
      <c r="AE2254" t="str">
        <f t="shared" si="750"/>
        <v>NO</v>
      </c>
      <c r="AF2254" t="str">
        <f t="shared" si="751"/>
        <v>NO</v>
      </c>
      <c r="AG2254" t="str">
        <f t="shared" si="752"/>
        <v>NO</v>
      </c>
      <c r="AH2254" t="str">
        <f t="shared" si="753"/>
        <v>NO</v>
      </c>
      <c r="AI2254">
        <f t="shared" si="754"/>
        <v>249</v>
      </c>
      <c r="AJ2254" t="str">
        <f t="shared" si="755"/>
        <v/>
      </c>
    </row>
    <row r="2255" spans="1:36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35"/>
        <v>1.1268750000000001</v>
      </c>
      <c r="P2255" s="6">
        <f t="shared" si="736"/>
        <v>107.32142857142857</v>
      </c>
      <c r="Q2255" t="str">
        <f t="shared" si="737"/>
        <v>games</v>
      </c>
      <c r="R2255" t="str">
        <f t="shared" si="738"/>
        <v>tabletop games</v>
      </c>
      <c r="S2255" s="8">
        <f t="shared" si="739"/>
        <v>42297</v>
      </c>
      <c r="T2255" s="8">
        <f t="shared" si="740"/>
        <v>42326.672997685186</v>
      </c>
      <c r="U2255">
        <f t="shared" si="741"/>
        <v>2015</v>
      </c>
      <c r="V2255" t="str">
        <f>VLOOKUP(MONTH(S2255),REF!$C$4:$D$15,2,FALSE)</f>
        <v>OCT</v>
      </c>
      <c r="W2255" t="str">
        <f t="shared" si="742"/>
        <v>NO</v>
      </c>
      <c r="X2255" t="str">
        <f t="shared" si="743"/>
        <v>NO</v>
      </c>
      <c r="Y2255" t="str">
        <f t="shared" si="744"/>
        <v>YES</v>
      </c>
      <c r="Z2255" t="str">
        <f t="shared" si="745"/>
        <v>NO</v>
      </c>
      <c r="AA2255" t="str">
        <f t="shared" si="746"/>
        <v>NO</v>
      </c>
      <c r="AB2255" t="str">
        <f t="shared" si="747"/>
        <v>NO</v>
      </c>
      <c r="AC2255" t="str">
        <f t="shared" si="748"/>
        <v>NO</v>
      </c>
      <c r="AD2255" t="str">
        <f t="shared" si="749"/>
        <v>NO</v>
      </c>
      <c r="AE2255" t="str">
        <f t="shared" si="750"/>
        <v>NO</v>
      </c>
      <c r="AF2255" t="str">
        <f t="shared" si="751"/>
        <v>NO</v>
      </c>
      <c r="AG2255" t="str">
        <f t="shared" si="752"/>
        <v>NO</v>
      </c>
      <c r="AH2255" t="str">
        <f t="shared" si="753"/>
        <v>NO</v>
      </c>
      <c r="AI2255">
        <f t="shared" si="754"/>
        <v>84</v>
      </c>
      <c r="AJ2255" t="str">
        <f t="shared" si="755"/>
        <v/>
      </c>
    </row>
    <row r="2256" spans="1:36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35"/>
        <v>4.5979999999999999</v>
      </c>
      <c r="P2256" s="6">
        <f t="shared" si="736"/>
        <v>11.67005076142132</v>
      </c>
      <c r="Q2256" t="str">
        <f t="shared" si="737"/>
        <v>games</v>
      </c>
      <c r="R2256" t="str">
        <f t="shared" si="738"/>
        <v>tabletop games</v>
      </c>
      <c r="S2256" s="8">
        <f t="shared" si="739"/>
        <v>42753</v>
      </c>
      <c r="T2256" s="8">
        <f t="shared" si="740"/>
        <v>42759.647777777776</v>
      </c>
      <c r="U2256">
        <f t="shared" si="741"/>
        <v>2017</v>
      </c>
      <c r="V2256" t="str">
        <f>VLOOKUP(MONTH(S2256),REF!$C$4:$D$15,2,FALSE)</f>
        <v>JAN</v>
      </c>
      <c r="W2256" t="str">
        <f t="shared" si="742"/>
        <v>YES</v>
      </c>
      <c r="X2256" t="str">
        <f t="shared" si="743"/>
        <v>NO</v>
      </c>
      <c r="Y2256" t="str">
        <f t="shared" si="744"/>
        <v>NO</v>
      </c>
      <c r="Z2256" t="str">
        <f t="shared" si="745"/>
        <v>NO</v>
      </c>
      <c r="AA2256" t="str">
        <f t="shared" si="746"/>
        <v>NO</v>
      </c>
      <c r="AB2256" t="str">
        <f t="shared" si="747"/>
        <v>NO</v>
      </c>
      <c r="AC2256" t="str">
        <f t="shared" si="748"/>
        <v>NO</v>
      </c>
      <c r="AD2256" t="str">
        <f t="shared" si="749"/>
        <v>NO</v>
      </c>
      <c r="AE2256" t="str">
        <f t="shared" si="750"/>
        <v>NO</v>
      </c>
      <c r="AF2256" t="str">
        <f t="shared" si="751"/>
        <v>NO</v>
      </c>
      <c r="AG2256" t="str">
        <f t="shared" si="752"/>
        <v>NO</v>
      </c>
      <c r="AH2256" t="str">
        <f t="shared" si="753"/>
        <v>NO</v>
      </c>
      <c r="AI2256">
        <f t="shared" si="754"/>
        <v>197</v>
      </c>
      <c r="AJ2256" t="str">
        <f t="shared" si="755"/>
        <v/>
      </c>
    </row>
    <row r="2257" spans="1:36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35"/>
        <v>2.8665822784810127</v>
      </c>
      <c r="P2257" s="6">
        <f t="shared" si="736"/>
        <v>41.782287822878232</v>
      </c>
      <c r="Q2257" t="str">
        <f t="shared" si="737"/>
        <v>games</v>
      </c>
      <c r="R2257" t="str">
        <f t="shared" si="738"/>
        <v>tabletop games</v>
      </c>
      <c r="S2257" s="8">
        <f t="shared" si="739"/>
        <v>42468</v>
      </c>
      <c r="T2257" s="8">
        <f t="shared" si="740"/>
        <v>42497.951979166668</v>
      </c>
      <c r="U2257">
        <f t="shared" si="741"/>
        <v>2016</v>
      </c>
      <c r="V2257" t="str">
        <f>VLOOKUP(MONTH(S2257),REF!$C$4:$D$15,2,FALSE)</f>
        <v>APR</v>
      </c>
      <c r="W2257" t="str">
        <f t="shared" si="742"/>
        <v>NO</v>
      </c>
      <c r="X2257" t="str">
        <f t="shared" si="743"/>
        <v>YES</v>
      </c>
      <c r="Y2257" t="str">
        <f t="shared" si="744"/>
        <v>NO</v>
      </c>
      <c r="Z2257" t="str">
        <f t="shared" si="745"/>
        <v>NO</v>
      </c>
      <c r="AA2257" t="str">
        <f t="shared" si="746"/>
        <v>NO</v>
      </c>
      <c r="AB2257" t="str">
        <f t="shared" si="747"/>
        <v>NO</v>
      </c>
      <c r="AC2257" t="str">
        <f t="shared" si="748"/>
        <v>NO</v>
      </c>
      <c r="AD2257" t="str">
        <f t="shared" si="749"/>
        <v>NO</v>
      </c>
      <c r="AE2257" t="str">
        <f t="shared" si="750"/>
        <v>NO</v>
      </c>
      <c r="AF2257" t="str">
        <f t="shared" si="751"/>
        <v>NO</v>
      </c>
      <c r="AG2257" t="str">
        <f t="shared" si="752"/>
        <v>NO</v>
      </c>
      <c r="AH2257" t="str">
        <f t="shared" si="753"/>
        <v>NO</v>
      </c>
      <c r="AI2257">
        <f t="shared" si="754"/>
        <v>271</v>
      </c>
      <c r="AJ2257" t="str">
        <f t="shared" si="755"/>
        <v/>
      </c>
    </row>
    <row r="2258" spans="1:36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35"/>
        <v>2.2270833333333333</v>
      </c>
      <c r="P2258" s="6">
        <f t="shared" si="736"/>
        <v>21.38</v>
      </c>
      <c r="Q2258" t="str">
        <f t="shared" si="737"/>
        <v>games</v>
      </c>
      <c r="R2258" t="str">
        <f t="shared" si="738"/>
        <v>tabletop games</v>
      </c>
      <c r="S2258" s="8">
        <f t="shared" si="739"/>
        <v>42682</v>
      </c>
      <c r="T2258" s="8">
        <f t="shared" si="740"/>
        <v>42696.451921296291</v>
      </c>
      <c r="U2258">
        <f t="shared" si="741"/>
        <v>2016</v>
      </c>
      <c r="V2258" t="str">
        <f>VLOOKUP(MONTH(S2258),REF!$C$4:$D$15,2,FALSE)</f>
        <v>NOV</v>
      </c>
      <c r="W2258" t="str">
        <f t="shared" si="742"/>
        <v>YES</v>
      </c>
      <c r="X2258" t="str">
        <f t="shared" si="743"/>
        <v>NO</v>
      </c>
      <c r="Y2258" t="str">
        <f t="shared" si="744"/>
        <v>NO</v>
      </c>
      <c r="Z2258" t="str">
        <f t="shared" si="745"/>
        <v>NO</v>
      </c>
      <c r="AA2258" t="str">
        <f t="shared" si="746"/>
        <v>NO</v>
      </c>
      <c r="AB2258" t="str">
        <f t="shared" si="747"/>
        <v>NO</v>
      </c>
      <c r="AC2258" t="str">
        <f t="shared" si="748"/>
        <v>NO</v>
      </c>
      <c r="AD2258" t="str">
        <f t="shared" si="749"/>
        <v>NO</v>
      </c>
      <c r="AE2258" t="str">
        <f t="shared" si="750"/>
        <v>NO</v>
      </c>
      <c r="AF2258" t="str">
        <f t="shared" si="751"/>
        <v>NO</v>
      </c>
      <c r="AG2258" t="str">
        <f t="shared" si="752"/>
        <v>NO</v>
      </c>
      <c r="AH2258" t="str">
        <f t="shared" si="753"/>
        <v>NO</v>
      </c>
      <c r="AI2258">
        <f t="shared" si="754"/>
        <v>50</v>
      </c>
      <c r="AJ2258" t="str">
        <f t="shared" si="755"/>
        <v/>
      </c>
    </row>
    <row r="2259" spans="1:36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35"/>
        <v>6.3613999999999997</v>
      </c>
      <c r="P2259" s="6">
        <f t="shared" si="736"/>
        <v>94.103550295857985</v>
      </c>
      <c r="Q2259" t="str">
        <f t="shared" si="737"/>
        <v>games</v>
      </c>
      <c r="R2259" t="str">
        <f t="shared" si="738"/>
        <v>tabletop games</v>
      </c>
      <c r="S2259" s="8">
        <f t="shared" si="739"/>
        <v>42506</v>
      </c>
      <c r="T2259" s="8">
        <f t="shared" si="740"/>
        <v>42540.958333333328</v>
      </c>
      <c r="U2259">
        <f t="shared" si="741"/>
        <v>2016</v>
      </c>
      <c r="V2259" t="str">
        <f>VLOOKUP(MONTH(S2259),REF!$C$4:$D$15,2,FALSE)</f>
        <v>MAY</v>
      </c>
      <c r="W2259" t="str">
        <f t="shared" si="742"/>
        <v>NO</v>
      </c>
      <c r="X2259" t="str">
        <f t="shared" si="743"/>
        <v>YES</v>
      </c>
      <c r="Y2259" t="str">
        <f t="shared" si="744"/>
        <v>NO</v>
      </c>
      <c r="Z2259" t="str">
        <f t="shared" si="745"/>
        <v>NO</v>
      </c>
      <c r="AA2259" t="str">
        <f t="shared" si="746"/>
        <v>NO</v>
      </c>
      <c r="AB2259" t="str">
        <f t="shared" si="747"/>
        <v>NO</v>
      </c>
      <c r="AC2259" t="str">
        <f t="shared" si="748"/>
        <v>NO</v>
      </c>
      <c r="AD2259" t="str">
        <f t="shared" si="749"/>
        <v>NO</v>
      </c>
      <c r="AE2259" t="str">
        <f t="shared" si="750"/>
        <v>NO</v>
      </c>
      <c r="AF2259" t="str">
        <f t="shared" si="751"/>
        <v>NO</v>
      </c>
      <c r="AG2259" t="str">
        <f t="shared" si="752"/>
        <v>NO</v>
      </c>
      <c r="AH2259" t="str">
        <f t="shared" si="753"/>
        <v>NO</v>
      </c>
      <c r="AI2259">
        <f t="shared" si="754"/>
        <v>169</v>
      </c>
      <c r="AJ2259" t="str">
        <f t="shared" si="755"/>
        <v/>
      </c>
    </row>
    <row r="2260" spans="1:36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35"/>
        <v>1.4650000000000001</v>
      </c>
      <c r="P2260" s="6">
        <f t="shared" si="736"/>
        <v>15.721951219512196</v>
      </c>
      <c r="Q2260" t="str">
        <f t="shared" si="737"/>
        <v>games</v>
      </c>
      <c r="R2260" t="str">
        <f t="shared" si="738"/>
        <v>tabletop games</v>
      </c>
      <c r="S2260" s="8">
        <f t="shared" si="739"/>
        <v>42137</v>
      </c>
      <c r="T2260" s="8">
        <f t="shared" si="740"/>
        <v>42166.75100694444</v>
      </c>
      <c r="U2260">
        <f t="shared" si="741"/>
        <v>2015</v>
      </c>
      <c r="V2260" t="str">
        <f>VLOOKUP(MONTH(S2260),REF!$C$4:$D$15,2,FALSE)</f>
        <v>MAY</v>
      </c>
      <c r="W2260" t="str">
        <f t="shared" si="742"/>
        <v>NO</v>
      </c>
      <c r="X2260" t="str">
        <f t="shared" si="743"/>
        <v>YES</v>
      </c>
      <c r="Y2260" t="str">
        <f t="shared" si="744"/>
        <v>NO</v>
      </c>
      <c r="Z2260" t="str">
        <f t="shared" si="745"/>
        <v>NO</v>
      </c>
      <c r="AA2260" t="str">
        <f t="shared" si="746"/>
        <v>NO</v>
      </c>
      <c r="AB2260" t="str">
        <f t="shared" si="747"/>
        <v>NO</v>
      </c>
      <c r="AC2260" t="str">
        <f t="shared" si="748"/>
        <v>NO</v>
      </c>
      <c r="AD2260" t="str">
        <f t="shared" si="749"/>
        <v>NO</v>
      </c>
      <c r="AE2260" t="str">
        <f t="shared" si="750"/>
        <v>NO</v>
      </c>
      <c r="AF2260" t="str">
        <f t="shared" si="751"/>
        <v>NO</v>
      </c>
      <c r="AG2260" t="str">
        <f t="shared" si="752"/>
        <v>NO</v>
      </c>
      <c r="AH2260" t="str">
        <f t="shared" si="753"/>
        <v>NO</v>
      </c>
      <c r="AI2260">
        <f t="shared" si="754"/>
        <v>205</v>
      </c>
      <c r="AJ2260" t="str">
        <f t="shared" si="755"/>
        <v/>
      </c>
    </row>
    <row r="2261" spans="1:36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35"/>
        <v>18.670999999999999</v>
      </c>
      <c r="P2261" s="6">
        <f t="shared" si="736"/>
        <v>90.635922330097088</v>
      </c>
      <c r="Q2261" t="str">
        <f t="shared" si="737"/>
        <v>games</v>
      </c>
      <c r="R2261" t="str">
        <f t="shared" si="738"/>
        <v>tabletop games</v>
      </c>
      <c r="S2261" s="8">
        <f t="shared" si="739"/>
        <v>42703</v>
      </c>
      <c r="T2261" s="8">
        <f t="shared" si="740"/>
        <v>42712.804814814815</v>
      </c>
      <c r="U2261">
        <f t="shared" si="741"/>
        <v>2016</v>
      </c>
      <c r="V2261" t="str">
        <f>VLOOKUP(MONTH(S2261),REF!$C$4:$D$15,2,FALSE)</f>
        <v>NOV</v>
      </c>
      <c r="W2261" t="str">
        <f t="shared" si="742"/>
        <v>NO</v>
      </c>
      <c r="X2261" t="str">
        <f t="shared" si="743"/>
        <v>YES</v>
      </c>
      <c r="Y2261" t="str">
        <f t="shared" si="744"/>
        <v>NO</v>
      </c>
      <c r="Z2261" t="str">
        <f t="shared" si="745"/>
        <v>NO</v>
      </c>
      <c r="AA2261" t="str">
        <f t="shared" si="746"/>
        <v>NO</v>
      </c>
      <c r="AB2261" t="str">
        <f t="shared" si="747"/>
        <v>NO</v>
      </c>
      <c r="AC2261" t="str">
        <f t="shared" si="748"/>
        <v>NO</v>
      </c>
      <c r="AD2261" t="str">
        <f t="shared" si="749"/>
        <v>NO</v>
      </c>
      <c r="AE2261" t="str">
        <f t="shared" si="750"/>
        <v>NO</v>
      </c>
      <c r="AF2261" t="str">
        <f t="shared" si="751"/>
        <v>NO</v>
      </c>
      <c r="AG2261" t="str">
        <f t="shared" si="752"/>
        <v>NO</v>
      </c>
      <c r="AH2261" t="str">
        <f t="shared" si="753"/>
        <v>NO</v>
      </c>
      <c r="AI2261">
        <f t="shared" si="754"/>
        <v>206</v>
      </c>
      <c r="AJ2261" t="str">
        <f t="shared" si="755"/>
        <v/>
      </c>
    </row>
    <row r="2262" spans="1:36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35"/>
        <v>3.2692000000000001</v>
      </c>
      <c r="P2262" s="6">
        <f t="shared" si="736"/>
        <v>97.297619047619051</v>
      </c>
      <c r="Q2262" t="str">
        <f t="shared" si="737"/>
        <v>games</v>
      </c>
      <c r="R2262" t="str">
        <f t="shared" si="738"/>
        <v>tabletop games</v>
      </c>
      <c r="S2262" s="8">
        <f t="shared" si="739"/>
        <v>41695</v>
      </c>
      <c r="T2262" s="8">
        <f t="shared" si="740"/>
        <v>41724.975115740745</v>
      </c>
      <c r="U2262">
        <f t="shared" si="741"/>
        <v>2014</v>
      </c>
      <c r="V2262" t="str">
        <f>VLOOKUP(MONTH(S2262),REF!$C$4:$D$15,2,FALSE)</f>
        <v>FEB</v>
      </c>
      <c r="W2262" t="str">
        <f t="shared" si="742"/>
        <v>NO</v>
      </c>
      <c r="X2262" t="str">
        <f t="shared" si="743"/>
        <v>YES</v>
      </c>
      <c r="Y2262" t="str">
        <f t="shared" si="744"/>
        <v>NO</v>
      </c>
      <c r="Z2262" t="str">
        <f t="shared" si="745"/>
        <v>NO</v>
      </c>
      <c r="AA2262" t="str">
        <f t="shared" si="746"/>
        <v>NO</v>
      </c>
      <c r="AB2262" t="str">
        <f t="shared" si="747"/>
        <v>NO</v>
      </c>
      <c r="AC2262" t="str">
        <f t="shared" si="748"/>
        <v>NO</v>
      </c>
      <c r="AD2262" t="str">
        <f t="shared" si="749"/>
        <v>NO</v>
      </c>
      <c r="AE2262" t="str">
        <f t="shared" si="750"/>
        <v>NO</v>
      </c>
      <c r="AF2262" t="str">
        <f t="shared" si="751"/>
        <v>NO</v>
      </c>
      <c r="AG2262" t="str">
        <f t="shared" si="752"/>
        <v>NO</v>
      </c>
      <c r="AH2262" t="str">
        <f t="shared" si="753"/>
        <v>NO</v>
      </c>
      <c r="AI2262">
        <f t="shared" si="754"/>
        <v>84</v>
      </c>
      <c r="AJ2262" t="str">
        <f t="shared" si="755"/>
        <v/>
      </c>
    </row>
    <row r="2263" spans="1:36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35"/>
        <v>7.7949999999999999</v>
      </c>
      <c r="P2263" s="6">
        <f t="shared" si="736"/>
        <v>37.11904761904762</v>
      </c>
      <c r="Q2263" t="str">
        <f t="shared" si="737"/>
        <v>games</v>
      </c>
      <c r="R2263" t="str">
        <f t="shared" si="738"/>
        <v>tabletop games</v>
      </c>
      <c r="S2263" s="8">
        <f t="shared" si="739"/>
        <v>42760</v>
      </c>
      <c r="T2263" s="8">
        <f t="shared" si="740"/>
        <v>42780.724768518514</v>
      </c>
      <c r="U2263">
        <f t="shared" si="741"/>
        <v>2017</v>
      </c>
      <c r="V2263" t="str">
        <f>VLOOKUP(MONTH(S2263),REF!$C$4:$D$15,2,FALSE)</f>
        <v>JAN</v>
      </c>
      <c r="W2263" t="str">
        <f t="shared" si="742"/>
        <v>NO</v>
      </c>
      <c r="X2263" t="str">
        <f t="shared" si="743"/>
        <v>YES</v>
      </c>
      <c r="Y2263" t="str">
        <f t="shared" si="744"/>
        <v>NO</v>
      </c>
      <c r="Z2263" t="str">
        <f t="shared" si="745"/>
        <v>NO</v>
      </c>
      <c r="AA2263" t="str">
        <f t="shared" si="746"/>
        <v>NO</v>
      </c>
      <c r="AB2263" t="str">
        <f t="shared" si="747"/>
        <v>NO</v>
      </c>
      <c r="AC2263" t="str">
        <f t="shared" si="748"/>
        <v>NO</v>
      </c>
      <c r="AD2263" t="str">
        <f t="shared" si="749"/>
        <v>NO</v>
      </c>
      <c r="AE2263" t="str">
        <f t="shared" si="750"/>
        <v>NO</v>
      </c>
      <c r="AF2263" t="str">
        <f t="shared" si="751"/>
        <v>NO</v>
      </c>
      <c r="AG2263" t="str">
        <f t="shared" si="752"/>
        <v>NO</v>
      </c>
      <c r="AH2263" t="str">
        <f t="shared" si="753"/>
        <v>NO</v>
      </c>
      <c r="AI2263">
        <f t="shared" si="754"/>
        <v>210</v>
      </c>
      <c r="AJ2263" t="str">
        <f t="shared" si="755"/>
        <v/>
      </c>
    </row>
    <row r="2264" spans="1:36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35"/>
        <v>1.5415151515151515</v>
      </c>
      <c r="P2264" s="6">
        <f t="shared" si="736"/>
        <v>28.104972375690608</v>
      </c>
      <c r="Q2264" t="str">
        <f t="shared" si="737"/>
        <v>games</v>
      </c>
      <c r="R2264" t="str">
        <f t="shared" si="738"/>
        <v>tabletop games</v>
      </c>
      <c r="S2264" s="8">
        <f t="shared" si="739"/>
        <v>41927</v>
      </c>
      <c r="T2264" s="8">
        <f t="shared" si="740"/>
        <v>41961</v>
      </c>
      <c r="U2264">
        <f t="shared" si="741"/>
        <v>2014</v>
      </c>
      <c r="V2264" t="str">
        <f>VLOOKUP(MONTH(S2264),REF!$C$4:$D$15,2,FALSE)</f>
        <v>OCT</v>
      </c>
      <c r="W2264" t="str">
        <f t="shared" si="742"/>
        <v>NO</v>
      </c>
      <c r="X2264" t="str">
        <f t="shared" si="743"/>
        <v>YES</v>
      </c>
      <c r="Y2264" t="str">
        <f t="shared" si="744"/>
        <v>NO</v>
      </c>
      <c r="Z2264" t="str">
        <f t="shared" si="745"/>
        <v>NO</v>
      </c>
      <c r="AA2264" t="str">
        <f t="shared" si="746"/>
        <v>NO</v>
      </c>
      <c r="AB2264" t="str">
        <f t="shared" si="747"/>
        <v>NO</v>
      </c>
      <c r="AC2264" t="str">
        <f t="shared" si="748"/>
        <v>NO</v>
      </c>
      <c r="AD2264" t="str">
        <f t="shared" si="749"/>
        <v>NO</v>
      </c>
      <c r="AE2264" t="str">
        <f t="shared" si="750"/>
        <v>NO</v>
      </c>
      <c r="AF2264" t="str">
        <f t="shared" si="751"/>
        <v>NO</v>
      </c>
      <c r="AG2264" t="str">
        <f t="shared" si="752"/>
        <v>NO</v>
      </c>
      <c r="AH2264" t="str">
        <f t="shared" si="753"/>
        <v>NO</v>
      </c>
      <c r="AI2264">
        <f t="shared" si="754"/>
        <v>181</v>
      </c>
      <c r="AJ2264" t="str">
        <f t="shared" si="755"/>
        <v/>
      </c>
    </row>
    <row r="2265" spans="1:36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35"/>
        <v>1.1554666666666666</v>
      </c>
      <c r="P2265" s="6">
        <f t="shared" si="736"/>
        <v>144.43333333333334</v>
      </c>
      <c r="Q2265" t="str">
        <f t="shared" si="737"/>
        <v>games</v>
      </c>
      <c r="R2265" t="str">
        <f t="shared" si="738"/>
        <v>tabletop games</v>
      </c>
      <c r="S2265" s="8">
        <f t="shared" si="739"/>
        <v>42015</v>
      </c>
      <c r="T2265" s="8">
        <f t="shared" si="740"/>
        <v>42035.832326388889</v>
      </c>
      <c r="U2265">
        <f t="shared" si="741"/>
        <v>2015</v>
      </c>
      <c r="V2265" t="str">
        <f>VLOOKUP(MONTH(S2265),REF!$C$4:$D$15,2,FALSE)</f>
        <v>JAN</v>
      </c>
      <c r="W2265" t="str">
        <f t="shared" si="742"/>
        <v>NO</v>
      </c>
      <c r="X2265" t="str">
        <f t="shared" si="743"/>
        <v>NO</v>
      </c>
      <c r="Y2265" t="str">
        <f t="shared" si="744"/>
        <v>YES</v>
      </c>
      <c r="Z2265" t="str">
        <f t="shared" si="745"/>
        <v>NO</v>
      </c>
      <c r="AA2265" t="str">
        <f t="shared" si="746"/>
        <v>NO</v>
      </c>
      <c r="AB2265" t="str">
        <f t="shared" si="747"/>
        <v>NO</v>
      </c>
      <c r="AC2265" t="str">
        <f t="shared" si="748"/>
        <v>NO</v>
      </c>
      <c r="AD2265" t="str">
        <f t="shared" si="749"/>
        <v>NO</v>
      </c>
      <c r="AE2265" t="str">
        <f t="shared" si="750"/>
        <v>NO</v>
      </c>
      <c r="AF2265" t="str">
        <f t="shared" si="751"/>
        <v>NO</v>
      </c>
      <c r="AG2265" t="str">
        <f t="shared" si="752"/>
        <v>NO</v>
      </c>
      <c r="AH2265" t="str">
        <f t="shared" si="753"/>
        <v>NO</v>
      </c>
      <c r="AI2265">
        <f t="shared" si="754"/>
        <v>60</v>
      </c>
      <c r="AJ2265" t="str">
        <f t="shared" si="755"/>
        <v/>
      </c>
    </row>
    <row r="2266" spans="1:36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35"/>
        <v>1.8003333333333333</v>
      </c>
      <c r="P2266" s="6">
        <f t="shared" si="736"/>
        <v>24.274157303370785</v>
      </c>
      <c r="Q2266" t="str">
        <f t="shared" si="737"/>
        <v>games</v>
      </c>
      <c r="R2266" t="str">
        <f t="shared" si="738"/>
        <v>tabletop games</v>
      </c>
      <c r="S2266" s="8">
        <f t="shared" si="739"/>
        <v>42497</v>
      </c>
      <c r="T2266" s="8">
        <f t="shared" si="740"/>
        <v>42513.125</v>
      </c>
      <c r="U2266">
        <f t="shared" si="741"/>
        <v>2016</v>
      </c>
      <c r="V2266" t="str">
        <f>VLOOKUP(MONTH(S2266),REF!$C$4:$D$15,2,FALSE)</f>
        <v>MAY</v>
      </c>
      <c r="W2266" t="str">
        <f t="shared" si="742"/>
        <v>NO</v>
      </c>
      <c r="X2266" t="str">
        <f t="shared" si="743"/>
        <v>NO</v>
      </c>
      <c r="Y2266" t="str">
        <f t="shared" si="744"/>
        <v>YES</v>
      </c>
      <c r="Z2266" t="str">
        <f t="shared" si="745"/>
        <v>NO</v>
      </c>
      <c r="AA2266" t="str">
        <f t="shared" si="746"/>
        <v>NO</v>
      </c>
      <c r="AB2266" t="str">
        <f t="shared" si="747"/>
        <v>NO</v>
      </c>
      <c r="AC2266" t="str">
        <f t="shared" si="748"/>
        <v>NO</v>
      </c>
      <c r="AD2266" t="str">
        <f t="shared" si="749"/>
        <v>NO</v>
      </c>
      <c r="AE2266" t="str">
        <f t="shared" si="750"/>
        <v>NO</v>
      </c>
      <c r="AF2266" t="str">
        <f t="shared" si="751"/>
        <v>NO</v>
      </c>
      <c r="AG2266" t="str">
        <f t="shared" si="752"/>
        <v>NO</v>
      </c>
      <c r="AH2266" t="str">
        <f t="shared" si="753"/>
        <v>NO</v>
      </c>
      <c r="AI2266">
        <f t="shared" si="754"/>
        <v>445</v>
      </c>
      <c r="AJ2266" t="str">
        <f t="shared" si="755"/>
        <v/>
      </c>
    </row>
    <row r="2267" spans="1:36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35"/>
        <v>2.9849999999999999</v>
      </c>
      <c r="P2267" s="6">
        <f t="shared" si="736"/>
        <v>35.117647058823529</v>
      </c>
      <c r="Q2267" t="str">
        <f t="shared" si="737"/>
        <v>games</v>
      </c>
      <c r="R2267" t="str">
        <f t="shared" si="738"/>
        <v>tabletop games</v>
      </c>
      <c r="S2267" s="8">
        <f t="shared" si="739"/>
        <v>42690</v>
      </c>
      <c r="T2267" s="8">
        <f t="shared" si="740"/>
        <v>42696.853090277778</v>
      </c>
      <c r="U2267">
        <f t="shared" si="741"/>
        <v>2016</v>
      </c>
      <c r="V2267" t="str">
        <f>VLOOKUP(MONTH(S2267),REF!$C$4:$D$15,2,FALSE)</f>
        <v>NOV</v>
      </c>
      <c r="W2267" t="str">
        <f t="shared" si="742"/>
        <v>YES</v>
      </c>
      <c r="X2267" t="str">
        <f t="shared" si="743"/>
        <v>NO</v>
      </c>
      <c r="Y2267" t="str">
        <f t="shared" si="744"/>
        <v>NO</v>
      </c>
      <c r="Z2267" t="str">
        <f t="shared" si="745"/>
        <v>NO</v>
      </c>
      <c r="AA2267" t="str">
        <f t="shared" si="746"/>
        <v>NO</v>
      </c>
      <c r="AB2267" t="str">
        <f t="shared" si="747"/>
        <v>NO</v>
      </c>
      <c r="AC2267" t="str">
        <f t="shared" si="748"/>
        <v>NO</v>
      </c>
      <c r="AD2267" t="str">
        <f t="shared" si="749"/>
        <v>NO</v>
      </c>
      <c r="AE2267" t="str">
        <f t="shared" si="750"/>
        <v>NO</v>
      </c>
      <c r="AF2267" t="str">
        <f t="shared" si="751"/>
        <v>NO</v>
      </c>
      <c r="AG2267" t="str">
        <f t="shared" si="752"/>
        <v>NO</v>
      </c>
      <c r="AH2267" t="str">
        <f t="shared" si="753"/>
        <v>NO</v>
      </c>
      <c r="AI2267">
        <f t="shared" si="754"/>
        <v>17</v>
      </c>
      <c r="AJ2267" t="str">
        <f t="shared" si="755"/>
        <v/>
      </c>
    </row>
    <row r="2268" spans="1:36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35"/>
        <v>3.2026666666666666</v>
      </c>
      <c r="P2268" s="6">
        <f t="shared" si="736"/>
        <v>24.762886597938145</v>
      </c>
      <c r="Q2268" t="str">
        <f t="shared" si="737"/>
        <v>games</v>
      </c>
      <c r="R2268" t="str">
        <f t="shared" si="738"/>
        <v>tabletop games</v>
      </c>
      <c r="S2268" s="8">
        <f t="shared" si="739"/>
        <v>42470</v>
      </c>
      <c r="T2268" s="8">
        <f t="shared" si="740"/>
        <v>42487.083333333328</v>
      </c>
      <c r="U2268">
        <f t="shared" si="741"/>
        <v>2016</v>
      </c>
      <c r="V2268" t="str">
        <f>VLOOKUP(MONTH(S2268),REF!$C$4:$D$15,2,FALSE)</f>
        <v>APR</v>
      </c>
      <c r="W2268" t="str">
        <f t="shared" si="742"/>
        <v>NO</v>
      </c>
      <c r="X2268" t="str">
        <f t="shared" si="743"/>
        <v>YES</v>
      </c>
      <c r="Y2268" t="str">
        <f t="shared" si="744"/>
        <v>NO</v>
      </c>
      <c r="Z2268" t="str">
        <f t="shared" si="745"/>
        <v>NO</v>
      </c>
      <c r="AA2268" t="str">
        <f t="shared" si="746"/>
        <v>NO</v>
      </c>
      <c r="AB2268" t="str">
        <f t="shared" si="747"/>
        <v>NO</v>
      </c>
      <c r="AC2268" t="str">
        <f t="shared" si="748"/>
        <v>NO</v>
      </c>
      <c r="AD2268" t="str">
        <f t="shared" si="749"/>
        <v>NO</v>
      </c>
      <c r="AE2268" t="str">
        <f t="shared" si="750"/>
        <v>NO</v>
      </c>
      <c r="AF2268" t="str">
        <f t="shared" si="751"/>
        <v>NO</v>
      </c>
      <c r="AG2268" t="str">
        <f t="shared" si="752"/>
        <v>NO</v>
      </c>
      <c r="AH2268" t="str">
        <f t="shared" si="753"/>
        <v>NO</v>
      </c>
      <c r="AI2268">
        <f t="shared" si="754"/>
        <v>194</v>
      </c>
      <c r="AJ2268" t="str">
        <f t="shared" si="755"/>
        <v/>
      </c>
    </row>
    <row r="2269" spans="1:36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35"/>
        <v>3.80525</v>
      </c>
      <c r="P2269" s="6">
        <f t="shared" si="736"/>
        <v>188.37871287128712</v>
      </c>
      <c r="Q2269" t="str">
        <f t="shared" si="737"/>
        <v>games</v>
      </c>
      <c r="R2269" t="str">
        <f t="shared" si="738"/>
        <v>tabletop games</v>
      </c>
      <c r="S2269" s="8">
        <f t="shared" si="739"/>
        <v>41969</v>
      </c>
      <c r="T2269" s="8">
        <f t="shared" si="740"/>
        <v>41994.041666666672</v>
      </c>
      <c r="U2269">
        <f t="shared" si="741"/>
        <v>2014</v>
      </c>
      <c r="V2269" t="str">
        <f>VLOOKUP(MONTH(S2269),REF!$C$4:$D$15,2,FALSE)</f>
        <v>NOV</v>
      </c>
      <c r="W2269" t="str">
        <f t="shared" si="742"/>
        <v>NO</v>
      </c>
      <c r="X2269" t="str">
        <f t="shared" si="743"/>
        <v>NO</v>
      </c>
      <c r="Y2269" t="str">
        <f t="shared" si="744"/>
        <v>NO</v>
      </c>
      <c r="Z2269" t="str">
        <f t="shared" si="745"/>
        <v>NO</v>
      </c>
      <c r="AA2269" t="str">
        <f t="shared" si="746"/>
        <v>NO</v>
      </c>
      <c r="AB2269" t="str">
        <f t="shared" si="747"/>
        <v>YES</v>
      </c>
      <c r="AC2269" t="str">
        <f t="shared" si="748"/>
        <v>NO</v>
      </c>
      <c r="AD2269" t="str">
        <f t="shared" si="749"/>
        <v>NO</v>
      </c>
      <c r="AE2269" t="str">
        <f t="shared" si="750"/>
        <v>NO</v>
      </c>
      <c r="AF2269" t="str">
        <f t="shared" si="751"/>
        <v>NO</v>
      </c>
      <c r="AG2269" t="str">
        <f t="shared" si="752"/>
        <v>NO</v>
      </c>
      <c r="AH2269" t="str">
        <f t="shared" si="753"/>
        <v>NO</v>
      </c>
      <c r="AI2269">
        <f t="shared" si="754"/>
        <v>404</v>
      </c>
      <c r="AJ2269" t="str">
        <f t="shared" si="755"/>
        <v/>
      </c>
    </row>
    <row r="2270" spans="1:36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35"/>
        <v>1.026</v>
      </c>
      <c r="P2270" s="6">
        <f t="shared" si="736"/>
        <v>148.08247422680412</v>
      </c>
      <c r="Q2270" t="str">
        <f t="shared" si="737"/>
        <v>games</v>
      </c>
      <c r="R2270" t="str">
        <f t="shared" si="738"/>
        <v>tabletop games</v>
      </c>
      <c r="S2270" s="8">
        <f t="shared" si="739"/>
        <v>42776</v>
      </c>
      <c r="T2270" s="8">
        <f t="shared" si="740"/>
        <v>42806.082349537042</v>
      </c>
      <c r="U2270">
        <f t="shared" si="741"/>
        <v>2017</v>
      </c>
      <c r="V2270" t="str">
        <f>VLOOKUP(MONTH(S2270),REF!$C$4:$D$15,2,FALSE)</f>
        <v>FEB</v>
      </c>
      <c r="W2270" t="str">
        <f t="shared" si="742"/>
        <v>NO</v>
      </c>
      <c r="X2270" t="str">
        <f t="shared" si="743"/>
        <v>NO</v>
      </c>
      <c r="Y2270" t="str">
        <f t="shared" si="744"/>
        <v>NO</v>
      </c>
      <c r="Z2270" t="str">
        <f t="shared" si="745"/>
        <v>NO</v>
      </c>
      <c r="AA2270" t="str">
        <f t="shared" si="746"/>
        <v>NO</v>
      </c>
      <c r="AB2270" t="str">
        <f t="shared" si="747"/>
        <v>NO</v>
      </c>
      <c r="AC2270" t="str">
        <f t="shared" si="748"/>
        <v>YES</v>
      </c>
      <c r="AD2270" t="str">
        <f t="shared" si="749"/>
        <v>NO</v>
      </c>
      <c r="AE2270" t="str">
        <f t="shared" si="750"/>
        <v>NO</v>
      </c>
      <c r="AF2270" t="str">
        <f t="shared" si="751"/>
        <v>NO</v>
      </c>
      <c r="AG2270" t="str">
        <f t="shared" si="752"/>
        <v>NO</v>
      </c>
      <c r="AH2270" t="str">
        <f t="shared" si="753"/>
        <v>NO</v>
      </c>
      <c r="AI2270">
        <f t="shared" si="754"/>
        <v>194</v>
      </c>
      <c r="AJ2270" t="str">
        <f t="shared" si="755"/>
        <v/>
      </c>
    </row>
    <row r="2271" spans="1:36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35"/>
        <v>18.016400000000001</v>
      </c>
      <c r="P2271" s="6">
        <f t="shared" si="736"/>
        <v>49.934589800443462</v>
      </c>
      <c r="Q2271" t="str">
        <f t="shared" si="737"/>
        <v>games</v>
      </c>
      <c r="R2271" t="str">
        <f t="shared" si="738"/>
        <v>tabletop games</v>
      </c>
      <c r="S2271" s="8">
        <f t="shared" si="739"/>
        <v>42777</v>
      </c>
      <c r="T2271" s="8">
        <f t="shared" si="740"/>
        <v>42801.208333333328</v>
      </c>
      <c r="U2271">
        <f t="shared" si="741"/>
        <v>2017</v>
      </c>
      <c r="V2271" t="str">
        <f>VLOOKUP(MONTH(S2271),REF!$C$4:$D$15,2,FALSE)</f>
        <v>FEB</v>
      </c>
      <c r="W2271" t="str">
        <f t="shared" si="742"/>
        <v>NO</v>
      </c>
      <c r="X2271" t="str">
        <f t="shared" si="743"/>
        <v>YES</v>
      </c>
      <c r="Y2271" t="str">
        <f t="shared" si="744"/>
        <v>NO</v>
      </c>
      <c r="Z2271" t="str">
        <f t="shared" si="745"/>
        <v>NO</v>
      </c>
      <c r="AA2271" t="str">
        <f t="shared" si="746"/>
        <v>NO</v>
      </c>
      <c r="AB2271" t="str">
        <f t="shared" si="747"/>
        <v>NO</v>
      </c>
      <c r="AC2271" t="str">
        <f t="shared" si="748"/>
        <v>NO</v>
      </c>
      <c r="AD2271" t="str">
        <f t="shared" si="749"/>
        <v>NO</v>
      </c>
      <c r="AE2271" t="str">
        <f t="shared" si="750"/>
        <v>NO</v>
      </c>
      <c r="AF2271" t="str">
        <f t="shared" si="751"/>
        <v>NO</v>
      </c>
      <c r="AG2271" t="str">
        <f t="shared" si="752"/>
        <v>NO</v>
      </c>
      <c r="AH2271" t="str">
        <f t="shared" si="753"/>
        <v>NO</v>
      </c>
      <c r="AI2271">
        <f t="shared" si="754"/>
        <v>902</v>
      </c>
      <c r="AJ2271" t="str">
        <f t="shared" si="755"/>
        <v/>
      </c>
    </row>
    <row r="2272" spans="1:36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35"/>
        <v>7.2024800000000004</v>
      </c>
      <c r="P2272" s="6">
        <f t="shared" si="736"/>
        <v>107.82155688622754</v>
      </c>
      <c r="Q2272" t="str">
        <f t="shared" si="737"/>
        <v>games</v>
      </c>
      <c r="R2272" t="str">
        <f t="shared" si="738"/>
        <v>tabletop games</v>
      </c>
      <c r="S2272" s="8">
        <f t="shared" si="739"/>
        <v>42726</v>
      </c>
      <c r="T2272" s="8">
        <f t="shared" si="740"/>
        <v>42745.915972222225</v>
      </c>
      <c r="U2272">
        <f t="shared" si="741"/>
        <v>2016</v>
      </c>
      <c r="V2272" t="str">
        <f>VLOOKUP(MONTH(S2272),REF!$C$4:$D$15,2,FALSE)</f>
        <v>DEC</v>
      </c>
      <c r="W2272" t="str">
        <f t="shared" si="742"/>
        <v>NO</v>
      </c>
      <c r="X2272" t="str">
        <f t="shared" si="743"/>
        <v>NO</v>
      </c>
      <c r="Y2272" t="str">
        <f t="shared" si="744"/>
        <v>NO</v>
      </c>
      <c r="Z2272" t="str">
        <f t="shared" si="745"/>
        <v>NO</v>
      </c>
      <c r="AA2272" t="str">
        <f t="shared" si="746"/>
        <v>NO</v>
      </c>
      <c r="AB2272" t="str">
        <f t="shared" si="747"/>
        <v>NO</v>
      </c>
      <c r="AC2272" t="str">
        <f t="shared" si="748"/>
        <v>YES</v>
      </c>
      <c r="AD2272" t="str">
        <f t="shared" si="749"/>
        <v>NO</v>
      </c>
      <c r="AE2272" t="str">
        <f t="shared" si="750"/>
        <v>NO</v>
      </c>
      <c r="AF2272" t="str">
        <f t="shared" si="751"/>
        <v>NO</v>
      </c>
      <c r="AG2272" t="str">
        <f t="shared" si="752"/>
        <v>NO</v>
      </c>
      <c r="AH2272" t="str">
        <f t="shared" si="753"/>
        <v>NO</v>
      </c>
      <c r="AI2272">
        <f t="shared" si="754"/>
        <v>1670</v>
      </c>
      <c r="AJ2272" t="str">
        <f t="shared" si="755"/>
        <v/>
      </c>
    </row>
    <row r="2273" spans="1:36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35"/>
        <v>2.8309000000000002</v>
      </c>
      <c r="P2273" s="6">
        <f t="shared" si="736"/>
        <v>42.63403614457831</v>
      </c>
      <c r="Q2273" t="str">
        <f t="shared" si="737"/>
        <v>games</v>
      </c>
      <c r="R2273" t="str">
        <f t="shared" si="738"/>
        <v>tabletop games</v>
      </c>
      <c r="S2273" s="8">
        <f t="shared" si="739"/>
        <v>42684</v>
      </c>
      <c r="T2273" s="8">
        <f t="shared" si="740"/>
        <v>42714.000046296293</v>
      </c>
      <c r="U2273">
        <f t="shared" si="741"/>
        <v>2016</v>
      </c>
      <c r="V2273" t="str">
        <f>VLOOKUP(MONTH(S2273),REF!$C$4:$D$15,2,FALSE)</f>
        <v>NOV</v>
      </c>
      <c r="W2273" t="str">
        <f t="shared" si="742"/>
        <v>NO</v>
      </c>
      <c r="X2273" t="str">
        <f t="shared" si="743"/>
        <v>NO</v>
      </c>
      <c r="Y2273" t="str">
        <f t="shared" si="744"/>
        <v>NO</v>
      </c>
      <c r="Z2273" t="str">
        <f t="shared" si="745"/>
        <v>NO</v>
      </c>
      <c r="AA2273" t="str">
        <f t="shared" si="746"/>
        <v>NO</v>
      </c>
      <c r="AB2273" t="str">
        <f t="shared" si="747"/>
        <v>YES</v>
      </c>
      <c r="AC2273" t="str">
        <f t="shared" si="748"/>
        <v>NO</v>
      </c>
      <c r="AD2273" t="str">
        <f t="shared" si="749"/>
        <v>NO</v>
      </c>
      <c r="AE2273" t="str">
        <f t="shared" si="750"/>
        <v>NO</v>
      </c>
      <c r="AF2273" t="str">
        <f t="shared" si="751"/>
        <v>NO</v>
      </c>
      <c r="AG2273" t="str">
        <f t="shared" si="752"/>
        <v>NO</v>
      </c>
      <c r="AH2273" t="str">
        <f t="shared" si="753"/>
        <v>NO</v>
      </c>
      <c r="AI2273">
        <f t="shared" si="754"/>
        <v>1328</v>
      </c>
      <c r="AJ2273" t="str">
        <f t="shared" si="755"/>
        <v/>
      </c>
    </row>
    <row r="2274" spans="1:36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35"/>
        <v>13.566000000000001</v>
      </c>
      <c r="P2274" s="6">
        <f t="shared" si="736"/>
        <v>14.370762711864407</v>
      </c>
      <c r="Q2274" t="str">
        <f t="shared" si="737"/>
        <v>games</v>
      </c>
      <c r="R2274" t="str">
        <f t="shared" si="738"/>
        <v>tabletop games</v>
      </c>
      <c r="S2274" s="8">
        <f t="shared" si="739"/>
        <v>42316</v>
      </c>
      <c r="T2274" s="8">
        <f t="shared" si="740"/>
        <v>42345.699490740742</v>
      </c>
      <c r="U2274">
        <f t="shared" si="741"/>
        <v>2015</v>
      </c>
      <c r="V2274" t="str">
        <f>VLOOKUP(MONTH(S2274),REF!$C$4:$D$15,2,FALSE)</f>
        <v>NOV</v>
      </c>
      <c r="W2274" t="str">
        <f t="shared" si="742"/>
        <v>NO</v>
      </c>
      <c r="X2274" t="str">
        <f t="shared" si="743"/>
        <v>YES</v>
      </c>
      <c r="Y2274" t="str">
        <f t="shared" si="744"/>
        <v>NO</v>
      </c>
      <c r="Z2274" t="str">
        <f t="shared" si="745"/>
        <v>NO</v>
      </c>
      <c r="AA2274" t="str">
        <f t="shared" si="746"/>
        <v>NO</v>
      </c>
      <c r="AB2274" t="str">
        <f t="shared" si="747"/>
        <v>NO</v>
      </c>
      <c r="AC2274" t="str">
        <f t="shared" si="748"/>
        <v>NO</v>
      </c>
      <c r="AD2274" t="str">
        <f t="shared" si="749"/>
        <v>NO</v>
      </c>
      <c r="AE2274" t="str">
        <f t="shared" si="750"/>
        <v>NO</v>
      </c>
      <c r="AF2274" t="str">
        <f t="shared" si="751"/>
        <v>NO</v>
      </c>
      <c r="AG2274" t="str">
        <f t="shared" si="752"/>
        <v>NO</v>
      </c>
      <c r="AH2274" t="str">
        <f t="shared" si="753"/>
        <v>NO</v>
      </c>
      <c r="AI2274">
        <f t="shared" si="754"/>
        <v>944</v>
      </c>
      <c r="AJ2274" t="str">
        <f t="shared" si="755"/>
        <v/>
      </c>
    </row>
    <row r="2275" spans="1:36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35"/>
        <v>2.2035999999999998</v>
      </c>
      <c r="P2275" s="6">
        <f t="shared" si="736"/>
        <v>37.476190476190474</v>
      </c>
      <c r="Q2275" t="str">
        <f t="shared" si="737"/>
        <v>games</v>
      </c>
      <c r="R2275" t="str">
        <f t="shared" si="738"/>
        <v>tabletop games</v>
      </c>
      <c r="S2275" s="8">
        <f t="shared" si="739"/>
        <v>42782</v>
      </c>
      <c r="T2275" s="8">
        <f t="shared" si="740"/>
        <v>42806.507430555561</v>
      </c>
      <c r="U2275">
        <f t="shared" si="741"/>
        <v>2017</v>
      </c>
      <c r="V2275" t="str">
        <f>VLOOKUP(MONTH(S2275),REF!$C$4:$D$15,2,FALSE)</f>
        <v>FEB</v>
      </c>
      <c r="W2275" t="str">
        <f t="shared" si="742"/>
        <v>NO</v>
      </c>
      <c r="X2275" t="str">
        <f t="shared" si="743"/>
        <v>YES</v>
      </c>
      <c r="Y2275" t="str">
        <f t="shared" si="744"/>
        <v>NO</v>
      </c>
      <c r="Z2275" t="str">
        <f t="shared" si="745"/>
        <v>NO</v>
      </c>
      <c r="AA2275" t="str">
        <f t="shared" si="746"/>
        <v>NO</v>
      </c>
      <c r="AB2275" t="str">
        <f t="shared" si="747"/>
        <v>NO</v>
      </c>
      <c r="AC2275" t="str">
        <f t="shared" si="748"/>
        <v>NO</v>
      </c>
      <c r="AD2275" t="str">
        <f t="shared" si="749"/>
        <v>NO</v>
      </c>
      <c r="AE2275" t="str">
        <f t="shared" si="750"/>
        <v>NO</v>
      </c>
      <c r="AF2275" t="str">
        <f t="shared" si="751"/>
        <v>NO</v>
      </c>
      <c r="AG2275" t="str">
        <f t="shared" si="752"/>
        <v>NO</v>
      </c>
      <c r="AH2275" t="str">
        <f t="shared" si="753"/>
        <v>NO</v>
      </c>
      <c r="AI2275">
        <f t="shared" si="754"/>
        <v>147</v>
      </c>
      <c r="AJ2275" t="str">
        <f t="shared" si="755"/>
        <v/>
      </c>
    </row>
    <row r="2276" spans="1:36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35"/>
        <v>1.196</v>
      </c>
      <c r="P2276" s="6">
        <f t="shared" si="736"/>
        <v>30.202020202020201</v>
      </c>
      <c r="Q2276" t="str">
        <f t="shared" si="737"/>
        <v>games</v>
      </c>
      <c r="R2276" t="str">
        <f t="shared" si="738"/>
        <v>tabletop games</v>
      </c>
      <c r="S2276" s="8">
        <f t="shared" si="739"/>
        <v>41664</v>
      </c>
      <c r="T2276" s="8">
        <f t="shared" si="740"/>
        <v>41693.500659722224</v>
      </c>
      <c r="U2276">
        <f t="shared" si="741"/>
        <v>2014</v>
      </c>
      <c r="V2276" t="str">
        <f>VLOOKUP(MONTH(S2276),REF!$C$4:$D$15,2,FALSE)</f>
        <v>JAN</v>
      </c>
      <c r="W2276" t="str">
        <f t="shared" si="742"/>
        <v>NO</v>
      </c>
      <c r="X2276" t="str">
        <f t="shared" si="743"/>
        <v>YES</v>
      </c>
      <c r="Y2276" t="str">
        <f t="shared" si="744"/>
        <v>NO</v>
      </c>
      <c r="Z2276" t="str">
        <f t="shared" si="745"/>
        <v>NO</v>
      </c>
      <c r="AA2276" t="str">
        <f t="shared" si="746"/>
        <v>NO</v>
      </c>
      <c r="AB2276" t="str">
        <f t="shared" si="747"/>
        <v>NO</v>
      </c>
      <c r="AC2276" t="str">
        <f t="shared" si="748"/>
        <v>NO</v>
      </c>
      <c r="AD2276" t="str">
        <f t="shared" si="749"/>
        <v>NO</v>
      </c>
      <c r="AE2276" t="str">
        <f t="shared" si="750"/>
        <v>NO</v>
      </c>
      <c r="AF2276" t="str">
        <f t="shared" si="751"/>
        <v>NO</v>
      </c>
      <c r="AG2276" t="str">
        <f t="shared" si="752"/>
        <v>NO</v>
      </c>
      <c r="AH2276" t="str">
        <f t="shared" si="753"/>
        <v>NO</v>
      </c>
      <c r="AI2276">
        <f t="shared" si="754"/>
        <v>99</v>
      </c>
      <c r="AJ2276" t="str">
        <f t="shared" si="755"/>
        <v/>
      </c>
    </row>
    <row r="2277" spans="1:36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35"/>
        <v>4.0776923076923079</v>
      </c>
      <c r="P2277" s="6">
        <f t="shared" si="736"/>
        <v>33.550632911392405</v>
      </c>
      <c r="Q2277" t="str">
        <f t="shared" si="737"/>
        <v>games</v>
      </c>
      <c r="R2277" t="str">
        <f t="shared" si="738"/>
        <v>tabletop games</v>
      </c>
      <c r="S2277" s="8">
        <f t="shared" si="739"/>
        <v>41966</v>
      </c>
      <c r="T2277" s="8">
        <f t="shared" si="740"/>
        <v>41995.616655092592</v>
      </c>
      <c r="U2277">
        <f t="shared" si="741"/>
        <v>2014</v>
      </c>
      <c r="V2277" t="str">
        <f>VLOOKUP(MONTH(S2277),REF!$C$4:$D$15,2,FALSE)</f>
        <v>NOV</v>
      </c>
      <c r="W2277" t="str">
        <f t="shared" si="742"/>
        <v>YES</v>
      </c>
      <c r="X2277" t="str">
        <f t="shared" si="743"/>
        <v>NO</v>
      </c>
      <c r="Y2277" t="str">
        <f t="shared" si="744"/>
        <v>NO</v>
      </c>
      <c r="Z2277" t="str">
        <f t="shared" si="745"/>
        <v>NO</v>
      </c>
      <c r="AA2277" t="str">
        <f t="shared" si="746"/>
        <v>NO</v>
      </c>
      <c r="AB2277" t="str">
        <f t="shared" si="747"/>
        <v>NO</v>
      </c>
      <c r="AC2277" t="str">
        <f t="shared" si="748"/>
        <v>NO</v>
      </c>
      <c r="AD2277" t="str">
        <f t="shared" si="749"/>
        <v>NO</v>
      </c>
      <c r="AE2277" t="str">
        <f t="shared" si="750"/>
        <v>NO</v>
      </c>
      <c r="AF2277" t="str">
        <f t="shared" si="751"/>
        <v>NO</v>
      </c>
      <c r="AG2277" t="str">
        <f t="shared" si="752"/>
        <v>NO</v>
      </c>
      <c r="AH2277" t="str">
        <f t="shared" si="753"/>
        <v>NO</v>
      </c>
      <c r="AI2277">
        <f t="shared" si="754"/>
        <v>79</v>
      </c>
      <c r="AJ2277" t="str">
        <f t="shared" si="755"/>
        <v/>
      </c>
    </row>
    <row r="2278" spans="1:36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35"/>
        <v>1.0581826105905425</v>
      </c>
      <c r="P2278" s="6">
        <f t="shared" si="736"/>
        <v>64.74666666666667</v>
      </c>
      <c r="Q2278" t="str">
        <f t="shared" si="737"/>
        <v>games</v>
      </c>
      <c r="R2278" t="str">
        <f t="shared" si="738"/>
        <v>tabletop games</v>
      </c>
      <c r="S2278" s="8">
        <f t="shared" si="739"/>
        <v>41615</v>
      </c>
      <c r="T2278" s="8">
        <f t="shared" si="740"/>
        <v>41644.651493055557</v>
      </c>
      <c r="U2278">
        <f t="shared" si="741"/>
        <v>2013</v>
      </c>
      <c r="V2278" t="str">
        <f>VLOOKUP(MONTH(S2278),REF!$C$4:$D$15,2,FALSE)</f>
        <v>DEC</v>
      </c>
      <c r="W2278" t="str">
        <f t="shared" si="742"/>
        <v>NO</v>
      </c>
      <c r="X2278" t="str">
        <f t="shared" si="743"/>
        <v>YES</v>
      </c>
      <c r="Y2278" t="str">
        <f t="shared" si="744"/>
        <v>NO</v>
      </c>
      <c r="Z2278" t="str">
        <f t="shared" si="745"/>
        <v>NO</v>
      </c>
      <c r="AA2278" t="str">
        <f t="shared" si="746"/>
        <v>NO</v>
      </c>
      <c r="AB2278" t="str">
        <f t="shared" si="747"/>
        <v>NO</v>
      </c>
      <c r="AC2278" t="str">
        <f t="shared" si="748"/>
        <v>NO</v>
      </c>
      <c r="AD2278" t="str">
        <f t="shared" si="749"/>
        <v>NO</v>
      </c>
      <c r="AE2278" t="str">
        <f t="shared" si="750"/>
        <v>NO</v>
      </c>
      <c r="AF2278" t="str">
        <f t="shared" si="751"/>
        <v>NO</v>
      </c>
      <c r="AG2278" t="str">
        <f t="shared" si="752"/>
        <v>NO</v>
      </c>
      <c r="AH2278" t="str">
        <f t="shared" si="753"/>
        <v>NO</v>
      </c>
      <c r="AI2278">
        <f t="shared" si="754"/>
        <v>75</v>
      </c>
      <c r="AJ2278" t="str">
        <f t="shared" si="755"/>
        <v/>
      </c>
    </row>
    <row r="2279" spans="1:36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35"/>
        <v>1.4108235294117648</v>
      </c>
      <c r="P2279" s="6">
        <f t="shared" si="736"/>
        <v>57.932367149758456</v>
      </c>
      <c r="Q2279" t="str">
        <f t="shared" si="737"/>
        <v>games</v>
      </c>
      <c r="R2279" t="str">
        <f t="shared" si="738"/>
        <v>tabletop games</v>
      </c>
      <c r="S2279" s="8">
        <f t="shared" si="739"/>
        <v>40937</v>
      </c>
      <c r="T2279" s="8">
        <f t="shared" si="740"/>
        <v>40966.678506944445</v>
      </c>
      <c r="U2279">
        <f t="shared" si="741"/>
        <v>2012</v>
      </c>
      <c r="V2279" t="str">
        <f>VLOOKUP(MONTH(S2279),REF!$C$4:$D$15,2,FALSE)</f>
        <v>JAN</v>
      </c>
      <c r="W2279" t="str">
        <f t="shared" si="742"/>
        <v>NO</v>
      </c>
      <c r="X2279" t="str">
        <f t="shared" si="743"/>
        <v>NO</v>
      </c>
      <c r="Y2279" t="str">
        <f t="shared" si="744"/>
        <v>YES</v>
      </c>
      <c r="Z2279" t="str">
        <f t="shared" si="745"/>
        <v>NO</v>
      </c>
      <c r="AA2279" t="str">
        <f t="shared" si="746"/>
        <v>NO</v>
      </c>
      <c r="AB2279" t="str">
        <f t="shared" si="747"/>
        <v>NO</v>
      </c>
      <c r="AC2279" t="str">
        <f t="shared" si="748"/>
        <v>NO</v>
      </c>
      <c r="AD2279" t="str">
        <f t="shared" si="749"/>
        <v>NO</v>
      </c>
      <c r="AE2279" t="str">
        <f t="shared" si="750"/>
        <v>NO</v>
      </c>
      <c r="AF2279" t="str">
        <f t="shared" si="751"/>
        <v>NO</v>
      </c>
      <c r="AG2279" t="str">
        <f t="shared" si="752"/>
        <v>NO</v>
      </c>
      <c r="AH2279" t="str">
        <f t="shared" si="753"/>
        <v>NO</v>
      </c>
      <c r="AI2279">
        <f t="shared" si="754"/>
        <v>207</v>
      </c>
      <c r="AJ2279" t="str">
        <f t="shared" si="755"/>
        <v/>
      </c>
    </row>
    <row r="2280" spans="1:36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35"/>
        <v>2.7069999999999999</v>
      </c>
      <c r="P2280" s="6">
        <f t="shared" si="736"/>
        <v>53.078431372549019</v>
      </c>
      <c r="Q2280" t="str">
        <f t="shared" si="737"/>
        <v>games</v>
      </c>
      <c r="R2280" t="str">
        <f t="shared" si="738"/>
        <v>tabletop games</v>
      </c>
      <c r="S2280" s="8">
        <f t="shared" si="739"/>
        <v>42339</v>
      </c>
      <c r="T2280" s="8">
        <f t="shared" si="740"/>
        <v>42372.957638888889</v>
      </c>
      <c r="U2280">
        <f t="shared" si="741"/>
        <v>2015</v>
      </c>
      <c r="V2280" t="str">
        <f>VLOOKUP(MONTH(S2280),REF!$C$4:$D$15,2,FALSE)</f>
        <v>DEC</v>
      </c>
      <c r="W2280" t="str">
        <f t="shared" si="742"/>
        <v>NO</v>
      </c>
      <c r="X2280" t="str">
        <f t="shared" si="743"/>
        <v>YES</v>
      </c>
      <c r="Y2280" t="str">
        <f t="shared" si="744"/>
        <v>NO</v>
      </c>
      <c r="Z2280" t="str">
        <f t="shared" si="745"/>
        <v>NO</v>
      </c>
      <c r="AA2280" t="str">
        <f t="shared" si="746"/>
        <v>NO</v>
      </c>
      <c r="AB2280" t="str">
        <f t="shared" si="747"/>
        <v>NO</v>
      </c>
      <c r="AC2280" t="str">
        <f t="shared" si="748"/>
        <v>NO</v>
      </c>
      <c r="AD2280" t="str">
        <f t="shared" si="749"/>
        <v>NO</v>
      </c>
      <c r="AE2280" t="str">
        <f t="shared" si="750"/>
        <v>NO</v>
      </c>
      <c r="AF2280" t="str">
        <f t="shared" si="751"/>
        <v>NO</v>
      </c>
      <c r="AG2280" t="str">
        <f t="shared" si="752"/>
        <v>NO</v>
      </c>
      <c r="AH2280" t="str">
        <f t="shared" si="753"/>
        <v>NO</v>
      </c>
      <c r="AI2280">
        <f t="shared" si="754"/>
        <v>102</v>
      </c>
      <c r="AJ2280" t="str">
        <f t="shared" si="755"/>
        <v/>
      </c>
    </row>
    <row r="2281" spans="1:36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35"/>
        <v>1.538</v>
      </c>
      <c r="P2281" s="6">
        <f t="shared" si="736"/>
        <v>48.0625</v>
      </c>
      <c r="Q2281" t="str">
        <f t="shared" si="737"/>
        <v>games</v>
      </c>
      <c r="R2281" t="str">
        <f t="shared" si="738"/>
        <v>tabletop games</v>
      </c>
      <c r="S2281" s="8">
        <f t="shared" si="739"/>
        <v>42021</v>
      </c>
      <c r="T2281" s="8">
        <f t="shared" si="740"/>
        <v>42039.166666666672</v>
      </c>
      <c r="U2281">
        <f t="shared" si="741"/>
        <v>2015</v>
      </c>
      <c r="V2281" t="str">
        <f>VLOOKUP(MONTH(S2281),REF!$C$4:$D$15,2,FALSE)</f>
        <v>JAN</v>
      </c>
      <c r="W2281" t="str">
        <f t="shared" si="742"/>
        <v>NO</v>
      </c>
      <c r="X2281" t="str">
        <f t="shared" si="743"/>
        <v>YES</v>
      </c>
      <c r="Y2281" t="str">
        <f t="shared" si="744"/>
        <v>NO</v>
      </c>
      <c r="Z2281" t="str">
        <f t="shared" si="745"/>
        <v>NO</v>
      </c>
      <c r="AA2281" t="str">
        <f t="shared" si="746"/>
        <v>NO</v>
      </c>
      <c r="AB2281" t="str">
        <f t="shared" si="747"/>
        <v>NO</v>
      </c>
      <c r="AC2281" t="str">
        <f t="shared" si="748"/>
        <v>NO</v>
      </c>
      <c r="AD2281" t="str">
        <f t="shared" si="749"/>
        <v>NO</v>
      </c>
      <c r="AE2281" t="str">
        <f t="shared" si="750"/>
        <v>NO</v>
      </c>
      <c r="AF2281" t="str">
        <f t="shared" si="751"/>
        <v>NO</v>
      </c>
      <c r="AG2281" t="str">
        <f t="shared" si="752"/>
        <v>NO</v>
      </c>
      <c r="AH2281" t="str">
        <f t="shared" si="753"/>
        <v>NO</v>
      </c>
      <c r="AI2281">
        <f t="shared" si="754"/>
        <v>32</v>
      </c>
      <c r="AJ2281" t="str">
        <f t="shared" si="755"/>
        <v/>
      </c>
    </row>
    <row r="2282" spans="1:36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35"/>
        <v>4.0357653061224488</v>
      </c>
      <c r="P2282" s="6">
        <f t="shared" si="736"/>
        <v>82.396874999999994</v>
      </c>
      <c r="Q2282" t="str">
        <f t="shared" si="737"/>
        <v>games</v>
      </c>
      <c r="R2282" t="str">
        <f t="shared" si="738"/>
        <v>tabletop games</v>
      </c>
      <c r="S2282" s="8">
        <f t="shared" si="739"/>
        <v>42235</v>
      </c>
      <c r="T2282" s="8">
        <f t="shared" si="740"/>
        <v>42264.624895833331</v>
      </c>
      <c r="U2282">
        <f t="shared" si="741"/>
        <v>2015</v>
      </c>
      <c r="V2282" t="str">
        <f>VLOOKUP(MONTH(S2282),REF!$C$4:$D$15,2,FALSE)</f>
        <v>AUG</v>
      </c>
      <c r="W2282" t="str">
        <f t="shared" si="742"/>
        <v>NO</v>
      </c>
      <c r="X2282" t="str">
        <f t="shared" si="743"/>
        <v>NO</v>
      </c>
      <c r="Y2282" t="str">
        <f t="shared" si="744"/>
        <v>YES</v>
      </c>
      <c r="Z2282" t="str">
        <f t="shared" si="745"/>
        <v>NO</v>
      </c>
      <c r="AA2282" t="str">
        <f t="shared" si="746"/>
        <v>NO</v>
      </c>
      <c r="AB2282" t="str">
        <f t="shared" si="747"/>
        <v>NO</v>
      </c>
      <c r="AC2282" t="str">
        <f t="shared" si="748"/>
        <v>NO</v>
      </c>
      <c r="AD2282" t="str">
        <f t="shared" si="749"/>
        <v>NO</v>
      </c>
      <c r="AE2282" t="str">
        <f t="shared" si="750"/>
        <v>NO</v>
      </c>
      <c r="AF2282" t="str">
        <f t="shared" si="751"/>
        <v>NO</v>
      </c>
      <c r="AG2282" t="str">
        <f t="shared" si="752"/>
        <v>NO</v>
      </c>
      <c r="AH2282" t="str">
        <f t="shared" si="753"/>
        <v>NO</v>
      </c>
      <c r="AI2282">
        <f t="shared" si="754"/>
        <v>480</v>
      </c>
      <c r="AJ2282" t="str">
        <f t="shared" si="755"/>
        <v/>
      </c>
    </row>
    <row r="2283" spans="1:36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35"/>
        <v>1.85</v>
      </c>
      <c r="P2283" s="6">
        <f t="shared" si="736"/>
        <v>50.454545454545453</v>
      </c>
      <c r="Q2283" t="str">
        <f t="shared" si="737"/>
        <v>music</v>
      </c>
      <c r="R2283" t="str">
        <f t="shared" si="738"/>
        <v>rock</v>
      </c>
      <c r="S2283" s="8">
        <f t="shared" si="739"/>
        <v>40687</v>
      </c>
      <c r="T2283" s="8">
        <f t="shared" si="740"/>
        <v>40749.284722222219</v>
      </c>
      <c r="U2283">
        <f t="shared" si="741"/>
        <v>2011</v>
      </c>
      <c r="V2283" t="str">
        <f>VLOOKUP(MONTH(S2283),REF!$C$4:$D$15,2,FALSE)</f>
        <v>MAY</v>
      </c>
      <c r="W2283" t="str">
        <f t="shared" si="742"/>
        <v>YES</v>
      </c>
      <c r="X2283" t="str">
        <f t="shared" si="743"/>
        <v>NO</v>
      </c>
      <c r="Y2283" t="str">
        <f t="shared" si="744"/>
        <v>NO</v>
      </c>
      <c r="Z2283" t="str">
        <f t="shared" si="745"/>
        <v>NO</v>
      </c>
      <c r="AA2283" t="str">
        <f t="shared" si="746"/>
        <v>NO</v>
      </c>
      <c r="AB2283" t="str">
        <f t="shared" si="747"/>
        <v>NO</v>
      </c>
      <c r="AC2283" t="str">
        <f t="shared" si="748"/>
        <v>NO</v>
      </c>
      <c r="AD2283" t="str">
        <f t="shared" si="749"/>
        <v>NO</v>
      </c>
      <c r="AE2283" t="str">
        <f t="shared" si="750"/>
        <v>NO</v>
      </c>
      <c r="AF2283" t="str">
        <f t="shared" si="751"/>
        <v>NO</v>
      </c>
      <c r="AG2283" t="str">
        <f t="shared" si="752"/>
        <v>NO</v>
      </c>
      <c r="AH2283" t="str">
        <f t="shared" si="753"/>
        <v>NO</v>
      </c>
      <c r="AI2283">
        <f t="shared" si="754"/>
        <v>11</v>
      </c>
      <c r="AJ2283" t="str">
        <f t="shared" si="755"/>
        <v/>
      </c>
    </row>
    <row r="2284" spans="1:36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35"/>
        <v>1.8533333333333333</v>
      </c>
      <c r="P2284" s="6">
        <f t="shared" si="736"/>
        <v>115.83333333333333</v>
      </c>
      <c r="Q2284" t="str">
        <f t="shared" si="737"/>
        <v>music</v>
      </c>
      <c r="R2284" t="str">
        <f t="shared" si="738"/>
        <v>rock</v>
      </c>
      <c r="S2284" s="8">
        <f t="shared" si="739"/>
        <v>42323</v>
      </c>
      <c r="T2284" s="8">
        <f t="shared" si="740"/>
        <v>42383.17460648148</v>
      </c>
      <c r="U2284">
        <f t="shared" si="741"/>
        <v>2015</v>
      </c>
      <c r="V2284" t="str">
        <f>VLOOKUP(MONTH(S2284),REF!$C$4:$D$15,2,FALSE)</f>
        <v>NOV</v>
      </c>
      <c r="W2284" t="str">
        <f t="shared" si="742"/>
        <v>YES</v>
      </c>
      <c r="X2284" t="str">
        <f t="shared" si="743"/>
        <v>NO</v>
      </c>
      <c r="Y2284" t="str">
        <f t="shared" si="744"/>
        <v>NO</v>
      </c>
      <c r="Z2284" t="str">
        <f t="shared" si="745"/>
        <v>NO</v>
      </c>
      <c r="AA2284" t="str">
        <f t="shared" si="746"/>
        <v>NO</v>
      </c>
      <c r="AB2284" t="str">
        <f t="shared" si="747"/>
        <v>NO</v>
      </c>
      <c r="AC2284" t="str">
        <f t="shared" si="748"/>
        <v>NO</v>
      </c>
      <c r="AD2284" t="str">
        <f t="shared" si="749"/>
        <v>NO</v>
      </c>
      <c r="AE2284" t="str">
        <f t="shared" si="750"/>
        <v>NO</v>
      </c>
      <c r="AF2284" t="str">
        <f t="shared" si="751"/>
        <v>NO</v>
      </c>
      <c r="AG2284" t="str">
        <f t="shared" si="752"/>
        <v>NO</v>
      </c>
      <c r="AH2284" t="str">
        <f t="shared" si="753"/>
        <v>NO</v>
      </c>
      <c r="AI2284">
        <f t="shared" si="754"/>
        <v>12</v>
      </c>
      <c r="AJ2284" t="str">
        <f t="shared" si="755"/>
        <v/>
      </c>
    </row>
    <row r="2285" spans="1:36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35"/>
        <v>1.0085533333333332</v>
      </c>
      <c r="P2285" s="6">
        <f t="shared" si="736"/>
        <v>63.03458333333333</v>
      </c>
      <c r="Q2285" t="str">
        <f t="shared" si="737"/>
        <v>music</v>
      </c>
      <c r="R2285" t="str">
        <f t="shared" si="738"/>
        <v>rock</v>
      </c>
      <c r="S2285" s="8">
        <f t="shared" si="739"/>
        <v>40978</v>
      </c>
      <c r="T2285" s="8">
        <f t="shared" si="740"/>
        <v>41038.083379629628</v>
      </c>
      <c r="U2285">
        <f t="shared" si="741"/>
        <v>2012</v>
      </c>
      <c r="V2285" t="str">
        <f>VLOOKUP(MONTH(S2285),REF!$C$4:$D$15,2,FALSE)</f>
        <v>MAR</v>
      </c>
      <c r="W2285" t="str">
        <f t="shared" si="742"/>
        <v>NO</v>
      </c>
      <c r="X2285" t="str">
        <f t="shared" si="743"/>
        <v>YES</v>
      </c>
      <c r="Y2285" t="str">
        <f t="shared" si="744"/>
        <v>NO</v>
      </c>
      <c r="Z2285" t="str">
        <f t="shared" si="745"/>
        <v>NO</v>
      </c>
      <c r="AA2285" t="str">
        <f t="shared" si="746"/>
        <v>NO</v>
      </c>
      <c r="AB2285" t="str">
        <f t="shared" si="747"/>
        <v>NO</v>
      </c>
      <c r="AC2285" t="str">
        <f t="shared" si="748"/>
        <v>NO</v>
      </c>
      <c r="AD2285" t="str">
        <f t="shared" si="749"/>
        <v>NO</v>
      </c>
      <c r="AE2285" t="str">
        <f t="shared" si="750"/>
        <v>NO</v>
      </c>
      <c r="AF2285" t="str">
        <f t="shared" si="751"/>
        <v>NO</v>
      </c>
      <c r="AG2285" t="str">
        <f t="shared" si="752"/>
        <v>NO</v>
      </c>
      <c r="AH2285" t="str">
        <f t="shared" si="753"/>
        <v>NO</v>
      </c>
      <c r="AI2285">
        <f t="shared" si="754"/>
        <v>48</v>
      </c>
      <c r="AJ2285" t="str">
        <f t="shared" si="755"/>
        <v/>
      </c>
    </row>
    <row r="2286" spans="1:36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35"/>
        <v>1.0622116666666668</v>
      </c>
      <c r="P2286" s="6">
        <f t="shared" si="736"/>
        <v>108.02152542372882</v>
      </c>
      <c r="Q2286" t="str">
        <f t="shared" si="737"/>
        <v>music</v>
      </c>
      <c r="R2286" t="str">
        <f t="shared" si="738"/>
        <v>rock</v>
      </c>
      <c r="S2286" s="8">
        <f t="shared" si="739"/>
        <v>40586</v>
      </c>
      <c r="T2286" s="8">
        <f t="shared" si="740"/>
        <v>40614.166666666664</v>
      </c>
      <c r="U2286">
        <f t="shared" si="741"/>
        <v>2011</v>
      </c>
      <c r="V2286" t="str">
        <f>VLOOKUP(MONTH(S2286),REF!$C$4:$D$15,2,FALSE)</f>
        <v>FEB</v>
      </c>
      <c r="W2286" t="str">
        <f t="shared" si="742"/>
        <v>NO</v>
      </c>
      <c r="X2286" t="str">
        <f t="shared" si="743"/>
        <v>NO</v>
      </c>
      <c r="Y2286" t="str">
        <f t="shared" si="744"/>
        <v>YES</v>
      </c>
      <c r="Z2286" t="str">
        <f t="shared" si="745"/>
        <v>NO</v>
      </c>
      <c r="AA2286" t="str">
        <f t="shared" si="746"/>
        <v>NO</v>
      </c>
      <c r="AB2286" t="str">
        <f t="shared" si="747"/>
        <v>NO</v>
      </c>
      <c r="AC2286" t="str">
        <f t="shared" si="748"/>
        <v>NO</v>
      </c>
      <c r="AD2286" t="str">
        <f t="shared" si="749"/>
        <v>NO</v>
      </c>
      <c r="AE2286" t="str">
        <f t="shared" si="750"/>
        <v>NO</v>
      </c>
      <c r="AF2286" t="str">
        <f t="shared" si="751"/>
        <v>NO</v>
      </c>
      <c r="AG2286" t="str">
        <f t="shared" si="752"/>
        <v>NO</v>
      </c>
      <c r="AH2286" t="str">
        <f t="shared" si="753"/>
        <v>NO</v>
      </c>
      <c r="AI2286">
        <f t="shared" si="754"/>
        <v>59</v>
      </c>
      <c r="AJ2286" t="str">
        <f t="shared" si="755"/>
        <v/>
      </c>
    </row>
    <row r="2287" spans="1:36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35"/>
        <v>1.2136666666666667</v>
      </c>
      <c r="P2287" s="6">
        <f t="shared" si="736"/>
        <v>46.088607594936711</v>
      </c>
      <c r="Q2287" t="str">
        <f t="shared" si="737"/>
        <v>music</v>
      </c>
      <c r="R2287" t="str">
        <f t="shared" si="738"/>
        <v>rock</v>
      </c>
      <c r="S2287" s="8">
        <f t="shared" si="739"/>
        <v>41059</v>
      </c>
      <c r="T2287" s="8">
        <f t="shared" si="740"/>
        <v>41089.185682870375</v>
      </c>
      <c r="U2287">
        <f t="shared" si="741"/>
        <v>2012</v>
      </c>
      <c r="V2287" t="str">
        <f>VLOOKUP(MONTH(S2287),REF!$C$4:$D$15,2,FALSE)</f>
        <v>MAY</v>
      </c>
      <c r="W2287" t="str">
        <f t="shared" si="742"/>
        <v>NO</v>
      </c>
      <c r="X2287" t="str">
        <f t="shared" si="743"/>
        <v>YES</v>
      </c>
      <c r="Y2287" t="str">
        <f t="shared" si="744"/>
        <v>NO</v>
      </c>
      <c r="Z2287" t="str">
        <f t="shared" si="745"/>
        <v>NO</v>
      </c>
      <c r="AA2287" t="str">
        <f t="shared" si="746"/>
        <v>NO</v>
      </c>
      <c r="AB2287" t="str">
        <f t="shared" si="747"/>
        <v>NO</v>
      </c>
      <c r="AC2287" t="str">
        <f t="shared" si="748"/>
        <v>NO</v>
      </c>
      <c r="AD2287" t="str">
        <f t="shared" si="749"/>
        <v>NO</v>
      </c>
      <c r="AE2287" t="str">
        <f t="shared" si="750"/>
        <v>NO</v>
      </c>
      <c r="AF2287" t="str">
        <f t="shared" si="751"/>
        <v>NO</v>
      </c>
      <c r="AG2287" t="str">
        <f t="shared" si="752"/>
        <v>NO</v>
      </c>
      <c r="AH2287" t="str">
        <f t="shared" si="753"/>
        <v>NO</v>
      </c>
      <c r="AI2287">
        <f t="shared" si="754"/>
        <v>79</v>
      </c>
      <c r="AJ2287" t="str">
        <f t="shared" si="755"/>
        <v/>
      </c>
    </row>
    <row r="2288" spans="1:36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35"/>
        <v>1.0006666666666666</v>
      </c>
      <c r="P2288" s="6">
        <f t="shared" si="736"/>
        <v>107.21428571428571</v>
      </c>
      <c r="Q2288" t="str">
        <f t="shared" si="737"/>
        <v>music</v>
      </c>
      <c r="R2288" t="str">
        <f t="shared" si="738"/>
        <v>rock</v>
      </c>
      <c r="S2288" s="8">
        <f t="shared" si="739"/>
        <v>41495</v>
      </c>
      <c r="T2288" s="8">
        <f t="shared" si="740"/>
        <v>41523.165972222225</v>
      </c>
      <c r="U2288">
        <f t="shared" si="741"/>
        <v>2013</v>
      </c>
      <c r="V2288" t="str">
        <f>VLOOKUP(MONTH(S2288),REF!$C$4:$D$15,2,FALSE)</f>
        <v>AUG</v>
      </c>
      <c r="W2288" t="str">
        <f t="shared" si="742"/>
        <v>NO</v>
      </c>
      <c r="X2288" t="str">
        <f t="shared" si="743"/>
        <v>YES</v>
      </c>
      <c r="Y2288" t="str">
        <f t="shared" si="744"/>
        <v>NO</v>
      </c>
      <c r="Z2288" t="str">
        <f t="shared" si="745"/>
        <v>NO</v>
      </c>
      <c r="AA2288" t="str">
        <f t="shared" si="746"/>
        <v>NO</v>
      </c>
      <c r="AB2288" t="str">
        <f t="shared" si="747"/>
        <v>NO</v>
      </c>
      <c r="AC2288" t="str">
        <f t="shared" si="748"/>
        <v>NO</v>
      </c>
      <c r="AD2288" t="str">
        <f t="shared" si="749"/>
        <v>NO</v>
      </c>
      <c r="AE2288" t="str">
        <f t="shared" si="750"/>
        <v>NO</v>
      </c>
      <c r="AF2288" t="str">
        <f t="shared" si="751"/>
        <v>NO</v>
      </c>
      <c r="AG2288" t="str">
        <f t="shared" si="752"/>
        <v>NO</v>
      </c>
      <c r="AH2288" t="str">
        <f t="shared" si="753"/>
        <v>NO</v>
      </c>
      <c r="AI2288">
        <f t="shared" si="754"/>
        <v>14</v>
      </c>
      <c r="AJ2288" t="str">
        <f t="shared" si="755"/>
        <v/>
      </c>
    </row>
    <row r="2289" spans="1:36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35"/>
        <v>1.1997755555555556</v>
      </c>
      <c r="P2289" s="6">
        <f t="shared" si="736"/>
        <v>50.9338679245283</v>
      </c>
      <c r="Q2289" t="str">
        <f t="shared" si="737"/>
        <v>music</v>
      </c>
      <c r="R2289" t="str">
        <f t="shared" si="738"/>
        <v>rock</v>
      </c>
      <c r="S2289" s="8">
        <f t="shared" si="739"/>
        <v>41793</v>
      </c>
      <c r="T2289" s="8">
        <f t="shared" si="740"/>
        <v>41813.667361111111</v>
      </c>
      <c r="U2289">
        <f t="shared" si="741"/>
        <v>2014</v>
      </c>
      <c r="V2289" t="str">
        <f>VLOOKUP(MONTH(S2289),REF!$C$4:$D$15,2,FALSE)</f>
        <v>JUN</v>
      </c>
      <c r="W2289" t="str">
        <f t="shared" si="742"/>
        <v>NO</v>
      </c>
      <c r="X2289" t="str">
        <f t="shared" si="743"/>
        <v>YES</v>
      </c>
      <c r="Y2289" t="str">
        <f t="shared" si="744"/>
        <v>NO</v>
      </c>
      <c r="Z2289" t="str">
        <f t="shared" si="745"/>
        <v>NO</v>
      </c>
      <c r="AA2289" t="str">
        <f t="shared" si="746"/>
        <v>NO</v>
      </c>
      <c r="AB2289" t="str">
        <f t="shared" si="747"/>
        <v>NO</v>
      </c>
      <c r="AC2289" t="str">
        <f t="shared" si="748"/>
        <v>NO</v>
      </c>
      <c r="AD2289" t="str">
        <f t="shared" si="749"/>
        <v>NO</v>
      </c>
      <c r="AE2289" t="str">
        <f t="shared" si="750"/>
        <v>NO</v>
      </c>
      <c r="AF2289" t="str">
        <f t="shared" si="751"/>
        <v>NO</v>
      </c>
      <c r="AG2289" t="str">
        <f t="shared" si="752"/>
        <v>NO</v>
      </c>
      <c r="AH2289" t="str">
        <f t="shared" si="753"/>
        <v>NO</v>
      </c>
      <c r="AI2289">
        <f t="shared" si="754"/>
        <v>106</v>
      </c>
      <c r="AJ2289" t="str">
        <f t="shared" si="755"/>
        <v/>
      </c>
    </row>
    <row r="2290" spans="1:36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35"/>
        <v>1.0009999999999999</v>
      </c>
      <c r="P2290" s="6">
        <f t="shared" si="736"/>
        <v>40.04</v>
      </c>
      <c r="Q2290" t="str">
        <f t="shared" si="737"/>
        <v>music</v>
      </c>
      <c r="R2290" t="str">
        <f t="shared" si="738"/>
        <v>rock</v>
      </c>
      <c r="S2290" s="8">
        <f t="shared" si="739"/>
        <v>41068</v>
      </c>
      <c r="T2290" s="8">
        <f t="shared" si="740"/>
        <v>41086.75</v>
      </c>
      <c r="U2290">
        <f t="shared" si="741"/>
        <v>2012</v>
      </c>
      <c r="V2290" t="str">
        <f>VLOOKUP(MONTH(S2290),REF!$C$4:$D$15,2,FALSE)</f>
        <v>JUN</v>
      </c>
      <c r="W2290" t="str">
        <f t="shared" si="742"/>
        <v>NO</v>
      </c>
      <c r="X2290" t="str">
        <f t="shared" si="743"/>
        <v>YES</v>
      </c>
      <c r="Y2290" t="str">
        <f t="shared" si="744"/>
        <v>NO</v>
      </c>
      <c r="Z2290" t="str">
        <f t="shared" si="745"/>
        <v>NO</v>
      </c>
      <c r="AA2290" t="str">
        <f t="shared" si="746"/>
        <v>NO</v>
      </c>
      <c r="AB2290" t="str">
        <f t="shared" si="747"/>
        <v>NO</v>
      </c>
      <c r="AC2290" t="str">
        <f t="shared" si="748"/>
        <v>NO</v>
      </c>
      <c r="AD2290" t="str">
        <f t="shared" si="749"/>
        <v>NO</v>
      </c>
      <c r="AE2290" t="str">
        <f t="shared" si="750"/>
        <v>NO</v>
      </c>
      <c r="AF2290" t="str">
        <f t="shared" si="751"/>
        <v>NO</v>
      </c>
      <c r="AG2290" t="str">
        <f t="shared" si="752"/>
        <v>NO</v>
      </c>
      <c r="AH2290" t="str">
        <f t="shared" si="753"/>
        <v>NO</v>
      </c>
      <c r="AI2290">
        <f t="shared" si="754"/>
        <v>25</v>
      </c>
      <c r="AJ2290" t="str">
        <f t="shared" si="755"/>
        <v/>
      </c>
    </row>
    <row r="2291" spans="1:36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35"/>
        <v>1.0740000000000001</v>
      </c>
      <c r="P2291" s="6">
        <f t="shared" si="736"/>
        <v>64.44</v>
      </c>
      <c r="Q2291" t="str">
        <f t="shared" si="737"/>
        <v>music</v>
      </c>
      <c r="R2291" t="str">
        <f t="shared" si="738"/>
        <v>rock</v>
      </c>
      <c r="S2291" s="8">
        <f t="shared" si="739"/>
        <v>41572</v>
      </c>
      <c r="T2291" s="8">
        <f t="shared" si="740"/>
        <v>41614.973611111112</v>
      </c>
      <c r="U2291">
        <f t="shared" si="741"/>
        <v>2013</v>
      </c>
      <c r="V2291" t="str">
        <f>VLOOKUP(MONTH(S2291),REF!$C$4:$D$15,2,FALSE)</f>
        <v>OCT</v>
      </c>
      <c r="W2291" t="str">
        <f t="shared" si="742"/>
        <v>NO</v>
      </c>
      <c r="X2291" t="str">
        <f t="shared" si="743"/>
        <v>YES</v>
      </c>
      <c r="Y2291" t="str">
        <f t="shared" si="744"/>
        <v>NO</v>
      </c>
      <c r="Z2291" t="str">
        <f t="shared" si="745"/>
        <v>NO</v>
      </c>
      <c r="AA2291" t="str">
        <f t="shared" si="746"/>
        <v>NO</v>
      </c>
      <c r="AB2291" t="str">
        <f t="shared" si="747"/>
        <v>NO</v>
      </c>
      <c r="AC2291" t="str">
        <f t="shared" si="748"/>
        <v>NO</v>
      </c>
      <c r="AD2291" t="str">
        <f t="shared" si="749"/>
        <v>NO</v>
      </c>
      <c r="AE2291" t="str">
        <f t="shared" si="750"/>
        <v>NO</v>
      </c>
      <c r="AF2291" t="str">
        <f t="shared" si="751"/>
        <v>NO</v>
      </c>
      <c r="AG2291" t="str">
        <f t="shared" si="752"/>
        <v>NO</v>
      </c>
      <c r="AH2291" t="str">
        <f t="shared" si="753"/>
        <v>NO</v>
      </c>
      <c r="AI2291">
        <f t="shared" si="754"/>
        <v>25</v>
      </c>
      <c r="AJ2291" t="str">
        <f t="shared" si="755"/>
        <v/>
      </c>
    </row>
    <row r="2292" spans="1:36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35"/>
        <v>1.0406666666666666</v>
      </c>
      <c r="P2292" s="6">
        <f t="shared" si="736"/>
        <v>53.827586206896555</v>
      </c>
      <c r="Q2292" t="str">
        <f t="shared" si="737"/>
        <v>music</v>
      </c>
      <c r="R2292" t="str">
        <f t="shared" si="738"/>
        <v>rock</v>
      </c>
      <c r="S2292" s="8">
        <f t="shared" si="739"/>
        <v>40070</v>
      </c>
      <c r="T2292" s="8">
        <f t="shared" si="740"/>
        <v>40148.708333333336</v>
      </c>
      <c r="U2292">
        <f t="shared" si="741"/>
        <v>2009</v>
      </c>
      <c r="V2292" t="str">
        <f>VLOOKUP(MONTH(S2292),REF!$C$4:$D$15,2,FALSE)</f>
        <v>SEP</v>
      </c>
      <c r="W2292" t="str">
        <f t="shared" si="742"/>
        <v>NO</v>
      </c>
      <c r="X2292" t="str">
        <f t="shared" si="743"/>
        <v>YES</v>
      </c>
      <c r="Y2292" t="str">
        <f t="shared" si="744"/>
        <v>NO</v>
      </c>
      <c r="Z2292" t="str">
        <f t="shared" si="745"/>
        <v>NO</v>
      </c>
      <c r="AA2292" t="str">
        <f t="shared" si="746"/>
        <v>NO</v>
      </c>
      <c r="AB2292" t="str">
        <f t="shared" si="747"/>
        <v>NO</v>
      </c>
      <c r="AC2292" t="str">
        <f t="shared" si="748"/>
        <v>NO</v>
      </c>
      <c r="AD2292" t="str">
        <f t="shared" si="749"/>
        <v>NO</v>
      </c>
      <c r="AE2292" t="str">
        <f t="shared" si="750"/>
        <v>NO</v>
      </c>
      <c r="AF2292" t="str">
        <f t="shared" si="751"/>
        <v>NO</v>
      </c>
      <c r="AG2292" t="str">
        <f t="shared" si="752"/>
        <v>NO</v>
      </c>
      <c r="AH2292" t="str">
        <f t="shared" si="753"/>
        <v>NO</v>
      </c>
      <c r="AI2292">
        <f t="shared" si="754"/>
        <v>29</v>
      </c>
      <c r="AJ2292" t="str">
        <f t="shared" si="755"/>
        <v/>
      </c>
    </row>
    <row r="2293" spans="1:36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35"/>
        <v>1.728</v>
      </c>
      <c r="P2293" s="6">
        <f t="shared" si="736"/>
        <v>100.46511627906976</v>
      </c>
      <c r="Q2293" t="str">
        <f t="shared" si="737"/>
        <v>music</v>
      </c>
      <c r="R2293" t="str">
        <f t="shared" si="738"/>
        <v>rock</v>
      </c>
      <c r="S2293" s="8">
        <f t="shared" si="739"/>
        <v>40988</v>
      </c>
      <c r="T2293" s="8">
        <f t="shared" si="740"/>
        <v>41022.166666666664</v>
      </c>
      <c r="U2293">
        <f t="shared" si="741"/>
        <v>2012</v>
      </c>
      <c r="V2293" t="str">
        <f>VLOOKUP(MONTH(S2293),REF!$C$4:$D$15,2,FALSE)</f>
        <v>MAR</v>
      </c>
      <c r="W2293" t="str">
        <f t="shared" si="742"/>
        <v>NO</v>
      </c>
      <c r="X2293" t="str">
        <f t="shared" si="743"/>
        <v>YES</v>
      </c>
      <c r="Y2293" t="str">
        <f t="shared" si="744"/>
        <v>NO</v>
      </c>
      <c r="Z2293" t="str">
        <f t="shared" si="745"/>
        <v>NO</v>
      </c>
      <c r="AA2293" t="str">
        <f t="shared" si="746"/>
        <v>NO</v>
      </c>
      <c r="AB2293" t="str">
        <f t="shared" si="747"/>
        <v>NO</v>
      </c>
      <c r="AC2293" t="str">
        <f t="shared" si="748"/>
        <v>NO</v>
      </c>
      <c r="AD2293" t="str">
        <f t="shared" si="749"/>
        <v>NO</v>
      </c>
      <c r="AE2293" t="str">
        <f t="shared" si="750"/>
        <v>NO</v>
      </c>
      <c r="AF2293" t="str">
        <f t="shared" si="751"/>
        <v>NO</v>
      </c>
      <c r="AG2293" t="str">
        <f t="shared" si="752"/>
        <v>NO</v>
      </c>
      <c r="AH2293" t="str">
        <f t="shared" si="753"/>
        <v>NO</v>
      </c>
      <c r="AI2293">
        <f t="shared" si="754"/>
        <v>43</v>
      </c>
      <c r="AJ2293" t="str">
        <f t="shared" si="755"/>
        <v/>
      </c>
    </row>
    <row r="2294" spans="1:36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35"/>
        <v>1.072505</v>
      </c>
      <c r="P2294" s="6">
        <f t="shared" si="736"/>
        <v>46.630652173913049</v>
      </c>
      <c r="Q2294" t="str">
        <f t="shared" si="737"/>
        <v>music</v>
      </c>
      <c r="R2294" t="str">
        <f t="shared" si="738"/>
        <v>rock</v>
      </c>
      <c r="S2294" s="8">
        <f t="shared" si="739"/>
        <v>40988</v>
      </c>
      <c r="T2294" s="8">
        <f t="shared" si="740"/>
        <v>41017.697638888887</v>
      </c>
      <c r="U2294">
        <f t="shared" si="741"/>
        <v>2012</v>
      </c>
      <c r="V2294" t="str">
        <f>VLOOKUP(MONTH(S2294),REF!$C$4:$D$15,2,FALSE)</f>
        <v>MAR</v>
      </c>
      <c r="W2294" t="str">
        <f t="shared" si="742"/>
        <v>NO</v>
      </c>
      <c r="X2294" t="str">
        <f t="shared" si="743"/>
        <v>YES</v>
      </c>
      <c r="Y2294" t="str">
        <f t="shared" si="744"/>
        <v>NO</v>
      </c>
      <c r="Z2294" t="str">
        <f t="shared" si="745"/>
        <v>NO</v>
      </c>
      <c r="AA2294" t="str">
        <f t="shared" si="746"/>
        <v>NO</v>
      </c>
      <c r="AB2294" t="str">
        <f t="shared" si="747"/>
        <v>NO</v>
      </c>
      <c r="AC2294" t="str">
        <f t="shared" si="748"/>
        <v>NO</v>
      </c>
      <c r="AD2294" t="str">
        <f t="shared" si="749"/>
        <v>NO</v>
      </c>
      <c r="AE2294" t="str">
        <f t="shared" si="750"/>
        <v>NO</v>
      </c>
      <c r="AF2294" t="str">
        <f t="shared" si="751"/>
        <v>NO</v>
      </c>
      <c r="AG2294" t="str">
        <f t="shared" si="752"/>
        <v>NO</v>
      </c>
      <c r="AH2294" t="str">
        <f t="shared" si="753"/>
        <v>NO</v>
      </c>
      <c r="AI2294">
        <f t="shared" si="754"/>
        <v>46</v>
      </c>
      <c r="AJ2294" t="str">
        <f t="shared" si="755"/>
        <v/>
      </c>
    </row>
    <row r="2295" spans="1:36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35"/>
        <v>1.0823529411764705</v>
      </c>
      <c r="P2295" s="6">
        <f t="shared" si="736"/>
        <v>34.074074074074076</v>
      </c>
      <c r="Q2295" t="str">
        <f t="shared" si="737"/>
        <v>music</v>
      </c>
      <c r="R2295" t="str">
        <f t="shared" si="738"/>
        <v>rock</v>
      </c>
      <c r="S2295" s="8">
        <f t="shared" si="739"/>
        <v>41152</v>
      </c>
      <c r="T2295" s="8">
        <f t="shared" si="740"/>
        <v>41177.165972222225</v>
      </c>
      <c r="U2295">
        <f t="shared" si="741"/>
        <v>2012</v>
      </c>
      <c r="V2295" t="str">
        <f>VLOOKUP(MONTH(S2295),REF!$C$4:$D$15,2,FALSE)</f>
        <v>AUG</v>
      </c>
      <c r="W2295" t="str">
        <f t="shared" si="742"/>
        <v>YES</v>
      </c>
      <c r="X2295" t="str">
        <f t="shared" si="743"/>
        <v>NO</v>
      </c>
      <c r="Y2295" t="str">
        <f t="shared" si="744"/>
        <v>NO</v>
      </c>
      <c r="Z2295" t="str">
        <f t="shared" si="745"/>
        <v>NO</v>
      </c>
      <c r="AA2295" t="str">
        <f t="shared" si="746"/>
        <v>NO</v>
      </c>
      <c r="AB2295" t="str">
        <f t="shared" si="747"/>
        <v>NO</v>
      </c>
      <c r="AC2295" t="str">
        <f t="shared" si="748"/>
        <v>NO</v>
      </c>
      <c r="AD2295" t="str">
        <f t="shared" si="749"/>
        <v>NO</v>
      </c>
      <c r="AE2295" t="str">
        <f t="shared" si="750"/>
        <v>NO</v>
      </c>
      <c r="AF2295" t="str">
        <f t="shared" si="751"/>
        <v>NO</v>
      </c>
      <c r="AG2295" t="str">
        <f t="shared" si="752"/>
        <v>NO</v>
      </c>
      <c r="AH2295" t="str">
        <f t="shared" si="753"/>
        <v>NO</v>
      </c>
      <c r="AI2295">
        <f t="shared" si="754"/>
        <v>27</v>
      </c>
      <c r="AJ2295" t="str">
        <f t="shared" si="755"/>
        <v/>
      </c>
    </row>
    <row r="2296" spans="1:36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35"/>
        <v>1.4608079999999999</v>
      </c>
      <c r="P2296" s="6">
        <f t="shared" si="736"/>
        <v>65.214642857142863</v>
      </c>
      <c r="Q2296" t="str">
        <f t="shared" si="737"/>
        <v>music</v>
      </c>
      <c r="R2296" t="str">
        <f t="shared" si="738"/>
        <v>rock</v>
      </c>
      <c r="S2296" s="8">
        <f t="shared" si="739"/>
        <v>41265</v>
      </c>
      <c r="T2296" s="8">
        <f t="shared" si="740"/>
        <v>41294.72314814815</v>
      </c>
      <c r="U2296">
        <f t="shared" si="741"/>
        <v>2012</v>
      </c>
      <c r="V2296" t="str">
        <f>VLOOKUP(MONTH(S2296),REF!$C$4:$D$15,2,FALSE)</f>
        <v>DEC</v>
      </c>
      <c r="W2296" t="str">
        <f t="shared" si="742"/>
        <v>NO</v>
      </c>
      <c r="X2296" t="str">
        <f t="shared" si="743"/>
        <v>NO</v>
      </c>
      <c r="Y2296" t="str">
        <f t="shared" si="744"/>
        <v>YES</v>
      </c>
      <c r="Z2296" t="str">
        <f t="shared" si="745"/>
        <v>NO</v>
      </c>
      <c r="AA2296" t="str">
        <f t="shared" si="746"/>
        <v>NO</v>
      </c>
      <c r="AB2296" t="str">
        <f t="shared" si="747"/>
        <v>NO</v>
      </c>
      <c r="AC2296" t="str">
        <f t="shared" si="748"/>
        <v>NO</v>
      </c>
      <c r="AD2296" t="str">
        <f t="shared" si="749"/>
        <v>NO</v>
      </c>
      <c r="AE2296" t="str">
        <f t="shared" si="750"/>
        <v>NO</v>
      </c>
      <c r="AF2296" t="str">
        <f t="shared" si="751"/>
        <v>NO</v>
      </c>
      <c r="AG2296" t="str">
        <f t="shared" si="752"/>
        <v>NO</v>
      </c>
      <c r="AH2296" t="str">
        <f t="shared" si="753"/>
        <v>NO</v>
      </c>
      <c r="AI2296">
        <f t="shared" si="754"/>
        <v>112</v>
      </c>
      <c r="AJ2296" t="str">
        <f t="shared" si="755"/>
        <v/>
      </c>
    </row>
    <row r="2297" spans="1:36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35"/>
        <v>1.2524999999999999</v>
      </c>
      <c r="P2297" s="6">
        <f t="shared" si="736"/>
        <v>44.205882352941174</v>
      </c>
      <c r="Q2297" t="str">
        <f t="shared" si="737"/>
        <v>music</v>
      </c>
      <c r="R2297" t="str">
        <f t="shared" si="738"/>
        <v>rock</v>
      </c>
      <c r="S2297" s="8">
        <f t="shared" si="739"/>
        <v>41271</v>
      </c>
      <c r="T2297" s="8">
        <f t="shared" si="740"/>
        <v>41300.954351851848</v>
      </c>
      <c r="U2297">
        <f t="shared" si="741"/>
        <v>2012</v>
      </c>
      <c r="V2297" t="str">
        <f>VLOOKUP(MONTH(S2297),REF!$C$4:$D$15,2,FALSE)</f>
        <v>DEC</v>
      </c>
      <c r="W2297" t="str">
        <f t="shared" si="742"/>
        <v>NO</v>
      </c>
      <c r="X2297" t="str">
        <f t="shared" si="743"/>
        <v>YES</v>
      </c>
      <c r="Y2297" t="str">
        <f t="shared" si="744"/>
        <v>NO</v>
      </c>
      <c r="Z2297" t="str">
        <f t="shared" si="745"/>
        <v>NO</v>
      </c>
      <c r="AA2297" t="str">
        <f t="shared" si="746"/>
        <v>NO</v>
      </c>
      <c r="AB2297" t="str">
        <f t="shared" si="747"/>
        <v>NO</v>
      </c>
      <c r="AC2297" t="str">
        <f t="shared" si="748"/>
        <v>NO</v>
      </c>
      <c r="AD2297" t="str">
        <f t="shared" si="749"/>
        <v>NO</v>
      </c>
      <c r="AE2297" t="str">
        <f t="shared" si="750"/>
        <v>NO</v>
      </c>
      <c r="AF2297" t="str">
        <f t="shared" si="751"/>
        <v>NO</v>
      </c>
      <c r="AG2297" t="str">
        <f t="shared" si="752"/>
        <v>NO</v>
      </c>
      <c r="AH2297" t="str">
        <f t="shared" si="753"/>
        <v>NO</v>
      </c>
      <c r="AI2297">
        <f t="shared" si="754"/>
        <v>34</v>
      </c>
      <c r="AJ2297" t="str">
        <f t="shared" si="755"/>
        <v/>
      </c>
    </row>
    <row r="2298" spans="1:36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35"/>
        <v>1.4907142857142857</v>
      </c>
      <c r="P2298" s="6">
        <f t="shared" si="736"/>
        <v>71.965517241379317</v>
      </c>
      <c r="Q2298" t="str">
        <f t="shared" si="737"/>
        <v>music</v>
      </c>
      <c r="R2298" t="str">
        <f t="shared" si="738"/>
        <v>rock</v>
      </c>
      <c r="S2298" s="8">
        <f t="shared" si="739"/>
        <v>40928</v>
      </c>
      <c r="T2298" s="8">
        <f t="shared" si="740"/>
        <v>40962.731782407405</v>
      </c>
      <c r="U2298">
        <f t="shared" si="741"/>
        <v>2012</v>
      </c>
      <c r="V2298" t="str">
        <f>VLOOKUP(MONTH(S2298),REF!$C$4:$D$15,2,FALSE)</f>
        <v>JAN</v>
      </c>
      <c r="W2298" t="str">
        <f t="shared" si="742"/>
        <v>NO</v>
      </c>
      <c r="X2298" t="str">
        <f t="shared" si="743"/>
        <v>NO</v>
      </c>
      <c r="Y2298" t="str">
        <f t="shared" si="744"/>
        <v>YES</v>
      </c>
      <c r="Z2298" t="str">
        <f t="shared" si="745"/>
        <v>NO</v>
      </c>
      <c r="AA2298" t="str">
        <f t="shared" si="746"/>
        <v>NO</v>
      </c>
      <c r="AB2298" t="str">
        <f t="shared" si="747"/>
        <v>NO</v>
      </c>
      <c r="AC2298" t="str">
        <f t="shared" si="748"/>
        <v>NO</v>
      </c>
      <c r="AD2298" t="str">
        <f t="shared" si="749"/>
        <v>NO</v>
      </c>
      <c r="AE2298" t="str">
        <f t="shared" si="750"/>
        <v>NO</v>
      </c>
      <c r="AF2298" t="str">
        <f t="shared" si="751"/>
        <v>NO</v>
      </c>
      <c r="AG2298" t="str">
        <f t="shared" si="752"/>
        <v>NO</v>
      </c>
      <c r="AH2298" t="str">
        <f t="shared" si="753"/>
        <v>NO</v>
      </c>
      <c r="AI2298">
        <f t="shared" si="754"/>
        <v>145</v>
      </c>
      <c r="AJ2298" t="str">
        <f t="shared" si="755"/>
        <v/>
      </c>
    </row>
    <row r="2299" spans="1:36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35"/>
        <v>1.006</v>
      </c>
      <c r="P2299" s="6">
        <f t="shared" si="736"/>
        <v>52.94736842105263</v>
      </c>
      <c r="Q2299" t="str">
        <f t="shared" si="737"/>
        <v>music</v>
      </c>
      <c r="R2299" t="str">
        <f t="shared" si="738"/>
        <v>rock</v>
      </c>
      <c r="S2299" s="8">
        <f t="shared" si="739"/>
        <v>40948</v>
      </c>
      <c r="T2299" s="8">
        <f t="shared" si="740"/>
        <v>40982.165972222225</v>
      </c>
      <c r="U2299">
        <f t="shared" si="741"/>
        <v>2012</v>
      </c>
      <c r="V2299" t="str">
        <f>VLOOKUP(MONTH(S2299),REF!$C$4:$D$15,2,FALSE)</f>
        <v>FEB</v>
      </c>
      <c r="W2299" t="str">
        <f t="shared" si="742"/>
        <v>NO</v>
      </c>
      <c r="X2299" t="str">
        <f t="shared" si="743"/>
        <v>YES</v>
      </c>
      <c r="Y2299" t="str">
        <f t="shared" si="744"/>
        <v>NO</v>
      </c>
      <c r="Z2299" t="str">
        <f t="shared" si="745"/>
        <v>NO</v>
      </c>
      <c r="AA2299" t="str">
        <f t="shared" si="746"/>
        <v>NO</v>
      </c>
      <c r="AB2299" t="str">
        <f t="shared" si="747"/>
        <v>NO</v>
      </c>
      <c r="AC2299" t="str">
        <f t="shared" si="748"/>
        <v>NO</v>
      </c>
      <c r="AD2299" t="str">
        <f t="shared" si="749"/>
        <v>NO</v>
      </c>
      <c r="AE2299" t="str">
        <f t="shared" si="750"/>
        <v>NO</v>
      </c>
      <c r="AF2299" t="str">
        <f t="shared" si="751"/>
        <v>NO</v>
      </c>
      <c r="AG2299" t="str">
        <f t="shared" si="752"/>
        <v>NO</v>
      </c>
      <c r="AH2299" t="str">
        <f t="shared" si="753"/>
        <v>NO</v>
      </c>
      <c r="AI2299">
        <f t="shared" si="754"/>
        <v>19</v>
      </c>
      <c r="AJ2299" t="str">
        <f t="shared" si="755"/>
        <v/>
      </c>
    </row>
    <row r="2300" spans="1:36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35"/>
        <v>1.0507333333333333</v>
      </c>
      <c r="P2300" s="6">
        <f t="shared" si="736"/>
        <v>109.45138888888889</v>
      </c>
      <c r="Q2300" t="str">
        <f t="shared" si="737"/>
        <v>music</v>
      </c>
      <c r="R2300" t="str">
        <f t="shared" si="738"/>
        <v>rock</v>
      </c>
      <c r="S2300" s="8">
        <f t="shared" si="739"/>
        <v>41695</v>
      </c>
      <c r="T2300" s="8">
        <f t="shared" si="740"/>
        <v>41724.798993055556</v>
      </c>
      <c r="U2300">
        <f t="shared" si="741"/>
        <v>2014</v>
      </c>
      <c r="V2300" t="str">
        <f>VLOOKUP(MONTH(S2300),REF!$C$4:$D$15,2,FALSE)</f>
        <v>FEB</v>
      </c>
      <c r="W2300" t="str">
        <f t="shared" si="742"/>
        <v>NO</v>
      </c>
      <c r="X2300" t="str">
        <f t="shared" si="743"/>
        <v>NO</v>
      </c>
      <c r="Y2300" t="str">
        <f t="shared" si="744"/>
        <v>NO</v>
      </c>
      <c r="Z2300" t="str">
        <f t="shared" si="745"/>
        <v>NO</v>
      </c>
      <c r="AA2300" t="str">
        <f t="shared" si="746"/>
        <v>NO</v>
      </c>
      <c r="AB2300" t="str">
        <f t="shared" si="747"/>
        <v>NO</v>
      </c>
      <c r="AC2300" t="str">
        <f t="shared" si="748"/>
        <v>NO</v>
      </c>
      <c r="AD2300" t="str">
        <f t="shared" si="749"/>
        <v>YES</v>
      </c>
      <c r="AE2300" t="str">
        <f t="shared" si="750"/>
        <v>NO</v>
      </c>
      <c r="AF2300" t="str">
        <f t="shared" si="751"/>
        <v>NO</v>
      </c>
      <c r="AG2300" t="str">
        <f t="shared" si="752"/>
        <v>NO</v>
      </c>
      <c r="AH2300" t="str">
        <f t="shared" si="753"/>
        <v>NO</v>
      </c>
      <c r="AI2300">
        <f t="shared" si="754"/>
        <v>288</v>
      </c>
      <c r="AJ2300" t="str">
        <f t="shared" si="755"/>
        <v/>
      </c>
    </row>
    <row r="2301" spans="1:36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35"/>
        <v>3.5016666666666665</v>
      </c>
      <c r="P2301" s="6">
        <f t="shared" si="736"/>
        <v>75.035714285714292</v>
      </c>
      <c r="Q2301" t="str">
        <f t="shared" si="737"/>
        <v>music</v>
      </c>
      <c r="R2301" t="str">
        <f t="shared" si="738"/>
        <v>rock</v>
      </c>
      <c r="S2301" s="8">
        <f t="shared" si="739"/>
        <v>40565</v>
      </c>
      <c r="T2301" s="8">
        <f t="shared" si="740"/>
        <v>40580.032511574071</v>
      </c>
      <c r="U2301">
        <f t="shared" si="741"/>
        <v>2011</v>
      </c>
      <c r="V2301" t="str">
        <f>VLOOKUP(MONTH(S2301),REF!$C$4:$D$15,2,FALSE)</f>
        <v>JAN</v>
      </c>
      <c r="W2301" t="str">
        <f t="shared" si="742"/>
        <v>YES</v>
      </c>
      <c r="X2301" t="str">
        <f t="shared" si="743"/>
        <v>NO</v>
      </c>
      <c r="Y2301" t="str">
        <f t="shared" si="744"/>
        <v>NO</v>
      </c>
      <c r="Z2301" t="str">
        <f t="shared" si="745"/>
        <v>NO</v>
      </c>
      <c r="AA2301" t="str">
        <f t="shared" si="746"/>
        <v>NO</v>
      </c>
      <c r="AB2301" t="str">
        <f t="shared" si="747"/>
        <v>NO</v>
      </c>
      <c r="AC2301" t="str">
        <f t="shared" si="748"/>
        <v>NO</v>
      </c>
      <c r="AD2301" t="str">
        <f t="shared" si="749"/>
        <v>NO</v>
      </c>
      <c r="AE2301" t="str">
        <f t="shared" si="750"/>
        <v>NO</v>
      </c>
      <c r="AF2301" t="str">
        <f t="shared" si="751"/>
        <v>NO</v>
      </c>
      <c r="AG2301" t="str">
        <f t="shared" si="752"/>
        <v>NO</v>
      </c>
      <c r="AH2301" t="str">
        <f t="shared" si="753"/>
        <v>NO</v>
      </c>
      <c r="AI2301">
        <f t="shared" si="754"/>
        <v>14</v>
      </c>
      <c r="AJ2301" t="str">
        <f t="shared" si="755"/>
        <v/>
      </c>
    </row>
    <row r="2302" spans="1:36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35"/>
        <v>1.0125</v>
      </c>
      <c r="P2302" s="6">
        <f t="shared" si="736"/>
        <v>115.71428571428571</v>
      </c>
      <c r="Q2302" t="str">
        <f t="shared" si="737"/>
        <v>music</v>
      </c>
      <c r="R2302" t="str">
        <f t="shared" si="738"/>
        <v>rock</v>
      </c>
      <c r="S2302" s="8">
        <f t="shared" si="739"/>
        <v>41075</v>
      </c>
      <c r="T2302" s="8">
        <f t="shared" si="740"/>
        <v>41088.727037037039</v>
      </c>
      <c r="U2302">
        <f t="shared" si="741"/>
        <v>2012</v>
      </c>
      <c r="V2302" t="str">
        <f>VLOOKUP(MONTH(S2302),REF!$C$4:$D$15,2,FALSE)</f>
        <v>JUN</v>
      </c>
      <c r="W2302" t="str">
        <f t="shared" si="742"/>
        <v>YES</v>
      </c>
      <c r="X2302" t="str">
        <f t="shared" si="743"/>
        <v>NO</v>
      </c>
      <c r="Y2302" t="str">
        <f t="shared" si="744"/>
        <v>NO</v>
      </c>
      <c r="Z2302" t="str">
        <f t="shared" si="745"/>
        <v>NO</v>
      </c>
      <c r="AA2302" t="str">
        <f t="shared" si="746"/>
        <v>NO</v>
      </c>
      <c r="AB2302" t="str">
        <f t="shared" si="747"/>
        <v>NO</v>
      </c>
      <c r="AC2302" t="str">
        <f t="shared" si="748"/>
        <v>NO</v>
      </c>
      <c r="AD2302" t="str">
        <f t="shared" si="749"/>
        <v>NO</v>
      </c>
      <c r="AE2302" t="str">
        <f t="shared" si="750"/>
        <v>NO</v>
      </c>
      <c r="AF2302" t="str">
        <f t="shared" si="751"/>
        <v>NO</v>
      </c>
      <c r="AG2302" t="str">
        <f t="shared" si="752"/>
        <v>NO</v>
      </c>
      <c r="AH2302" t="str">
        <f t="shared" si="753"/>
        <v>NO</v>
      </c>
      <c r="AI2302">
        <f t="shared" si="754"/>
        <v>7</v>
      </c>
      <c r="AJ2302" t="str">
        <f t="shared" si="755"/>
        <v/>
      </c>
    </row>
    <row r="2303" spans="1:36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35"/>
        <v>1.336044</v>
      </c>
      <c r="P2303" s="6">
        <f t="shared" si="736"/>
        <v>31.659810426540286</v>
      </c>
      <c r="Q2303" t="str">
        <f t="shared" si="737"/>
        <v>music</v>
      </c>
      <c r="R2303" t="str">
        <f t="shared" si="738"/>
        <v>indie rock</v>
      </c>
      <c r="S2303" s="8">
        <f t="shared" si="739"/>
        <v>41416</v>
      </c>
      <c r="T2303" s="8">
        <f t="shared" si="740"/>
        <v>41446.146944444445</v>
      </c>
      <c r="U2303">
        <f t="shared" si="741"/>
        <v>2013</v>
      </c>
      <c r="V2303" t="str">
        <f>VLOOKUP(MONTH(S2303),REF!$C$4:$D$15,2,FALSE)</f>
        <v>MAY</v>
      </c>
      <c r="W2303" t="str">
        <f t="shared" si="742"/>
        <v>NO</v>
      </c>
      <c r="X2303" t="str">
        <f t="shared" si="743"/>
        <v>NO</v>
      </c>
      <c r="Y2303" t="str">
        <f t="shared" si="744"/>
        <v>YES</v>
      </c>
      <c r="Z2303" t="str">
        <f t="shared" si="745"/>
        <v>NO</v>
      </c>
      <c r="AA2303" t="str">
        <f t="shared" si="746"/>
        <v>NO</v>
      </c>
      <c r="AB2303" t="str">
        <f t="shared" si="747"/>
        <v>NO</v>
      </c>
      <c r="AC2303" t="str">
        <f t="shared" si="748"/>
        <v>NO</v>
      </c>
      <c r="AD2303" t="str">
        <f t="shared" si="749"/>
        <v>NO</v>
      </c>
      <c r="AE2303" t="str">
        <f t="shared" si="750"/>
        <v>NO</v>
      </c>
      <c r="AF2303" t="str">
        <f t="shared" si="751"/>
        <v>NO</v>
      </c>
      <c r="AG2303" t="str">
        <f t="shared" si="752"/>
        <v>NO</v>
      </c>
      <c r="AH2303" t="str">
        <f t="shared" si="753"/>
        <v>NO</v>
      </c>
      <c r="AI2303">
        <f t="shared" si="754"/>
        <v>211</v>
      </c>
      <c r="AJ2303" t="str">
        <f t="shared" si="755"/>
        <v/>
      </c>
    </row>
    <row r="2304" spans="1:36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35"/>
        <v>1.7065217391304348</v>
      </c>
      <c r="P2304" s="6">
        <f t="shared" si="736"/>
        <v>46.176470588235297</v>
      </c>
      <c r="Q2304" t="str">
        <f t="shared" si="737"/>
        <v>music</v>
      </c>
      <c r="R2304" t="str">
        <f t="shared" si="738"/>
        <v>indie rock</v>
      </c>
      <c r="S2304" s="8">
        <f t="shared" si="739"/>
        <v>41606</v>
      </c>
      <c r="T2304" s="8">
        <f t="shared" si="740"/>
        <v>41639.291666666664</v>
      </c>
      <c r="U2304">
        <f t="shared" si="741"/>
        <v>2013</v>
      </c>
      <c r="V2304" t="str">
        <f>VLOOKUP(MONTH(S2304),REF!$C$4:$D$15,2,FALSE)</f>
        <v>NOV</v>
      </c>
      <c r="W2304" t="str">
        <f t="shared" si="742"/>
        <v>NO</v>
      </c>
      <c r="X2304" t="str">
        <f t="shared" si="743"/>
        <v>YES</v>
      </c>
      <c r="Y2304" t="str">
        <f t="shared" si="744"/>
        <v>NO</v>
      </c>
      <c r="Z2304" t="str">
        <f t="shared" si="745"/>
        <v>NO</v>
      </c>
      <c r="AA2304" t="str">
        <f t="shared" si="746"/>
        <v>NO</v>
      </c>
      <c r="AB2304" t="str">
        <f t="shared" si="747"/>
        <v>NO</v>
      </c>
      <c r="AC2304" t="str">
        <f t="shared" si="748"/>
        <v>NO</v>
      </c>
      <c r="AD2304" t="str">
        <f t="shared" si="749"/>
        <v>NO</v>
      </c>
      <c r="AE2304" t="str">
        <f t="shared" si="750"/>
        <v>NO</v>
      </c>
      <c r="AF2304" t="str">
        <f t="shared" si="751"/>
        <v>NO</v>
      </c>
      <c r="AG2304" t="str">
        <f t="shared" si="752"/>
        <v>NO</v>
      </c>
      <c r="AH2304" t="str">
        <f t="shared" si="753"/>
        <v>NO</v>
      </c>
      <c r="AI2304">
        <f t="shared" si="754"/>
        <v>85</v>
      </c>
      <c r="AJ2304" t="str">
        <f t="shared" si="755"/>
        <v/>
      </c>
    </row>
    <row r="2305" spans="1:36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35"/>
        <v>1.0935829457364341</v>
      </c>
      <c r="P2305" s="6">
        <f t="shared" si="736"/>
        <v>68.481650485436887</v>
      </c>
      <c r="Q2305" t="str">
        <f t="shared" si="737"/>
        <v>music</v>
      </c>
      <c r="R2305" t="str">
        <f t="shared" si="738"/>
        <v>indie rock</v>
      </c>
      <c r="S2305" s="8">
        <f t="shared" si="739"/>
        <v>40850</v>
      </c>
      <c r="T2305" s="8">
        <f t="shared" si="740"/>
        <v>40890.152731481481</v>
      </c>
      <c r="U2305">
        <f t="shared" si="741"/>
        <v>2011</v>
      </c>
      <c r="V2305" t="str">
        <f>VLOOKUP(MONTH(S2305),REF!$C$4:$D$15,2,FALSE)</f>
        <v>NOV</v>
      </c>
      <c r="W2305" t="str">
        <f t="shared" si="742"/>
        <v>NO</v>
      </c>
      <c r="X2305" t="str">
        <f t="shared" si="743"/>
        <v>NO</v>
      </c>
      <c r="Y2305" t="str">
        <f t="shared" si="744"/>
        <v>YES</v>
      </c>
      <c r="Z2305" t="str">
        <f t="shared" si="745"/>
        <v>NO</v>
      </c>
      <c r="AA2305" t="str">
        <f t="shared" si="746"/>
        <v>NO</v>
      </c>
      <c r="AB2305" t="str">
        <f t="shared" si="747"/>
        <v>NO</v>
      </c>
      <c r="AC2305" t="str">
        <f t="shared" si="748"/>
        <v>NO</v>
      </c>
      <c r="AD2305" t="str">
        <f t="shared" si="749"/>
        <v>NO</v>
      </c>
      <c r="AE2305" t="str">
        <f t="shared" si="750"/>
        <v>NO</v>
      </c>
      <c r="AF2305" t="str">
        <f t="shared" si="751"/>
        <v>NO</v>
      </c>
      <c r="AG2305" t="str">
        <f t="shared" si="752"/>
        <v>NO</v>
      </c>
      <c r="AH2305" t="str">
        <f t="shared" si="753"/>
        <v>NO</v>
      </c>
      <c r="AI2305">
        <f t="shared" si="754"/>
        <v>103</v>
      </c>
      <c r="AJ2305" t="str">
        <f t="shared" si="755"/>
        <v/>
      </c>
    </row>
    <row r="2306" spans="1:36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35"/>
        <v>1.0070033333333335</v>
      </c>
      <c r="P2306" s="6">
        <f t="shared" si="736"/>
        <v>53.469203539823013</v>
      </c>
      <c r="Q2306" t="str">
        <f t="shared" si="737"/>
        <v>music</v>
      </c>
      <c r="R2306" t="str">
        <f t="shared" si="738"/>
        <v>indie rock</v>
      </c>
      <c r="S2306" s="8">
        <f t="shared" si="739"/>
        <v>40503</v>
      </c>
      <c r="T2306" s="8">
        <f t="shared" si="740"/>
        <v>40544.207638888889</v>
      </c>
      <c r="U2306">
        <f t="shared" si="741"/>
        <v>2010</v>
      </c>
      <c r="V2306" t="str">
        <f>VLOOKUP(MONTH(S2306),REF!$C$4:$D$15,2,FALSE)</f>
        <v>NOV</v>
      </c>
      <c r="W2306" t="str">
        <f t="shared" si="742"/>
        <v>NO</v>
      </c>
      <c r="X2306" t="str">
        <f t="shared" si="743"/>
        <v>NO</v>
      </c>
      <c r="Y2306" t="str">
        <f t="shared" si="744"/>
        <v>YES</v>
      </c>
      <c r="Z2306" t="str">
        <f t="shared" si="745"/>
        <v>NO</v>
      </c>
      <c r="AA2306" t="str">
        <f t="shared" si="746"/>
        <v>NO</v>
      </c>
      <c r="AB2306" t="str">
        <f t="shared" si="747"/>
        <v>NO</v>
      </c>
      <c r="AC2306" t="str">
        <f t="shared" si="748"/>
        <v>NO</v>
      </c>
      <c r="AD2306" t="str">
        <f t="shared" si="749"/>
        <v>NO</v>
      </c>
      <c r="AE2306" t="str">
        <f t="shared" si="750"/>
        <v>NO</v>
      </c>
      <c r="AF2306" t="str">
        <f t="shared" si="751"/>
        <v>NO</v>
      </c>
      <c r="AG2306" t="str">
        <f t="shared" si="752"/>
        <v>NO</v>
      </c>
      <c r="AH2306" t="str">
        <f t="shared" si="753"/>
        <v>NO</v>
      </c>
      <c r="AI2306">
        <f t="shared" si="754"/>
        <v>113</v>
      </c>
      <c r="AJ2306" t="str">
        <f t="shared" si="755"/>
        <v/>
      </c>
    </row>
    <row r="2307" spans="1:36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56">E2307/D2307</f>
        <v>1.0122777777777778</v>
      </c>
      <c r="P2307" s="6">
        <f t="shared" ref="P2307:P2370" si="757">E2307/L2307</f>
        <v>109.10778443113773</v>
      </c>
      <c r="Q2307" t="str">
        <f t="shared" ref="Q2307:Q2370" si="758">LEFT(N2307,FIND("/",N2307)-1)</f>
        <v>music</v>
      </c>
      <c r="R2307" t="str">
        <f t="shared" ref="R2307:R2370" si="759">RIGHT(N2307,LEN(N2307)-FIND("/",N2307))</f>
        <v>indie rock</v>
      </c>
      <c r="S2307" s="8">
        <f t="shared" ref="S2307:S2370" si="760">ROUND((J2307/86400)+DATE(1970,1,1),0)</f>
        <v>41835</v>
      </c>
      <c r="T2307" s="8">
        <f t="shared" ref="T2307:T2370" si="761">(I2307/86400)+DATE(1970,1,1)</f>
        <v>41859.75</v>
      </c>
      <c r="U2307">
        <f t="shared" ref="U2307:U2370" si="762">YEAR(S2307)</f>
        <v>2014</v>
      </c>
      <c r="V2307" t="str">
        <f>VLOOKUP(MONTH(S2307),REF!$C$4:$D$15,2,FALSE)</f>
        <v>JUL</v>
      </c>
      <c r="W2307" t="str">
        <f t="shared" ref="W2307:W2370" si="763">IF(D2307&lt;1000,"YES","NO")</f>
        <v>NO</v>
      </c>
      <c r="X2307" t="str">
        <f t="shared" ref="X2307:X2370" si="764">IF(AND($D2307&gt;=1000,$D2307&lt;=4999),"YES","NO")</f>
        <v>NO</v>
      </c>
      <c r="Y2307" t="str">
        <f t="shared" ref="Y2307:Y2370" si="765">IF(AND($D2307&gt;=5000,$D2307&lt;=9999),"YES","NO")</f>
        <v>NO</v>
      </c>
      <c r="Z2307" t="str">
        <f t="shared" ref="Z2307:Z2370" si="766">IF(AND($D2307&gt;=10000,$D2307&lt;=14999),"YES","NO")</f>
        <v>NO</v>
      </c>
      <c r="AA2307" t="str">
        <f t="shared" ref="AA2307:AA2370" si="767">IF(AND($D2307&gt;=15000,$D2307&lt;=19999),"YES","NO")</f>
        <v>YES</v>
      </c>
      <c r="AB2307" t="str">
        <f t="shared" ref="AB2307:AB2370" si="768">IF(AND($D2307&gt;=20000,$D2307&lt;=24999),"YES","NO")</f>
        <v>NO</v>
      </c>
      <c r="AC2307" t="str">
        <f t="shared" ref="AC2307:AC2370" si="769">IF(AND($D2307&gt;=25000,$D2307&lt;=29999),"YES","NO")</f>
        <v>NO</v>
      </c>
      <c r="AD2307" t="str">
        <f t="shared" ref="AD2307:AD2370" si="770">IF(AND($D2307&gt;=30000,$D2307&lt;=34999),"YES","NO")</f>
        <v>NO</v>
      </c>
      <c r="AE2307" t="str">
        <f t="shared" ref="AE2307:AE2370" si="771">IF(AND($D2307&gt;=35000,$D2307&lt;=39999),"YES","NO")</f>
        <v>NO</v>
      </c>
      <c r="AF2307" t="str">
        <f t="shared" ref="AF2307:AF2370" si="772">IF(AND($D2307&gt;=40000,$D2307&lt;=44999),"YES","NO")</f>
        <v>NO</v>
      </c>
      <c r="AG2307" t="str">
        <f t="shared" ref="AG2307:AG2370" si="773">IF(AND($D2307&gt;=45000,$D2307&lt;=49999),"YES","NO")</f>
        <v>NO</v>
      </c>
      <c r="AH2307" t="str">
        <f t="shared" ref="AH2307:AH2370" si="774">IF($D2307&gt;=50000,"YES","NO")</f>
        <v>NO</v>
      </c>
      <c r="AI2307">
        <f t="shared" ref="AI2307:AI2370" si="775">IF(F2307="successful",L2307,"")</f>
        <v>167</v>
      </c>
      <c r="AJ2307" t="str">
        <f t="shared" ref="AJ2307:AJ2370" si="776">IF(F2307="failed",L2307,"")</f>
        <v/>
      </c>
    </row>
    <row r="2308" spans="1:36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56"/>
        <v>1.0675857142857144</v>
      </c>
      <c r="P2308" s="6">
        <f t="shared" si="757"/>
        <v>51.185616438356163</v>
      </c>
      <c r="Q2308" t="str">
        <f t="shared" si="758"/>
        <v>music</v>
      </c>
      <c r="R2308" t="str">
        <f t="shared" si="759"/>
        <v>indie rock</v>
      </c>
      <c r="S2308" s="8">
        <f t="shared" si="760"/>
        <v>40948</v>
      </c>
      <c r="T2308" s="8">
        <f t="shared" si="761"/>
        <v>40978.16815972222</v>
      </c>
      <c r="U2308">
        <f t="shared" si="762"/>
        <v>2012</v>
      </c>
      <c r="V2308" t="str">
        <f>VLOOKUP(MONTH(S2308),REF!$C$4:$D$15,2,FALSE)</f>
        <v>FEB</v>
      </c>
      <c r="W2308" t="str">
        <f t="shared" si="763"/>
        <v>NO</v>
      </c>
      <c r="X2308" t="str">
        <f t="shared" si="764"/>
        <v>YES</v>
      </c>
      <c r="Y2308" t="str">
        <f t="shared" si="765"/>
        <v>NO</v>
      </c>
      <c r="Z2308" t="str">
        <f t="shared" si="766"/>
        <v>NO</v>
      </c>
      <c r="AA2308" t="str">
        <f t="shared" si="767"/>
        <v>NO</v>
      </c>
      <c r="AB2308" t="str">
        <f t="shared" si="768"/>
        <v>NO</v>
      </c>
      <c r="AC2308" t="str">
        <f t="shared" si="769"/>
        <v>NO</v>
      </c>
      <c r="AD2308" t="str">
        <f t="shared" si="770"/>
        <v>NO</v>
      </c>
      <c r="AE2308" t="str">
        <f t="shared" si="771"/>
        <v>NO</v>
      </c>
      <c r="AF2308" t="str">
        <f t="shared" si="772"/>
        <v>NO</v>
      </c>
      <c r="AG2308" t="str">
        <f t="shared" si="773"/>
        <v>NO</v>
      </c>
      <c r="AH2308" t="str">
        <f t="shared" si="774"/>
        <v>NO</v>
      </c>
      <c r="AI2308">
        <f t="shared" si="775"/>
        <v>73</v>
      </c>
      <c r="AJ2308" t="str">
        <f t="shared" si="776"/>
        <v/>
      </c>
    </row>
    <row r="2309" spans="1:36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56"/>
        <v>1.0665777537961894</v>
      </c>
      <c r="P2309" s="6">
        <f t="shared" si="757"/>
        <v>27.936800000000002</v>
      </c>
      <c r="Q2309" t="str">
        <f t="shared" si="758"/>
        <v>music</v>
      </c>
      <c r="R2309" t="str">
        <f t="shared" si="759"/>
        <v>indie rock</v>
      </c>
      <c r="S2309" s="8">
        <f t="shared" si="760"/>
        <v>41005</v>
      </c>
      <c r="T2309" s="8">
        <f t="shared" si="761"/>
        <v>41034.802407407406</v>
      </c>
      <c r="U2309">
        <f t="shared" si="762"/>
        <v>2012</v>
      </c>
      <c r="V2309" t="str">
        <f>VLOOKUP(MONTH(S2309),REF!$C$4:$D$15,2,FALSE)</f>
        <v>APR</v>
      </c>
      <c r="W2309" t="str">
        <f t="shared" si="763"/>
        <v>NO</v>
      </c>
      <c r="X2309" t="str">
        <f t="shared" si="764"/>
        <v>YES</v>
      </c>
      <c r="Y2309" t="str">
        <f t="shared" si="765"/>
        <v>NO</v>
      </c>
      <c r="Z2309" t="str">
        <f t="shared" si="766"/>
        <v>NO</v>
      </c>
      <c r="AA2309" t="str">
        <f t="shared" si="767"/>
        <v>NO</v>
      </c>
      <c r="AB2309" t="str">
        <f t="shared" si="768"/>
        <v>NO</v>
      </c>
      <c r="AC2309" t="str">
        <f t="shared" si="769"/>
        <v>NO</v>
      </c>
      <c r="AD2309" t="str">
        <f t="shared" si="770"/>
        <v>NO</v>
      </c>
      <c r="AE2309" t="str">
        <f t="shared" si="771"/>
        <v>NO</v>
      </c>
      <c r="AF2309" t="str">
        <f t="shared" si="772"/>
        <v>NO</v>
      </c>
      <c r="AG2309" t="str">
        <f t="shared" si="773"/>
        <v>NO</v>
      </c>
      <c r="AH2309" t="str">
        <f t="shared" si="774"/>
        <v>NO</v>
      </c>
      <c r="AI2309">
        <f t="shared" si="775"/>
        <v>75</v>
      </c>
      <c r="AJ2309" t="str">
        <f t="shared" si="776"/>
        <v/>
      </c>
    </row>
    <row r="2310" spans="1:36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56"/>
        <v>1.0130622</v>
      </c>
      <c r="P2310" s="6">
        <f t="shared" si="757"/>
        <v>82.496921824104234</v>
      </c>
      <c r="Q2310" t="str">
        <f t="shared" si="758"/>
        <v>music</v>
      </c>
      <c r="R2310" t="str">
        <f t="shared" si="759"/>
        <v>indie rock</v>
      </c>
      <c r="S2310" s="8">
        <f t="shared" si="760"/>
        <v>41852</v>
      </c>
      <c r="T2310" s="8">
        <f t="shared" si="761"/>
        <v>41880.041666666664</v>
      </c>
      <c r="U2310">
        <f t="shared" si="762"/>
        <v>2014</v>
      </c>
      <c r="V2310" t="str">
        <f>VLOOKUP(MONTH(S2310),REF!$C$4:$D$15,2,FALSE)</f>
        <v>AUG</v>
      </c>
      <c r="W2310" t="str">
        <f t="shared" si="763"/>
        <v>NO</v>
      </c>
      <c r="X2310" t="str">
        <f t="shared" si="764"/>
        <v>NO</v>
      </c>
      <c r="Y2310" t="str">
        <f t="shared" si="765"/>
        <v>NO</v>
      </c>
      <c r="Z2310" t="str">
        <f t="shared" si="766"/>
        <v>NO</v>
      </c>
      <c r="AA2310" t="str">
        <f t="shared" si="767"/>
        <v>NO</v>
      </c>
      <c r="AB2310" t="str">
        <f t="shared" si="768"/>
        <v>NO</v>
      </c>
      <c r="AC2310" t="str">
        <f t="shared" si="769"/>
        <v>NO</v>
      </c>
      <c r="AD2310" t="str">
        <f t="shared" si="770"/>
        <v>NO</v>
      </c>
      <c r="AE2310" t="str">
        <f t="shared" si="771"/>
        <v>NO</v>
      </c>
      <c r="AF2310" t="str">
        <f t="shared" si="772"/>
        <v>NO</v>
      </c>
      <c r="AG2310" t="str">
        <f t="shared" si="773"/>
        <v>NO</v>
      </c>
      <c r="AH2310" t="str">
        <f t="shared" si="774"/>
        <v>YES</v>
      </c>
      <c r="AI2310">
        <f t="shared" si="775"/>
        <v>614</v>
      </c>
      <c r="AJ2310" t="str">
        <f t="shared" si="776"/>
        <v/>
      </c>
    </row>
    <row r="2311" spans="1:36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56"/>
        <v>1.0667450000000001</v>
      </c>
      <c r="P2311" s="6">
        <f t="shared" si="757"/>
        <v>59.817476635514019</v>
      </c>
      <c r="Q2311" t="str">
        <f t="shared" si="758"/>
        <v>music</v>
      </c>
      <c r="R2311" t="str">
        <f t="shared" si="759"/>
        <v>indie rock</v>
      </c>
      <c r="S2311" s="8">
        <f t="shared" si="760"/>
        <v>41308</v>
      </c>
      <c r="T2311" s="8">
        <f t="shared" si="761"/>
        <v>41342.987696759257</v>
      </c>
      <c r="U2311">
        <f t="shared" si="762"/>
        <v>2013</v>
      </c>
      <c r="V2311" t="str">
        <f>VLOOKUP(MONTH(S2311),REF!$C$4:$D$15,2,FALSE)</f>
        <v>FEB</v>
      </c>
      <c r="W2311" t="str">
        <f t="shared" si="763"/>
        <v>NO</v>
      </c>
      <c r="X2311" t="str">
        <f t="shared" si="764"/>
        <v>NO</v>
      </c>
      <c r="Y2311" t="str">
        <f t="shared" si="765"/>
        <v>YES</v>
      </c>
      <c r="Z2311" t="str">
        <f t="shared" si="766"/>
        <v>NO</v>
      </c>
      <c r="AA2311" t="str">
        <f t="shared" si="767"/>
        <v>NO</v>
      </c>
      <c r="AB2311" t="str">
        <f t="shared" si="768"/>
        <v>NO</v>
      </c>
      <c r="AC2311" t="str">
        <f t="shared" si="769"/>
        <v>NO</v>
      </c>
      <c r="AD2311" t="str">
        <f t="shared" si="770"/>
        <v>NO</v>
      </c>
      <c r="AE2311" t="str">
        <f t="shared" si="771"/>
        <v>NO</v>
      </c>
      <c r="AF2311" t="str">
        <f t="shared" si="772"/>
        <v>NO</v>
      </c>
      <c r="AG2311" t="str">
        <f t="shared" si="773"/>
        <v>NO</v>
      </c>
      <c r="AH2311" t="str">
        <f t="shared" si="774"/>
        <v>NO</v>
      </c>
      <c r="AI2311">
        <f t="shared" si="775"/>
        <v>107</v>
      </c>
      <c r="AJ2311" t="str">
        <f t="shared" si="776"/>
        <v/>
      </c>
    </row>
    <row r="2312" spans="1:36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56"/>
        <v>4.288397837837838</v>
      </c>
      <c r="P2312" s="6">
        <f t="shared" si="757"/>
        <v>64.816470588235291</v>
      </c>
      <c r="Q2312" t="str">
        <f t="shared" si="758"/>
        <v>music</v>
      </c>
      <c r="R2312" t="str">
        <f t="shared" si="759"/>
        <v>indie rock</v>
      </c>
      <c r="S2312" s="8">
        <f t="shared" si="760"/>
        <v>41325</v>
      </c>
      <c r="T2312" s="8">
        <f t="shared" si="761"/>
        <v>41354.752488425926</v>
      </c>
      <c r="U2312">
        <f t="shared" si="762"/>
        <v>2013</v>
      </c>
      <c r="V2312" t="str">
        <f>VLOOKUP(MONTH(S2312),REF!$C$4:$D$15,2,FALSE)</f>
        <v>FEB</v>
      </c>
      <c r="W2312" t="str">
        <f t="shared" si="763"/>
        <v>NO</v>
      </c>
      <c r="X2312" t="str">
        <f t="shared" si="764"/>
        <v>NO</v>
      </c>
      <c r="Y2312" t="str">
        <f t="shared" si="765"/>
        <v>NO</v>
      </c>
      <c r="Z2312" t="str">
        <f t="shared" si="766"/>
        <v>NO</v>
      </c>
      <c r="AA2312" t="str">
        <f t="shared" si="767"/>
        <v>YES</v>
      </c>
      <c r="AB2312" t="str">
        <f t="shared" si="768"/>
        <v>NO</v>
      </c>
      <c r="AC2312" t="str">
        <f t="shared" si="769"/>
        <v>NO</v>
      </c>
      <c r="AD2312" t="str">
        <f t="shared" si="770"/>
        <v>NO</v>
      </c>
      <c r="AE2312" t="str">
        <f t="shared" si="771"/>
        <v>NO</v>
      </c>
      <c r="AF2312" t="str">
        <f t="shared" si="772"/>
        <v>NO</v>
      </c>
      <c r="AG2312" t="str">
        <f t="shared" si="773"/>
        <v>NO</v>
      </c>
      <c r="AH2312" t="str">
        <f t="shared" si="774"/>
        <v>NO</v>
      </c>
      <c r="AI2312">
        <f t="shared" si="775"/>
        <v>1224</v>
      </c>
      <c r="AJ2312" t="str">
        <f t="shared" si="776"/>
        <v/>
      </c>
    </row>
    <row r="2313" spans="1:36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56"/>
        <v>1.0411111111111111</v>
      </c>
      <c r="P2313" s="6">
        <f t="shared" si="757"/>
        <v>90.09615384615384</v>
      </c>
      <c r="Q2313" t="str">
        <f t="shared" si="758"/>
        <v>music</v>
      </c>
      <c r="R2313" t="str">
        <f t="shared" si="759"/>
        <v>indie rock</v>
      </c>
      <c r="S2313" s="8">
        <f t="shared" si="760"/>
        <v>41736</v>
      </c>
      <c r="T2313" s="8">
        <f t="shared" si="761"/>
        <v>41766.004502314812</v>
      </c>
      <c r="U2313">
        <f t="shared" si="762"/>
        <v>2014</v>
      </c>
      <c r="V2313" t="str">
        <f>VLOOKUP(MONTH(S2313),REF!$C$4:$D$15,2,FALSE)</f>
        <v>APR</v>
      </c>
      <c r="W2313" t="str">
        <f t="shared" si="763"/>
        <v>NO</v>
      </c>
      <c r="X2313" t="str">
        <f t="shared" si="764"/>
        <v>NO</v>
      </c>
      <c r="Y2313" t="str">
        <f t="shared" si="765"/>
        <v>YES</v>
      </c>
      <c r="Z2313" t="str">
        <f t="shared" si="766"/>
        <v>NO</v>
      </c>
      <c r="AA2313" t="str">
        <f t="shared" si="767"/>
        <v>NO</v>
      </c>
      <c r="AB2313" t="str">
        <f t="shared" si="768"/>
        <v>NO</v>
      </c>
      <c r="AC2313" t="str">
        <f t="shared" si="769"/>
        <v>NO</v>
      </c>
      <c r="AD2313" t="str">
        <f t="shared" si="770"/>
        <v>NO</v>
      </c>
      <c r="AE2313" t="str">
        <f t="shared" si="771"/>
        <v>NO</v>
      </c>
      <c r="AF2313" t="str">
        <f t="shared" si="772"/>
        <v>NO</v>
      </c>
      <c r="AG2313" t="str">
        <f t="shared" si="773"/>
        <v>NO</v>
      </c>
      <c r="AH2313" t="str">
        <f t="shared" si="774"/>
        <v>NO</v>
      </c>
      <c r="AI2313">
        <f t="shared" si="775"/>
        <v>104</v>
      </c>
      <c r="AJ2313" t="str">
        <f t="shared" si="776"/>
        <v/>
      </c>
    </row>
    <row r="2314" spans="1:36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56"/>
        <v>1.0786666666666667</v>
      </c>
      <c r="P2314" s="6">
        <f t="shared" si="757"/>
        <v>40.962025316455694</v>
      </c>
      <c r="Q2314" t="str">
        <f t="shared" si="758"/>
        <v>music</v>
      </c>
      <c r="R2314" t="str">
        <f t="shared" si="759"/>
        <v>indie rock</v>
      </c>
      <c r="S2314" s="8">
        <f t="shared" si="760"/>
        <v>41717</v>
      </c>
      <c r="T2314" s="8">
        <f t="shared" si="761"/>
        <v>41747.958333333336</v>
      </c>
      <c r="U2314">
        <f t="shared" si="762"/>
        <v>2014</v>
      </c>
      <c r="V2314" t="str">
        <f>VLOOKUP(MONTH(S2314),REF!$C$4:$D$15,2,FALSE)</f>
        <v>MAR</v>
      </c>
      <c r="W2314" t="str">
        <f t="shared" si="763"/>
        <v>NO</v>
      </c>
      <c r="X2314" t="str">
        <f t="shared" si="764"/>
        <v>YES</v>
      </c>
      <c r="Y2314" t="str">
        <f t="shared" si="765"/>
        <v>NO</v>
      </c>
      <c r="Z2314" t="str">
        <f t="shared" si="766"/>
        <v>NO</v>
      </c>
      <c r="AA2314" t="str">
        <f t="shared" si="767"/>
        <v>NO</v>
      </c>
      <c r="AB2314" t="str">
        <f t="shared" si="768"/>
        <v>NO</v>
      </c>
      <c r="AC2314" t="str">
        <f t="shared" si="769"/>
        <v>NO</v>
      </c>
      <c r="AD2314" t="str">
        <f t="shared" si="770"/>
        <v>NO</v>
      </c>
      <c r="AE2314" t="str">
        <f t="shared" si="771"/>
        <v>NO</v>
      </c>
      <c r="AF2314" t="str">
        <f t="shared" si="772"/>
        <v>NO</v>
      </c>
      <c r="AG2314" t="str">
        <f t="shared" si="773"/>
        <v>NO</v>
      </c>
      <c r="AH2314" t="str">
        <f t="shared" si="774"/>
        <v>NO</v>
      </c>
      <c r="AI2314">
        <f t="shared" si="775"/>
        <v>79</v>
      </c>
      <c r="AJ2314" t="str">
        <f t="shared" si="776"/>
        <v/>
      </c>
    </row>
    <row r="2315" spans="1:36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56"/>
        <v>1.7584040000000001</v>
      </c>
      <c r="P2315" s="6">
        <f t="shared" si="757"/>
        <v>56.000127388535034</v>
      </c>
      <c r="Q2315" t="str">
        <f t="shared" si="758"/>
        <v>music</v>
      </c>
      <c r="R2315" t="str">
        <f t="shared" si="759"/>
        <v>indie rock</v>
      </c>
      <c r="S2315" s="8">
        <f t="shared" si="760"/>
        <v>41003</v>
      </c>
      <c r="T2315" s="8">
        <f t="shared" si="761"/>
        <v>41032.958634259259</v>
      </c>
      <c r="U2315">
        <f t="shared" si="762"/>
        <v>2012</v>
      </c>
      <c r="V2315" t="str">
        <f>VLOOKUP(MONTH(S2315),REF!$C$4:$D$15,2,FALSE)</f>
        <v>APR</v>
      </c>
      <c r="W2315" t="str">
        <f t="shared" si="763"/>
        <v>NO</v>
      </c>
      <c r="X2315" t="str">
        <f t="shared" si="764"/>
        <v>NO</v>
      </c>
      <c r="Y2315" t="str">
        <f t="shared" si="765"/>
        <v>YES</v>
      </c>
      <c r="Z2315" t="str">
        <f t="shared" si="766"/>
        <v>NO</v>
      </c>
      <c r="AA2315" t="str">
        <f t="shared" si="767"/>
        <v>NO</v>
      </c>
      <c r="AB2315" t="str">
        <f t="shared" si="768"/>
        <v>NO</v>
      </c>
      <c r="AC2315" t="str">
        <f t="shared" si="769"/>
        <v>NO</v>
      </c>
      <c r="AD2315" t="str">
        <f t="shared" si="770"/>
        <v>NO</v>
      </c>
      <c r="AE2315" t="str">
        <f t="shared" si="771"/>
        <v>NO</v>
      </c>
      <c r="AF2315" t="str">
        <f t="shared" si="772"/>
        <v>NO</v>
      </c>
      <c r="AG2315" t="str">
        <f t="shared" si="773"/>
        <v>NO</v>
      </c>
      <c r="AH2315" t="str">
        <f t="shared" si="774"/>
        <v>NO</v>
      </c>
      <c r="AI2315">
        <f t="shared" si="775"/>
        <v>157</v>
      </c>
      <c r="AJ2315" t="str">
        <f t="shared" si="776"/>
        <v/>
      </c>
    </row>
    <row r="2316" spans="1:36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56"/>
        <v>1.5697000000000001</v>
      </c>
      <c r="P2316" s="6">
        <f t="shared" si="757"/>
        <v>37.672800000000002</v>
      </c>
      <c r="Q2316" t="str">
        <f t="shared" si="758"/>
        <v>music</v>
      </c>
      <c r="R2316" t="str">
        <f t="shared" si="759"/>
        <v>indie rock</v>
      </c>
      <c r="S2316" s="8">
        <f t="shared" si="760"/>
        <v>41038</v>
      </c>
      <c r="T2316" s="8">
        <f t="shared" si="761"/>
        <v>41067.551585648151</v>
      </c>
      <c r="U2316">
        <f t="shared" si="762"/>
        <v>2012</v>
      </c>
      <c r="V2316" t="str">
        <f>VLOOKUP(MONTH(S2316),REF!$C$4:$D$15,2,FALSE)</f>
        <v>MAY</v>
      </c>
      <c r="W2316" t="str">
        <f t="shared" si="763"/>
        <v>NO</v>
      </c>
      <c r="X2316" t="str">
        <f t="shared" si="764"/>
        <v>YES</v>
      </c>
      <c r="Y2316" t="str">
        <f t="shared" si="765"/>
        <v>NO</v>
      </c>
      <c r="Z2316" t="str">
        <f t="shared" si="766"/>
        <v>NO</v>
      </c>
      <c r="AA2316" t="str">
        <f t="shared" si="767"/>
        <v>NO</v>
      </c>
      <c r="AB2316" t="str">
        <f t="shared" si="768"/>
        <v>NO</v>
      </c>
      <c r="AC2316" t="str">
        <f t="shared" si="769"/>
        <v>NO</v>
      </c>
      <c r="AD2316" t="str">
        <f t="shared" si="770"/>
        <v>NO</v>
      </c>
      <c r="AE2316" t="str">
        <f t="shared" si="771"/>
        <v>NO</v>
      </c>
      <c r="AF2316" t="str">
        <f t="shared" si="772"/>
        <v>NO</v>
      </c>
      <c r="AG2316" t="str">
        <f t="shared" si="773"/>
        <v>NO</v>
      </c>
      <c r="AH2316" t="str">
        <f t="shared" si="774"/>
        <v>NO</v>
      </c>
      <c r="AI2316">
        <f t="shared" si="775"/>
        <v>50</v>
      </c>
      <c r="AJ2316" t="str">
        <f t="shared" si="776"/>
        <v/>
      </c>
    </row>
    <row r="2317" spans="1:36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56"/>
        <v>1.026</v>
      </c>
      <c r="P2317" s="6">
        <f t="shared" si="757"/>
        <v>40.078125</v>
      </c>
      <c r="Q2317" t="str">
        <f t="shared" si="758"/>
        <v>music</v>
      </c>
      <c r="R2317" t="str">
        <f t="shared" si="759"/>
        <v>indie rock</v>
      </c>
      <c r="S2317" s="8">
        <f t="shared" si="760"/>
        <v>41005</v>
      </c>
      <c r="T2317" s="8">
        <f t="shared" si="761"/>
        <v>41034.72619212963</v>
      </c>
      <c r="U2317">
        <f t="shared" si="762"/>
        <v>2012</v>
      </c>
      <c r="V2317" t="str">
        <f>VLOOKUP(MONTH(S2317),REF!$C$4:$D$15,2,FALSE)</f>
        <v>APR</v>
      </c>
      <c r="W2317" t="str">
        <f t="shared" si="763"/>
        <v>NO</v>
      </c>
      <c r="X2317" t="str">
        <f t="shared" si="764"/>
        <v>YES</v>
      </c>
      <c r="Y2317" t="str">
        <f t="shared" si="765"/>
        <v>NO</v>
      </c>
      <c r="Z2317" t="str">
        <f t="shared" si="766"/>
        <v>NO</v>
      </c>
      <c r="AA2317" t="str">
        <f t="shared" si="767"/>
        <v>NO</v>
      </c>
      <c r="AB2317" t="str">
        <f t="shared" si="768"/>
        <v>NO</v>
      </c>
      <c r="AC2317" t="str">
        <f t="shared" si="769"/>
        <v>NO</v>
      </c>
      <c r="AD2317" t="str">
        <f t="shared" si="770"/>
        <v>NO</v>
      </c>
      <c r="AE2317" t="str">
        <f t="shared" si="771"/>
        <v>NO</v>
      </c>
      <c r="AF2317" t="str">
        <f t="shared" si="772"/>
        <v>NO</v>
      </c>
      <c r="AG2317" t="str">
        <f t="shared" si="773"/>
        <v>NO</v>
      </c>
      <c r="AH2317" t="str">
        <f t="shared" si="774"/>
        <v>NO</v>
      </c>
      <c r="AI2317">
        <f t="shared" si="775"/>
        <v>64</v>
      </c>
      <c r="AJ2317" t="str">
        <f t="shared" si="776"/>
        <v/>
      </c>
    </row>
    <row r="2318" spans="1:36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56"/>
        <v>1.0404266666666666</v>
      </c>
      <c r="P2318" s="6">
        <f t="shared" si="757"/>
        <v>78.031999999999996</v>
      </c>
      <c r="Q2318" t="str">
        <f t="shared" si="758"/>
        <v>music</v>
      </c>
      <c r="R2318" t="str">
        <f t="shared" si="759"/>
        <v>indie rock</v>
      </c>
      <c r="S2318" s="8">
        <f t="shared" si="760"/>
        <v>40080</v>
      </c>
      <c r="T2318" s="8">
        <f t="shared" si="761"/>
        <v>40156.766666666663</v>
      </c>
      <c r="U2318">
        <f t="shared" si="762"/>
        <v>2009</v>
      </c>
      <c r="V2318" t="str">
        <f>VLOOKUP(MONTH(S2318),REF!$C$4:$D$15,2,FALSE)</f>
        <v>SEP</v>
      </c>
      <c r="W2318" t="str">
        <f t="shared" si="763"/>
        <v>NO</v>
      </c>
      <c r="X2318" t="str">
        <f t="shared" si="764"/>
        <v>NO</v>
      </c>
      <c r="Y2318" t="str">
        <f t="shared" si="765"/>
        <v>NO</v>
      </c>
      <c r="Z2318" t="str">
        <f t="shared" si="766"/>
        <v>NO</v>
      </c>
      <c r="AA2318" t="str">
        <f t="shared" si="767"/>
        <v>YES</v>
      </c>
      <c r="AB2318" t="str">
        <f t="shared" si="768"/>
        <v>NO</v>
      </c>
      <c r="AC2318" t="str">
        <f t="shared" si="769"/>
        <v>NO</v>
      </c>
      <c r="AD2318" t="str">
        <f t="shared" si="770"/>
        <v>NO</v>
      </c>
      <c r="AE2318" t="str">
        <f t="shared" si="771"/>
        <v>NO</v>
      </c>
      <c r="AF2318" t="str">
        <f t="shared" si="772"/>
        <v>NO</v>
      </c>
      <c r="AG2318" t="str">
        <f t="shared" si="773"/>
        <v>NO</v>
      </c>
      <c r="AH2318" t="str">
        <f t="shared" si="774"/>
        <v>NO</v>
      </c>
      <c r="AI2318">
        <f t="shared" si="775"/>
        <v>200</v>
      </c>
      <c r="AJ2318" t="str">
        <f t="shared" si="776"/>
        <v/>
      </c>
    </row>
    <row r="2319" spans="1:36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56"/>
        <v>1.04</v>
      </c>
      <c r="P2319" s="6">
        <f t="shared" si="757"/>
        <v>18.90909090909091</v>
      </c>
      <c r="Q2319" t="str">
        <f t="shared" si="758"/>
        <v>music</v>
      </c>
      <c r="R2319" t="str">
        <f t="shared" si="759"/>
        <v>indie rock</v>
      </c>
      <c r="S2319" s="8">
        <f t="shared" si="760"/>
        <v>40193</v>
      </c>
      <c r="T2319" s="8">
        <f t="shared" si="761"/>
        <v>40224.208333333336</v>
      </c>
      <c r="U2319">
        <f t="shared" si="762"/>
        <v>2010</v>
      </c>
      <c r="V2319" t="str">
        <f>VLOOKUP(MONTH(S2319),REF!$C$4:$D$15,2,FALSE)</f>
        <v>JAN</v>
      </c>
      <c r="W2319" t="str">
        <f t="shared" si="763"/>
        <v>YES</v>
      </c>
      <c r="X2319" t="str">
        <f t="shared" si="764"/>
        <v>NO</v>
      </c>
      <c r="Y2319" t="str">
        <f t="shared" si="765"/>
        <v>NO</v>
      </c>
      <c r="Z2319" t="str">
        <f t="shared" si="766"/>
        <v>NO</v>
      </c>
      <c r="AA2319" t="str">
        <f t="shared" si="767"/>
        <v>NO</v>
      </c>
      <c r="AB2319" t="str">
        <f t="shared" si="768"/>
        <v>NO</v>
      </c>
      <c r="AC2319" t="str">
        <f t="shared" si="769"/>
        <v>NO</v>
      </c>
      <c r="AD2319" t="str">
        <f t="shared" si="770"/>
        <v>NO</v>
      </c>
      <c r="AE2319" t="str">
        <f t="shared" si="771"/>
        <v>NO</v>
      </c>
      <c r="AF2319" t="str">
        <f t="shared" si="772"/>
        <v>NO</v>
      </c>
      <c r="AG2319" t="str">
        <f t="shared" si="773"/>
        <v>NO</v>
      </c>
      <c r="AH2319" t="str">
        <f t="shared" si="774"/>
        <v>NO</v>
      </c>
      <c r="AI2319">
        <f t="shared" si="775"/>
        <v>22</v>
      </c>
      <c r="AJ2319" t="str">
        <f t="shared" si="776"/>
        <v/>
      </c>
    </row>
    <row r="2320" spans="1:36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56"/>
        <v>1.2105999999999999</v>
      </c>
      <c r="P2320" s="6">
        <f t="shared" si="757"/>
        <v>37.134969325153371</v>
      </c>
      <c r="Q2320" t="str">
        <f t="shared" si="758"/>
        <v>music</v>
      </c>
      <c r="R2320" t="str">
        <f t="shared" si="759"/>
        <v>indie rock</v>
      </c>
      <c r="S2320" s="8">
        <f t="shared" si="760"/>
        <v>40051</v>
      </c>
      <c r="T2320" s="8">
        <f t="shared" si="761"/>
        <v>40082.165972222225</v>
      </c>
      <c r="U2320">
        <f t="shared" si="762"/>
        <v>2009</v>
      </c>
      <c r="V2320" t="str">
        <f>VLOOKUP(MONTH(S2320),REF!$C$4:$D$15,2,FALSE)</f>
        <v>AUG</v>
      </c>
      <c r="W2320" t="str">
        <f t="shared" si="763"/>
        <v>NO</v>
      </c>
      <c r="X2320" t="str">
        <f t="shared" si="764"/>
        <v>NO</v>
      </c>
      <c r="Y2320" t="str">
        <f t="shared" si="765"/>
        <v>YES</v>
      </c>
      <c r="Z2320" t="str">
        <f t="shared" si="766"/>
        <v>NO</v>
      </c>
      <c r="AA2320" t="str">
        <f t="shared" si="767"/>
        <v>NO</v>
      </c>
      <c r="AB2320" t="str">
        <f t="shared" si="768"/>
        <v>NO</v>
      </c>
      <c r="AC2320" t="str">
        <f t="shared" si="769"/>
        <v>NO</v>
      </c>
      <c r="AD2320" t="str">
        <f t="shared" si="770"/>
        <v>NO</v>
      </c>
      <c r="AE2320" t="str">
        <f t="shared" si="771"/>
        <v>NO</v>
      </c>
      <c r="AF2320" t="str">
        <f t="shared" si="772"/>
        <v>NO</v>
      </c>
      <c r="AG2320" t="str">
        <f t="shared" si="773"/>
        <v>NO</v>
      </c>
      <c r="AH2320" t="str">
        <f t="shared" si="774"/>
        <v>NO</v>
      </c>
      <c r="AI2320">
        <f t="shared" si="775"/>
        <v>163</v>
      </c>
      <c r="AJ2320" t="str">
        <f t="shared" si="776"/>
        <v/>
      </c>
    </row>
    <row r="2321" spans="1:36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56"/>
        <v>1.077</v>
      </c>
      <c r="P2321" s="6">
        <f t="shared" si="757"/>
        <v>41.961038961038959</v>
      </c>
      <c r="Q2321" t="str">
        <f t="shared" si="758"/>
        <v>music</v>
      </c>
      <c r="R2321" t="str">
        <f t="shared" si="759"/>
        <v>indie rock</v>
      </c>
      <c r="S2321" s="8">
        <f t="shared" si="760"/>
        <v>41593</v>
      </c>
      <c r="T2321" s="8">
        <f t="shared" si="761"/>
        <v>41623.082002314812</v>
      </c>
      <c r="U2321">
        <f t="shared" si="762"/>
        <v>2013</v>
      </c>
      <c r="V2321" t="str">
        <f>VLOOKUP(MONTH(S2321),REF!$C$4:$D$15,2,FALSE)</f>
        <v>NOV</v>
      </c>
      <c r="W2321" t="str">
        <f t="shared" si="763"/>
        <v>NO</v>
      </c>
      <c r="X2321" t="str">
        <f t="shared" si="764"/>
        <v>YES</v>
      </c>
      <c r="Y2321" t="str">
        <f t="shared" si="765"/>
        <v>NO</v>
      </c>
      <c r="Z2321" t="str">
        <f t="shared" si="766"/>
        <v>NO</v>
      </c>
      <c r="AA2321" t="str">
        <f t="shared" si="767"/>
        <v>NO</v>
      </c>
      <c r="AB2321" t="str">
        <f t="shared" si="768"/>
        <v>NO</v>
      </c>
      <c r="AC2321" t="str">
        <f t="shared" si="769"/>
        <v>NO</v>
      </c>
      <c r="AD2321" t="str">
        <f t="shared" si="770"/>
        <v>NO</v>
      </c>
      <c r="AE2321" t="str">
        <f t="shared" si="771"/>
        <v>NO</v>
      </c>
      <c r="AF2321" t="str">
        <f t="shared" si="772"/>
        <v>NO</v>
      </c>
      <c r="AG2321" t="str">
        <f t="shared" si="773"/>
        <v>NO</v>
      </c>
      <c r="AH2321" t="str">
        <f t="shared" si="774"/>
        <v>NO</v>
      </c>
      <c r="AI2321">
        <f t="shared" si="775"/>
        <v>77</v>
      </c>
      <c r="AJ2321" t="str">
        <f t="shared" si="776"/>
        <v/>
      </c>
    </row>
    <row r="2322" spans="1:36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56"/>
        <v>1.0866</v>
      </c>
      <c r="P2322" s="6">
        <f t="shared" si="757"/>
        <v>61.044943820224717</v>
      </c>
      <c r="Q2322" t="str">
        <f t="shared" si="758"/>
        <v>music</v>
      </c>
      <c r="R2322" t="str">
        <f t="shared" si="759"/>
        <v>indie rock</v>
      </c>
      <c r="S2322" s="8">
        <f t="shared" si="760"/>
        <v>41697</v>
      </c>
      <c r="T2322" s="8">
        <f t="shared" si="761"/>
        <v>41731.775462962964</v>
      </c>
      <c r="U2322">
        <f t="shared" si="762"/>
        <v>2014</v>
      </c>
      <c r="V2322" t="str">
        <f>VLOOKUP(MONTH(S2322),REF!$C$4:$D$15,2,FALSE)</f>
        <v>FEB</v>
      </c>
      <c r="W2322" t="str">
        <f t="shared" si="763"/>
        <v>NO</v>
      </c>
      <c r="X2322" t="str">
        <f t="shared" si="764"/>
        <v>NO</v>
      </c>
      <c r="Y2322" t="str">
        <f t="shared" si="765"/>
        <v>YES</v>
      </c>
      <c r="Z2322" t="str">
        <f t="shared" si="766"/>
        <v>NO</v>
      </c>
      <c r="AA2322" t="str">
        <f t="shared" si="767"/>
        <v>NO</v>
      </c>
      <c r="AB2322" t="str">
        <f t="shared" si="768"/>
        <v>NO</v>
      </c>
      <c r="AC2322" t="str">
        <f t="shared" si="769"/>
        <v>NO</v>
      </c>
      <c r="AD2322" t="str">
        <f t="shared" si="770"/>
        <v>NO</v>
      </c>
      <c r="AE2322" t="str">
        <f t="shared" si="771"/>
        <v>NO</v>
      </c>
      <c r="AF2322" t="str">
        <f t="shared" si="772"/>
        <v>NO</v>
      </c>
      <c r="AG2322" t="str">
        <f t="shared" si="773"/>
        <v>NO</v>
      </c>
      <c r="AH2322" t="str">
        <f t="shared" si="774"/>
        <v>NO</v>
      </c>
      <c r="AI2322">
        <f t="shared" si="775"/>
        <v>89</v>
      </c>
      <c r="AJ2322" t="str">
        <f t="shared" si="776"/>
        <v/>
      </c>
    </row>
    <row r="2323" spans="1:36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56"/>
        <v>0.39120962394619685</v>
      </c>
      <c r="P2323" s="6">
        <f t="shared" si="757"/>
        <v>64.53125</v>
      </c>
      <c r="Q2323" t="str">
        <f t="shared" si="758"/>
        <v>food</v>
      </c>
      <c r="R2323" t="str">
        <f t="shared" si="759"/>
        <v>small batch</v>
      </c>
      <c r="S2323" s="8">
        <f t="shared" si="760"/>
        <v>42799</v>
      </c>
      <c r="T2323" s="8">
        <f t="shared" si="761"/>
        <v>42829.21876157407</v>
      </c>
      <c r="U2323">
        <f t="shared" si="762"/>
        <v>2017</v>
      </c>
      <c r="V2323" t="str">
        <f>VLOOKUP(MONTH(S2323),REF!$C$4:$D$15,2,FALSE)</f>
        <v>MAR</v>
      </c>
      <c r="W2323" t="str">
        <f t="shared" si="763"/>
        <v>NO</v>
      </c>
      <c r="X2323" t="str">
        <f t="shared" si="764"/>
        <v>NO</v>
      </c>
      <c r="Y2323" t="str">
        <f t="shared" si="765"/>
        <v>NO</v>
      </c>
      <c r="Z2323" t="str">
        <f t="shared" si="766"/>
        <v>YES</v>
      </c>
      <c r="AA2323" t="str">
        <f t="shared" si="767"/>
        <v>NO</v>
      </c>
      <c r="AB2323" t="str">
        <f t="shared" si="768"/>
        <v>NO</v>
      </c>
      <c r="AC2323" t="str">
        <f t="shared" si="769"/>
        <v>NO</v>
      </c>
      <c r="AD2323" t="str">
        <f t="shared" si="770"/>
        <v>NO</v>
      </c>
      <c r="AE2323" t="str">
        <f t="shared" si="771"/>
        <v>NO</v>
      </c>
      <c r="AF2323" t="str">
        <f t="shared" si="772"/>
        <v>NO</v>
      </c>
      <c r="AG2323" t="str">
        <f t="shared" si="773"/>
        <v>NO</v>
      </c>
      <c r="AH2323" t="str">
        <f t="shared" si="774"/>
        <v>NO</v>
      </c>
      <c r="AI2323" t="str">
        <f t="shared" si="775"/>
        <v/>
      </c>
      <c r="AJ2323" t="str">
        <f t="shared" si="776"/>
        <v/>
      </c>
    </row>
    <row r="2324" spans="1:36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56"/>
        <v>3.1481481481481478E-2</v>
      </c>
      <c r="P2324" s="6">
        <f t="shared" si="757"/>
        <v>21.25</v>
      </c>
      <c r="Q2324" t="str">
        <f t="shared" si="758"/>
        <v>food</v>
      </c>
      <c r="R2324" t="str">
        <f t="shared" si="759"/>
        <v>small batch</v>
      </c>
      <c r="S2324" s="8">
        <f t="shared" si="760"/>
        <v>42805</v>
      </c>
      <c r="T2324" s="8">
        <f t="shared" si="761"/>
        <v>42834.853807870371</v>
      </c>
      <c r="U2324">
        <f t="shared" si="762"/>
        <v>2017</v>
      </c>
      <c r="V2324" t="str">
        <f>VLOOKUP(MONTH(S2324),REF!$C$4:$D$15,2,FALSE)</f>
        <v>MAR</v>
      </c>
      <c r="W2324" t="str">
        <f t="shared" si="763"/>
        <v>NO</v>
      </c>
      <c r="X2324" t="str">
        <f t="shared" si="764"/>
        <v>YES</v>
      </c>
      <c r="Y2324" t="str">
        <f t="shared" si="765"/>
        <v>NO</v>
      </c>
      <c r="Z2324" t="str">
        <f t="shared" si="766"/>
        <v>NO</v>
      </c>
      <c r="AA2324" t="str">
        <f t="shared" si="767"/>
        <v>NO</v>
      </c>
      <c r="AB2324" t="str">
        <f t="shared" si="768"/>
        <v>NO</v>
      </c>
      <c r="AC2324" t="str">
        <f t="shared" si="769"/>
        <v>NO</v>
      </c>
      <c r="AD2324" t="str">
        <f t="shared" si="770"/>
        <v>NO</v>
      </c>
      <c r="AE2324" t="str">
        <f t="shared" si="771"/>
        <v>NO</v>
      </c>
      <c r="AF2324" t="str">
        <f t="shared" si="772"/>
        <v>NO</v>
      </c>
      <c r="AG2324" t="str">
        <f t="shared" si="773"/>
        <v>NO</v>
      </c>
      <c r="AH2324" t="str">
        <f t="shared" si="774"/>
        <v>NO</v>
      </c>
      <c r="AI2324" t="str">
        <f t="shared" si="775"/>
        <v/>
      </c>
      <c r="AJ2324" t="str">
        <f t="shared" si="776"/>
        <v/>
      </c>
    </row>
    <row r="2325" spans="1:36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56"/>
        <v>0.48</v>
      </c>
      <c r="P2325" s="6">
        <f t="shared" si="757"/>
        <v>30</v>
      </c>
      <c r="Q2325" t="str">
        <f t="shared" si="758"/>
        <v>food</v>
      </c>
      <c r="R2325" t="str">
        <f t="shared" si="759"/>
        <v>small batch</v>
      </c>
      <c r="S2325" s="8">
        <f t="shared" si="760"/>
        <v>42808</v>
      </c>
      <c r="T2325" s="8">
        <f t="shared" si="761"/>
        <v>42814.755173611113</v>
      </c>
      <c r="U2325">
        <f t="shared" si="762"/>
        <v>2017</v>
      </c>
      <c r="V2325" t="str">
        <f>VLOOKUP(MONTH(S2325),REF!$C$4:$D$15,2,FALSE)</f>
        <v>MAR</v>
      </c>
      <c r="W2325" t="str">
        <f t="shared" si="763"/>
        <v>YES</v>
      </c>
      <c r="X2325" t="str">
        <f t="shared" si="764"/>
        <v>NO</v>
      </c>
      <c r="Y2325" t="str">
        <f t="shared" si="765"/>
        <v>NO</v>
      </c>
      <c r="Z2325" t="str">
        <f t="shared" si="766"/>
        <v>NO</v>
      </c>
      <c r="AA2325" t="str">
        <f t="shared" si="767"/>
        <v>NO</v>
      </c>
      <c r="AB2325" t="str">
        <f t="shared" si="768"/>
        <v>NO</v>
      </c>
      <c r="AC2325" t="str">
        <f t="shared" si="769"/>
        <v>NO</v>
      </c>
      <c r="AD2325" t="str">
        <f t="shared" si="770"/>
        <v>NO</v>
      </c>
      <c r="AE2325" t="str">
        <f t="shared" si="771"/>
        <v>NO</v>
      </c>
      <c r="AF2325" t="str">
        <f t="shared" si="772"/>
        <v>NO</v>
      </c>
      <c r="AG2325" t="str">
        <f t="shared" si="773"/>
        <v>NO</v>
      </c>
      <c r="AH2325" t="str">
        <f t="shared" si="774"/>
        <v>NO</v>
      </c>
      <c r="AI2325" t="str">
        <f t="shared" si="775"/>
        <v/>
      </c>
      <c r="AJ2325" t="str">
        <f t="shared" si="776"/>
        <v/>
      </c>
    </row>
    <row r="2326" spans="1:36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56"/>
        <v>0.20733333333333334</v>
      </c>
      <c r="P2326" s="6">
        <f t="shared" si="757"/>
        <v>25.491803278688526</v>
      </c>
      <c r="Q2326" t="str">
        <f t="shared" si="758"/>
        <v>food</v>
      </c>
      <c r="R2326" t="str">
        <f t="shared" si="759"/>
        <v>small batch</v>
      </c>
      <c r="S2326" s="8">
        <f t="shared" si="760"/>
        <v>42791</v>
      </c>
      <c r="T2326" s="8">
        <f t="shared" si="761"/>
        <v>42820.843576388885</v>
      </c>
      <c r="U2326">
        <f t="shared" si="762"/>
        <v>2017</v>
      </c>
      <c r="V2326" t="str">
        <f>VLOOKUP(MONTH(S2326),REF!$C$4:$D$15,2,FALSE)</f>
        <v>FEB</v>
      </c>
      <c r="W2326" t="str">
        <f t="shared" si="763"/>
        <v>NO</v>
      </c>
      <c r="X2326" t="str">
        <f t="shared" si="764"/>
        <v>NO</v>
      </c>
      <c r="Y2326" t="str">
        <f t="shared" si="765"/>
        <v>YES</v>
      </c>
      <c r="Z2326" t="str">
        <f t="shared" si="766"/>
        <v>NO</v>
      </c>
      <c r="AA2326" t="str">
        <f t="shared" si="767"/>
        <v>NO</v>
      </c>
      <c r="AB2326" t="str">
        <f t="shared" si="768"/>
        <v>NO</v>
      </c>
      <c r="AC2326" t="str">
        <f t="shared" si="769"/>
        <v>NO</v>
      </c>
      <c r="AD2326" t="str">
        <f t="shared" si="770"/>
        <v>NO</v>
      </c>
      <c r="AE2326" t="str">
        <f t="shared" si="771"/>
        <v>NO</v>
      </c>
      <c r="AF2326" t="str">
        <f t="shared" si="772"/>
        <v>NO</v>
      </c>
      <c r="AG2326" t="str">
        <f t="shared" si="773"/>
        <v>NO</v>
      </c>
      <c r="AH2326" t="str">
        <f t="shared" si="774"/>
        <v>NO</v>
      </c>
      <c r="AI2326" t="str">
        <f t="shared" si="775"/>
        <v/>
      </c>
      <c r="AJ2326" t="str">
        <f t="shared" si="776"/>
        <v/>
      </c>
    </row>
    <row r="2327" spans="1:36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56"/>
        <v>0.08</v>
      </c>
      <c r="P2327" s="6">
        <f t="shared" si="757"/>
        <v>11.428571428571429</v>
      </c>
      <c r="Q2327" t="str">
        <f t="shared" si="758"/>
        <v>food</v>
      </c>
      <c r="R2327" t="str">
        <f t="shared" si="759"/>
        <v>small batch</v>
      </c>
      <c r="S2327" s="8">
        <f t="shared" si="760"/>
        <v>42794</v>
      </c>
      <c r="T2327" s="8">
        <f t="shared" si="761"/>
        <v>42823.980682870373</v>
      </c>
      <c r="U2327">
        <f t="shared" si="762"/>
        <v>2017</v>
      </c>
      <c r="V2327" t="str">
        <f>VLOOKUP(MONTH(S2327),REF!$C$4:$D$15,2,FALSE)</f>
        <v>FEB</v>
      </c>
      <c r="W2327" t="str">
        <f t="shared" si="763"/>
        <v>NO</v>
      </c>
      <c r="X2327" t="str">
        <f t="shared" si="764"/>
        <v>YES</v>
      </c>
      <c r="Y2327" t="str">
        <f t="shared" si="765"/>
        <v>NO</v>
      </c>
      <c r="Z2327" t="str">
        <f t="shared" si="766"/>
        <v>NO</v>
      </c>
      <c r="AA2327" t="str">
        <f t="shared" si="767"/>
        <v>NO</v>
      </c>
      <c r="AB2327" t="str">
        <f t="shared" si="768"/>
        <v>NO</v>
      </c>
      <c r="AC2327" t="str">
        <f t="shared" si="769"/>
        <v>NO</v>
      </c>
      <c r="AD2327" t="str">
        <f t="shared" si="770"/>
        <v>NO</v>
      </c>
      <c r="AE2327" t="str">
        <f t="shared" si="771"/>
        <v>NO</v>
      </c>
      <c r="AF2327" t="str">
        <f t="shared" si="772"/>
        <v>NO</v>
      </c>
      <c r="AG2327" t="str">
        <f t="shared" si="773"/>
        <v>NO</v>
      </c>
      <c r="AH2327" t="str">
        <f t="shared" si="774"/>
        <v>NO</v>
      </c>
      <c r="AI2327" t="str">
        <f t="shared" si="775"/>
        <v/>
      </c>
      <c r="AJ2327" t="str">
        <f t="shared" si="776"/>
        <v/>
      </c>
    </row>
    <row r="2328" spans="1:36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56"/>
        <v>7.1999999999999998E-3</v>
      </c>
      <c r="P2328" s="6">
        <f t="shared" si="757"/>
        <v>108</v>
      </c>
      <c r="Q2328" t="str">
        <f t="shared" si="758"/>
        <v>food</v>
      </c>
      <c r="R2328" t="str">
        <f t="shared" si="759"/>
        <v>small batch</v>
      </c>
      <c r="S2328" s="8">
        <f t="shared" si="760"/>
        <v>42804</v>
      </c>
      <c r="T2328" s="8">
        <f t="shared" si="761"/>
        <v>42855.708333333328</v>
      </c>
      <c r="U2328">
        <f t="shared" si="762"/>
        <v>2017</v>
      </c>
      <c r="V2328" t="str">
        <f>VLOOKUP(MONTH(S2328),REF!$C$4:$D$15,2,FALSE)</f>
        <v>MAR</v>
      </c>
      <c r="W2328" t="str">
        <f t="shared" si="763"/>
        <v>NO</v>
      </c>
      <c r="X2328" t="str">
        <f t="shared" si="764"/>
        <v>NO</v>
      </c>
      <c r="Y2328" t="str">
        <f t="shared" si="765"/>
        <v>NO</v>
      </c>
      <c r="Z2328" t="str">
        <f t="shared" si="766"/>
        <v>NO</v>
      </c>
      <c r="AA2328" t="str">
        <f t="shared" si="767"/>
        <v>YES</v>
      </c>
      <c r="AB2328" t="str">
        <f t="shared" si="768"/>
        <v>NO</v>
      </c>
      <c r="AC2328" t="str">
        <f t="shared" si="769"/>
        <v>NO</v>
      </c>
      <c r="AD2328" t="str">
        <f t="shared" si="770"/>
        <v>NO</v>
      </c>
      <c r="AE2328" t="str">
        <f t="shared" si="771"/>
        <v>NO</v>
      </c>
      <c r="AF2328" t="str">
        <f t="shared" si="772"/>
        <v>NO</v>
      </c>
      <c r="AG2328" t="str">
        <f t="shared" si="773"/>
        <v>NO</v>
      </c>
      <c r="AH2328" t="str">
        <f t="shared" si="774"/>
        <v>NO</v>
      </c>
      <c r="AI2328" t="str">
        <f t="shared" si="775"/>
        <v/>
      </c>
      <c r="AJ2328" t="str">
        <f t="shared" si="776"/>
        <v/>
      </c>
    </row>
    <row r="2329" spans="1:36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56"/>
        <v>5.2609431428571432</v>
      </c>
      <c r="P2329" s="6">
        <f t="shared" si="757"/>
        <v>54.883162444113267</v>
      </c>
      <c r="Q2329" t="str">
        <f t="shared" si="758"/>
        <v>food</v>
      </c>
      <c r="R2329" t="str">
        <f t="shared" si="759"/>
        <v>small batch</v>
      </c>
      <c r="S2329" s="8">
        <f t="shared" si="760"/>
        <v>41843</v>
      </c>
      <c r="T2329" s="8">
        <f t="shared" si="761"/>
        <v>41877.917129629626</v>
      </c>
      <c r="U2329">
        <f t="shared" si="762"/>
        <v>2014</v>
      </c>
      <c r="V2329" t="str">
        <f>VLOOKUP(MONTH(S2329),REF!$C$4:$D$15,2,FALSE)</f>
        <v>JUL</v>
      </c>
      <c r="W2329" t="str">
        <f t="shared" si="763"/>
        <v>NO</v>
      </c>
      <c r="X2329" t="str">
        <f t="shared" si="764"/>
        <v>NO</v>
      </c>
      <c r="Y2329" t="str">
        <f t="shared" si="765"/>
        <v>NO</v>
      </c>
      <c r="Z2329" t="str">
        <f t="shared" si="766"/>
        <v>NO</v>
      </c>
      <c r="AA2329" t="str">
        <f t="shared" si="767"/>
        <v>NO</v>
      </c>
      <c r="AB2329" t="str">
        <f t="shared" si="768"/>
        <v>NO</v>
      </c>
      <c r="AC2329" t="str">
        <f t="shared" si="769"/>
        <v>NO</v>
      </c>
      <c r="AD2329" t="str">
        <f t="shared" si="770"/>
        <v>NO</v>
      </c>
      <c r="AE2329" t="str">
        <f t="shared" si="771"/>
        <v>YES</v>
      </c>
      <c r="AF2329" t="str">
        <f t="shared" si="772"/>
        <v>NO</v>
      </c>
      <c r="AG2329" t="str">
        <f t="shared" si="773"/>
        <v>NO</v>
      </c>
      <c r="AH2329" t="str">
        <f t="shared" si="774"/>
        <v>NO</v>
      </c>
      <c r="AI2329">
        <f t="shared" si="775"/>
        <v>3355</v>
      </c>
      <c r="AJ2329" t="str">
        <f t="shared" si="776"/>
        <v/>
      </c>
    </row>
    <row r="2330" spans="1:36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56"/>
        <v>2.5445000000000002</v>
      </c>
      <c r="P2330" s="6">
        <f t="shared" si="757"/>
        <v>47.383612662942269</v>
      </c>
      <c r="Q2330" t="str">
        <f t="shared" si="758"/>
        <v>food</v>
      </c>
      <c r="R2330" t="str">
        <f t="shared" si="759"/>
        <v>small batch</v>
      </c>
      <c r="S2330" s="8">
        <f t="shared" si="760"/>
        <v>42140</v>
      </c>
      <c r="T2330" s="8">
        <f t="shared" si="761"/>
        <v>42169.781678240739</v>
      </c>
      <c r="U2330">
        <f t="shared" si="762"/>
        <v>2015</v>
      </c>
      <c r="V2330" t="str">
        <f>VLOOKUP(MONTH(S2330),REF!$C$4:$D$15,2,FALSE)</f>
        <v>MAY</v>
      </c>
      <c r="W2330" t="str">
        <f t="shared" si="763"/>
        <v>NO</v>
      </c>
      <c r="X2330" t="str">
        <f t="shared" si="764"/>
        <v>NO</v>
      </c>
      <c r="Y2330" t="str">
        <f t="shared" si="765"/>
        <v>NO</v>
      </c>
      <c r="Z2330" t="str">
        <f t="shared" si="766"/>
        <v>YES</v>
      </c>
      <c r="AA2330" t="str">
        <f t="shared" si="767"/>
        <v>NO</v>
      </c>
      <c r="AB2330" t="str">
        <f t="shared" si="768"/>
        <v>NO</v>
      </c>
      <c r="AC2330" t="str">
        <f t="shared" si="769"/>
        <v>NO</v>
      </c>
      <c r="AD2330" t="str">
        <f t="shared" si="770"/>
        <v>NO</v>
      </c>
      <c r="AE2330" t="str">
        <f t="shared" si="771"/>
        <v>NO</v>
      </c>
      <c r="AF2330" t="str">
        <f t="shared" si="772"/>
        <v>NO</v>
      </c>
      <c r="AG2330" t="str">
        <f t="shared" si="773"/>
        <v>NO</v>
      </c>
      <c r="AH2330" t="str">
        <f t="shared" si="774"/>
        <v>NO</v>
      </c>
      <c r="AI2330">
        <f t="shared" si="775"/>
        <v>537</v>
      </c>
      <c r="AJ2330" t="str">
        <f t="shared" si="776"/>
        <v/>
      </c>
    </row>
    <row r="2331" spans="1:36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56"/>
        <v>1.0591999999999999</v>
      </c>
      <c r="P2331" s="6">
        <f t="shared" si="757"/>
        <v>211.84</v>
      </c>
      <c r="Q2331" t="str">
        <f t="shared" si="758"/>
        <v>food</v>
      </c>
      <c r="R2331" t="str">
        <f t="shared" si="759"/>
        <v>small batch</v>
      </c>
      <c r="S2331" s="8">
        <f t="shared" si="760"/>
        <v>41808</v>
      </c>
      <c r="T2331" s="8">
        <f t="shared" si="761"/>
        <v>41837.624374999999</v>
      </c>
      <c r="U2331">
        <f t="shared" si="762"/>
        <v>2014</v>
      </c>
      <c r="V2331" t="str">
        <f>VLOOKUP(MONTH(S2331),REF!$C$4:$D$15,2,FALSE)</f>
        <v>JUN</v>
      </c>
      <c r="W2331" t="str">
        <f t="shared" si="763"/>
        <v>NO</v>
      </c>
      <c r="X2331" t="str">
        <f t="shared" si="764"/>
        <v>NO</v>
      </c>
      <c r="Y2331" t="str">
        <f t="shared" si="765"/>
        <v>NO</v>
      </c>
      <c r="Z2331" t="str">
        <f t="shared" si="766"/>
        <v>NO</v>
      </c>
      <c r="AA2331" t="str">
        <f t="shared" si="767"/>
        <v>NO</v>
      </c>
      <c r="AB2331" t="str">
        <f t="shared" si="768"/>
        <v>NO</v>
      </c>
      <c r="AC2331" t="str">
        <f t="shared" si="769"/>
        <v>YES</v>
      </c>
      <c r="AD2331" t="str">
        <f t="shared" si="770"/>
        <v>NO</v>
      </c>
      <c r="AE2331" t="str">
        <f t="shared" si="771"/>
        <v>NO</v>
      </c>
      <c r="AF2331" t="str">
        <f t="shared" si="772"/>
        <v>NO</v>
      </c>
      <c r="AG2331" t="str">
        <f t="shared" si="773"/>
        <v>NO</v>
      </c>
      <c r="AH2331" t="str">
        <f t="shared" si="774"/>
        <v>NO</v>
      </c>
      <c r="AI2331">
        <f t="shared" si="775"/>
        <v>125</v>
      </c>
      <c r="AJ2331" t="str">
        <f t="shared" si="776"/>
        <v/>
      </c>
    </row>
    <row r="2332" spans="1:36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56"/>
        <v>1.0242285714285715</v>
      </c>
      <c r="P2332" s="6">
        <f t="shared" si="757"/>
        <v>219.92638036809817</v>
      </c>
      <c r="Q2332" t="str">
        <f t="shared" si="758"/>
        <v>food</v>
      </c>
      <c r="R2332" t="str">
        <f t="shared" si="759"/>
        <v>small batch</v>
      </c>
      <c r="S2332" s="8">
        <f t="shared" si="760"/>
        <v>42333</v>
      </c>
      <c r="T2332" s="8">
        <f t="shared" si="761"/>
        <v>42363</v>
      </c>
      <c r="U2332">
        <f t="shared" si="762"/>
        <v>2015</v>
      </c>
      <c r="V2332" t="str">
        <f>VLOOKUP(MONTH(S2332),REF!$C$4:$D$15,2,FALSE)</f>
        <v>NOV</v>
      </c>
      <c r="W2332" t="str">
        <f t="shared" si="763"/>
        <v>NO</v>
      </c>
      <c r="X2332" t="str">
        <f t="shared" si="764"/>
        <v>NO</v>
      </c>
      <c r="Y2332" t="str">
        <f t="shared" si="765"/>
        <v>NO</v>
      </c>
      <c r="Z2332" t="str">
        <f t="shared" si="766"/>
        <v>NO</v>
      </c>
      <c r="AA2332" t="str">
        <f t="shared" si="767"/>
        <v>NO</v>
      </c>
      <c r="AB2332" t="str">
        <f t="shared" si="768"/>
        <v>NO</v>
      </c>
      <c r="AC2332" t="str">
        <f t="shared" si="769"/>
        <v>NO</v>
      </c>
      <c r="AD2332" t="str">
        <f t="shared" si="770"/>
        <v>NO</v>
      </c>
      <c r="AE2332" t="str">
        <f t="shared" si="771"/>
        <v>YES</v>
      </c>
      <c r="AF2332" t="str">
        <f t="shared" si="772"/>
        <v>NO</v>
      </c>
      <c r="AG2332" t="str">
        <f t="shared" si="773"/>
        <v>NO</v>
      </c>
      <c r="AH2332" t="str">
        <f t="shared" si="774"/>
        <v>NO</v>
      </c>
      <c r="AI2332">
        <f t="shared" si="775"/>
        <v>163</v>
      </c>
      <c r="AJ2332" t="str">
        <f t="shared" si="776"/>
        <v/>
      </c>
    </row>
    <row r="2333" spans="1:36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56"/>
        <v>1.4431375</v>
      </c>
      <c r="P2333" s="6">
        <f t="shared" si="757"/>
        <v>40.795406360424032</v>
      </c>
      <c r="Q2333" t="str">
        <f t="shared" si="758"/>
        <v>food</v>
      </c>
      <c r="R2333" t="str">
        <f t="shared" si="759"/>
        <v>small batch</v>
      </c>
      <c r="S2333" s="8">
        <f t="shared" si="760"/>
        <v>41839</v>
      </c>
      <c r="T2333" s="8">
        <f t="shared" si="761"/>
        <v>41869.005671296298</v>
      </c>
      <c r="U2333">
        <f t="shared" si="762"/>
        <v>2014</v>
      </c>
      <c r="V2333" t="str">
        <f>VLOOKUP(MONTH(S2333),REF!$C$4:$D$15,2,FALSE)</f>
        <v>JUL</v>
      </c>
      <c r="W2333" t="str">
        <f t="shared" si="763"/>
        <v>NO</v>
      </c>
      <c r="X2333" t="str">
        <f t="shared" si="764"/>
        <v>NO</v>
      </c>
      <c r="Y2333" t="str">
        <f t="shared" si="765"/>
        <v>YES</v>
      </c>
      <c r="Z2333" t="str">
        <f t="shared" si="766"/>
        <v>NO</v>
      </c>
      <c r="AA2333" t="str">
        <f t="shared" si="767"/>
        <v>NO</v>
      </c>
      <c r="AB2333" t="str">
        <f t="shared" si="768"/>
        <v>NO</v>
      </c>
      <c r="AC2333" t="str">
        <f t="shared" si="769"/>
        <v>NO</v>
      </c>
      <c r="AD2333" t="str">
        <f t="shared" si="770"/>
        <v>NO</v>
      </c>
      <c r="AE2333" t="str">
        <f t="shared" si="771"/>
        <v>NO</v>
      </c>
      <c r="AF2333" t="str">
        <f t="shared" si="772"/>
        <v>NO</v>
      </c>
      <c r="AG2333" t="str">
        <f t="shared" si="773"/>
        <v>NO</v>
      </c>
      <c r="AH2333" t="str">
        <f t="shared" si="774"/>
        <v>NO</v>
      </c>
      <c r="AI2333">
        <f t="shared" si="775"/>
        <v>283</v>
      </c>
      <c r="AJ2333" t="str">
        <f t="shared" si="776"/>
        <v/>
      </c>
    </row>
    <row r="2334" spans="1:36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56"/>
        <v>1.06308</v>
      </c>
      <c r="P2334" s="6">
        <f t="shared" si="757"/>
        <v>75.502840909090907</v>
      </c>
      <c r="Q2334" t="str">
        <f t="shared" si="758"/>
        <v>food</v>
      </c>
      <c r="R2334" t="str">
        <f t="shared" si="759"/>
        <v>small batch</v>
      </c>
      <c r="S2334" s="8">
        <f t="shared" si="760"/>
        <v>42012</v>
      </c>
      <c r="T2334" s="8">
        <f t="shared" si="761"/>
        <v>42041.628136574072</v>
      </c>
      <c r="U2334">
        <f t="shared" si="762"/>
        <v>2015</v>
      </c>
      <c r="V2334" t="str">
        <f>VLOOKUP(MONTH(S2334),REF!$C$4:$D$15,2,FALSE)</f>
        <v>JAN</v>
      </c>
      <c r="W2334" t="str">
        <f t="shared" si="763"/>
        <v>NO</v>
      </c>
      <c r="X2334" t="str">
        <f t="shared" si="764"/>
        <v>NO</v>
      </c>
      <c r="Y2334" t="str">
        <f t="shared" si="765"/>
        <v>NO</v>
      </c>
      <c r="Z2334" t="str">
        <f t="shared" si="766"/>
        <v>NO</v>
      </c>
      <c r="AA2334" t="str">
        <f t="shared" si="767"/>
        <v>NO</v>
      </c>
      <c r="AB2334" t="str">
        <f t="shared" si="768"/>
        <v>NO</v>
      </c>
      <c r="AC2334" t="str">
        <f t="shared" si="769"/>
        <v>YES</v>
      </c>
      <c r="AD2334" t="str">
        <f t="shared" si="770"/>
        <v>NO</v>
      </c>
      <c r="AE2334" t="str">
        <f t="shared" si="771"/>
        <v>NO</v>
      </c>
      <c r="AF2334" t="str">
        <f t="shared" si="772"/>
        <v>NO</v>
      </c>
      <c r="AG2334" t="str">
        <f t="shared" si="773"/>
        <v>NO</v>
      </c>
      <c r="AH2334" t="str">
        <f t="shared" si="774"/>
        <v>NO</v>
      </c>
      <c r="AI2334">
        <f t="shared" si="775"/>
        <v>352</v>
      </c>
      <c r="AJ2334" t="str">
        <f t="shared" si="776"/>
        <v/>
      </c>
    </row>
    <row r="2335" spans="1:36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56"/>
        <v>2.1216666666666666</v>
      </c>
      <c r="P2335" s="6">
        <f t="shared" si="757"/>
        <v>13.542553191489361</v>
      </c>
      <c r="Q2335" t="str">
        <f t="shared" si="758"/>
        <v>food</v>
      </c>
      <c r="R2335" t="str">
        <f t="shared" si="759"/>
        <v>small batch</v>
      </c>
      <c r="S2335" s="8">
        <f t="shared" si="760"/>
        <v>41768</v>
      </c>
      <c r="T2335" s="8">
        <f t="shared" si="761"/>
        <v>41788.743055555555</v>
      </c>
      <c r="U2335">
        <f t="shared" si="762"/>
        <v>2014</v>
      </c>
      <c r="V2335" t="str">
        <f>VLOOKUP(MONTH(S2335),REF!$C$4:$D$15,2,FALSE)</f>
        <v>MAY</v>
      </c>
      <c r="W2335" t="str">
        <f t="shared" si="763"/>
        <v>YES</v>
      </c>
      <c r="X2335" t="str">
        <f t="shared" si="764"/>
        <v>NO</v>
      </c>
      <c r="Y2335" t="str">
        <f t="shared" si="765"/>
        <v>NO</v>
      </c>
      <c r="Z2335" t="str">
        <f t="shared" si="766"/>
        <v>NO</v>
      </c>
      <c r="AA2335" t="str">
        <f t="shared" si="767"/>
        <v>NO</v>
      </c>
      <c r="AB2335" t="str">
        <f t="shared" si="768"/>
        <v>NO</v>
      </c>
      <c r="AC2335" t="str">
        <f t="shared" si="769"/>
        <v>NO</v>
      </c>
      <c r="AD2335" t="str">
        <f t="shared" si="770"/>
        <v>NO</v>
      </c>
      <c r="AE2335" t="str">
        <f t="shared" si="771"/>
        <v>NO</v>
      </c>
      <c r="AF2335" t="str">
        <f t="shared" si="772"/>
        <v>NO</v>
      </c>
      <c r="AG2335" t="str">
        <f t="shared" si="773"/>
        <v>NO</v>
      </c>
      <c r="AH2335" t="str">
        <f t="shared" si="774"/>
        <v>NO</v>
      </c>
      <c r="AI2335">
        <f t="shared" si="775"/>
        <v>94</v>
      </c>
      <c r="AJ2335" t="str">
        <f t="shared" si="776"/>
        <v/>
      </c>
    </row>
    <row r="2336" spans="1:36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56"/>
        <v>1.0195000000000001</v>
      </c>
      <c r="P2336" s="6">
        <f t="shared" si="757"/>
        <v>60.865671641791046</v>
      </c>
      <c r="Q2336" t="str">
        <f t="shared" si="758"/>
        <v>food</v>
      </c>
      <c r="R2336" t="str">
        <f t="shared" si="759"/>
        <v>small batch</v>
      </c>
      <c r="S2336" s="8">
        <f t="shared" si="760"/>
        <v>41919</v>
      </c>
      <c r="T2336" s="8">
        <f t="shared" si="761"/>
        <v>41948.731944444444</v>
      </c>
      <c r="U2336">
        <f t="shared" si="762"/>
        <v>2014</v>
      </c>
      <c r="V2336" t="str">
        <f>VLOOKUP(MONTH(S2336),REF!$C$4:$D$15,2,FALSE)</f>
        <v>OCT</v>
      </c>
      <c r="W2336" t="str">
        <f t="shared" si="763"/>
        <v>NO</v>
      </c>
      <c r="X2336" t="str">
        <f t="shared" si="764"/>
        <v>YES</v>
      </c>
      <c r="Y2336" t="str">
        <f t="shared" si="765"/>
        <v>NO</v>
      </c>
      <c r="Z2336" t="str">
        <f t="shared" si="766"/>
        <v>NO</v>
      </c>
      <c r="AA2336" t="str">
        <f t="shared" si="767"/>
        <v>NO</v>
      </c>
      <c r="AB2336" t="str">
        <f t="shared" si="768"/>
        <v>NO</v>
      </c>
      <c r="AC2336" t="str">
        <f t="shared" si="769"/>
        <v>NO</v>
      </c>
      <c r="AD2336" t="str">
        <f t="shared" si="770"/>
        <v>NO</v>
      </c>
      <c r="AE2336" t="str">
        <f t="shared" si="771"/>
        <v>NO</v>
      </c>
      <c r="AF2336" t="str">
        <f t="shared" si="772"/>
        <v>NO</v>
      </c>
      <c r="AG2336" t="str">
        <f t="shared" si="773"/>
        <v>NO</v>
      </c>
      <c r="AH2336" t="str">
        <f t="shared" si="774"/>
        <v>NO</v>
      </c>
      <c r="AI2336">
        <f t="shared" si="775"/>
        <v>67</v>
      </c>
      <c r="AJ2336" t="str">
        <f t="shared" si="776"/>
        <v/>
      </c>
    </row>
    <row r="2337" spans="1:36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56"/>
        <v>1.0227200000000001</v>
      </c>
      <c r="P2337" s="6">
        <f t="shared" si="757"/>
        <v>115.69230769230769</v>
      </c>
      <c r="Q2337" t="str">
        <f t="shared" si="758"/>
        <v>food</v>
      </c>
      <c r="R2337" t="str">
        <f t="shared" si="759"/>
        <v>small batch</v>
      </c>
      <c r="S2337" s="8">
        <f t="shared" si="760"/>
        <v>41772</v>
      </c>
      <c r="T2337" s="8">
        <f t="shared" si="761"/>
        <v>41801.572256944448</v>
      </c>
      <c r="U2337">
        <f t="shared" si="762"/>
        <v>2014</v>
      </c>
      <c r="V2337" t="str">
        <f>VLOOKUP(MONTH(S2337),REF!$C$4:$D$15,2,FALSE)</f>
        <v>MAY</v>
      </c>
      <c r="W2337" t="str">
        <f t="shared" si="763"/>
        <v>NO</v>
      </c>
      <c r="X2337" t="str">
        <f t="shared" si="764"/>
        <v>NO</v>
      </c>
      <c r="Y2337" t="str">
        <f t="shared" si="765"/>
        <v>NO</v>
      </c>
      <c r="Z2337" t="str">
        <f t="shared" si="766"/>
        <v>NO</v>
      </c>
      <c r="AA2337" t="str">
        <f t="shared" si="767"/>
        <v>NO</v>
      </c>
      <c r="AB2337" t="str">
        <f t="shared" si="768"/>
        <v>NO</v>
      </c>
      <c r="AC2337" t="str">
        <f t="shared" si="769"/>
        <v>YES</v>
      </c>
      <c r="AD2337" t="str">
        <f t="shared" si="770"/>
        <v>NO</v>
      </c>
      <c r="AE2337" t="str">
        <f t="shared" si="771"/>
        <v>NO</v>
      </c>
      <c r="AF2337" t="str">
        <f t="shared" si="772"/>
        <v>NO</v>
      </c>
      <c r="AG2337" t="str">
        <f t="shared" si="773"/>
        <v>NO</v>
      </c>
      <c r="AH2337" t="str">
        <f t="shared" si="774"/>
        <v>NO</v>
      </c>
      <c r="AI2337">
        <f t="shared" si="775"/>
        <v>221</v>
      </c>
      <c r="AJ2337" t="str">
        <f t="shared" si="776"/>
        <v/>
      </c>
    </row>
    <row r="2338" spans="1:36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56"/>
        <v>5.2073254999999996</v>
      </c>
      <c r="P2338" s="6">
        <f t="shared" si="757"/>
        <v>48.104623556581984</v>
      </c>
      <c r="Q2338" t="str">
        <f t="shared" si="758"/>
        <v>food</v>
      </c>
      <c r="R2338" t="str">
        <f t="shared" si="759"/>
        <v>small batch</v>
      </c>
      <c r="S2338" s="8">
        <f t="shared" si="760"/>
        <v>41667</v>
      </c>
      <c r="T2338" s="8">
        <f t="shared" si="761"/>
        <v>41706.924710648149</v>
      </c>
      <c r="U2338">
        <f t="shared" si="762"/>
        <v>2014</v>
      </c>
      <c r="V2338" t="str">
        <f>VLOOKUP(MONTH(S2338),REF!$C$4:$D$15,2,FALSE)</f>
        <v>JAN</v>
      </c>
      <c r="W2338" t="str">
        <f t="shared" si="763"/>
        <v>NO</v>
      </c>
      <c r="X2338" t="str">
        <f t="shared" si="764"/>
        <v>NO</v>
      </c>
      <c r="Y2338" t="str">
        <f t="shared" si="765"/>
        <v>NO</v>
      </c>
      <c r="Z2338" t="str">
        <f t="shared" si="766"/>
        <v>NO</v>
      </c>
      <c r="AA2338" t="str">
        <f t="shared" si="767"/>
        <v>NO</v>
      </c>
      <c r="AB2338" t="str">
        <f t="shared" si="768"/>
        <v>YES</v>
      </c>
      <c r="AC2338" t="str">
        <f t="shared" si="769"/>
        <v>NO</v>
      </c>
      <c r="AD2338" t="str">
        <f t="shared" si="770"/>
        <v>NO</v>
      </c>
      <c r="AE2338" t="str">
        <f t="shared" si="771"/>
        <v>NO</v>
      </c>
      <c r="AF2338" t="str">
        <f t="shared" si="772"/>
        <v>NO</v>
      </c>
      <c r="AG2338" t="str">
        <f t="shared" si="773"/>
        <v>NO</v>
      </c>
      <c r="AH2338" t="str">
        <f t="shared" si="774"/>
        <v>NO</v>
      </c>
      <c r="AI2338">
        <f t="shared" si="775"/>
        <v>2165</v>
      </c>
      <c r="AJ2338" t="str">
        <f t="shared" si="776"/>
        <v/>
      </c>
    </row>
    <row r="2339" spans="1:36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56"/>
        <v>1.1065833333333333</v>
      </c>
      <c r="P2339" s="6">
        <f t="shared" si="757"/>
        <v>74.184357541899445</v>
      </c>
      <c r="Q2339" t="str">
        <f t="shared" si="758"/>
        <v>food</v>
      </c>
      <c r="R2339" t="str">
        <f t="shared" si="759"/>
        <v>small batch</v>
      </c>
      <c r="S2339" s="8">
        <f t="shared" si="760"/>
        <v>41787</v>
      </c>
      <c r="T2339" s="8">
        <f t="shared" si="761"/>
        <v>41816.640543981484</v>
      </c>
      <c r="U2339">
        <f t="shared" si="762"/>
        <v>2014</v>
      </c>
      <c r="V2339" t="str">
        <f>VLOOKUP(MONTH(S2339),REF!$C$4:$D$15,2,FALSE)</f>
        <v>MAY</v>
      </c>
      <c r="W2339" t="str">
        <f t="shared" si="763"/>
        <v>NO</v>
      </c>
      <c r="X2339" t="str">
        <f t="shared" si="764"/>
        <v>NO</v>
      </c>
      <c r="Y2339" t="str">
        <f t="shared" si="765"/>
        <v>NO</v>
      </c>
      <c r="Z2339" t="str">
        <f t="shared" si="766"/>
        <v>YES</v>
      </c>
      <c r="AA2339" t="str">
        <f t="shared" si="767"/>
        <v>NO</v>
      </c>
      <c r="AB2339" t="str">
        <f t="shared" si="768"/>
        <v>NO</v>
      </c>
      <c r="AC2339" t="str">
        <f t="shared" si="769"/>
        <v>NO</v>
      </c>
      <c r="AD2339" t="str">
        <f t="shared" si="770"/>
        <v>NO</v>
      </c>
      <c r="AE2339" t="str">
        <f t="shared" si="771"/>
        <v>NO</v>
      </c>
      <c r="AF2339" t="str">
        <f t="shared" si="772"/>
        <v>NO</v>
      </c>
      <c r="AG2339" t="str">
        <f t="shared" si="773"/>
        <v>NO</v>
      </c>
      <c r="AH2339" t="str">
        <f t="shared" si="774"/>
        <v>NO</v>
      </c>
      <c r="AI2339">
        <f t="shared" si="775"/>
        <v>179</v>
      </c>
      <c r="AJ2339" t="str">
        <f t="shared" si="776"/>
        <v/>
      </c>
    </row>
    <row r="2340" spans="1:36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56"/>
        <v>1.0114333333333334</v>
      </c>
      <c r="P2340" s="6">
        <f t="shared" si="757"/>
        <v>123.34552845528455</v>
      </c>
      <c r="Q2340" t="str">
        <f t="shared" si="758"/>
        <v>food</v>
      </c>
      <c r="R2340" t="str">
        <f t="shared" si="759"/>
        <v>small batch</v>
      </c>
      <c r="S2340" s="8">
        <f t="shared" si="760"/>
        <v>41790</v>
      </c>
      <c r="T2340" s="8">
        <f t="shared" si="761"/>
        <v>41819.89680555556</v>
      </c>
      <c r="U2340">
        <f t="shared" si="762"/>
        <v>2014</v>
      </c>
      <c r="V2340" t="str">
        <f>VLOOKUP(MONTH(S2340),REF!$C$4:$D$15,2,FALSE)</f>
        <v>MAY</v>
      </c>
      <c r="W2340" t="str">
        <f t="shared" si="763"/>
        <v>NO</v>
      </c>
      <c r="X2340" t="str">
        <f t="shared" si="764"/>
        <v>NO</v>
      </c>
      <c r="Y2340" t="str">
        <f t="shared" si="765"/>
        <v>NO</v>
      </c>
      <c r="Z2340" t="str">
        <f t="shared" si="766"/>
        <v>NO</v>
      </c>
      <c r="AA2340" t="str">
        <f t="shared" si="767"/>
        <v>YES</v>
      </c>
      <c r="AB2340" t="str">
        <f t="shared" si="768"/>
        <v>NO</v>
      </c>
      <c r="AC2340" t="str">
        <f t="shared" si="769"/>
        <v>NO</v>
      </c>
      <c r="AD2340" t="str">
        <f t="shared" si="770"/>
        <v>NO</v>
      </c>
      <c r="AE2340" t="str">
        <f t="shared" si="771"/>
        <v>NO</v>
      </c>
      <c r="AF2340" t="str">
        <f t="shared" si="772"/>
        <v>NO</v>
      </c>
      <c r="AG2340" t="str">
        <f t="shared" si="773"/>
        <v>NO</v>
      </c>
      <c r="AH2340" t="str">
        <f t="shared" si="774"/>
        <v>NO</v>
      </c>
      <c r="AI2340">
        <f t="shared" si="775"/>
        <v>123</v>
      </c>
      <c r="AJ2340" t="str">
        <f t="shared" si="776"/>
        <v/>
      </c>
    </row>
    <row r="2341" spans="1:36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56"/>
        <v>2.9420799999999998</v>
      </c>
      <c r="P2341" s="6">
        <f t="shared" si="757"/>
        <v>66.623188405797094</v>
      </c>
      <c r="Q2341" t="str">
        <f t="shared" si="758"/>
        <v>food</v>
      </c>
      <c r="R2341" t="str">
        <f t="shared" si="759"/>
        <v>small batch</v>
      </c>
      <c r="S2341" s="8">
        <f t="shared" si="760"/>
        <v>42693</v>
      </c>
      <c r="T2341" s="8">
        <f t="shared" si="761"/>
        <v>42723.332638888889</v>
      </c>
      <c r="U2341">
        <f t="shared" si="762"/>
        <v>2016</v>
      </c>
      <c r="V2341" t="str">
        <f>VLOOKUP(MONTH(S2341),REF!$C$4:$D$15,2,FALSE)</f>
        <v>NOV</v>
      </c>
      <c r="W2341" t="str">
        <f t="shared" si="763"/>
        <v>NO</v>
      </c>
      <c r="X2341" t="str">
        <f t="shared" si="764"/>
        <v>NO</v>
      </c>
      <c r="Y2341" t="str">
        <f t="shared" si="765"/>
        <v>NO</v>
      </c>
      <c r="Z2341" t="str">
        <f t="shared" si="766"/>
        <v>NO</v>
      </c>
      <c r="AA2341" t="str">
        <f t="shared" si="767"/>
        <v>NO</v>
      </c>
      <c r="AB2341" t="str">
        <f t="shared" si="768"/>
        <v>NO</v>
      </c>
      <c r="AC2341" t="str">
        <f t="shared" si="769"/>
        <v>YES</v>
      </c>
      <c r="AD2341" t="str">
        <f t="shared" si="770"/>
        <v>NO</v>
      </c>
      <c r="AE2341" t="str">
        <f t="shared" si="771"/>
        <v>NO</v>
      </c>
      <c r="AF2341" t="str">
        <f t="shared" si="772"/>
        <v>NO</v>
      </c>
      <c r="AG2341" t="str">
        <f t="shared" si="773"/>
        <v>NO</v>
      </c>
      <c r="AH2341" t="str">
        <f t="shared" si="774"/>
        <v>NO</v>
      </c>
      <c r="AI2341">
        <f t="shared" si="775"/>
        <v>1104</v>
      </c>
      <c r="AJ2341" t="str">
        <f t="shared" si="776"/>
        <v/>
      </c>
    </row>
    <row r="2342" spans="1:36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56"/>
        <v>1.0577749999999999</v>
      </c>
      <c r="P2342" s="6">
        <f t="shared" si="757"/>
        <v>104.99007444168734</v>
      </c>
      <c r="Q2342" t="str">
        <f t="shared" si="758"/>
        <v>food</v>
      </c>
      <c r="R2342" t="str">
        <f t="shared" si="759"/>
        <v>small batch</v>
      </c>
      <c r="S2342" s="8">
        <f t="shared" si="760"/>
        <v>42644</v>
      </c>
      <c r="T2342" s="8">
        <f t="shared" si="761"/>
        <v>42673.642800925925</v>
      </c>
      <c r="U2342">
        <f t="shared" si="762"/>
        <v>2016</v>
      </c>
      <c r="V2342" t="str">
        <f>VLOOKUP(MONTH(S2342),REF!$C$4:$D$15,2,FALSE)</f>
        <v>OCT</v>
      </c>
      <c r="W2342" t="str">
        <f t="shared" si="763"/>
        <v>NO</v>
      </c>
      <c r="X2342" t="str">
        <f t="shared" si="764"/>
        <v>NO</v>
      </c>
      <c r="Y2342" t="str">
        <f t="shared" si="765"/>
        <v>NO</v>
      </c>
      <c r="Z2342" t="str">
        <f t="shared" si="766"/>
        <v>NO</v>
      </c>
      <c r="AA2342" t="str">
        <f t="shared" si="767"/>
        <v>NO</v>
      </c>
      <c r="AB2342" t="str">
        <f t="shared" si="768"/>
        <v>NO</v>
      </c>
      <c r="AC2342" t="str">
        <f t="shared" si="769"/>
        <v>NO</v>
      </c>
      <c r="AD2342" t="str">
        <f t="shared" si="770"/>
        <v>NO</v>
      </c>
      <c r="AE2342" t="str">
        <f t="shared" si="771"/>
        <v>NO</v>
      </c>
      <c r="AF2342" t="str">
        <f t="shared" si="772"/>
        <v>YES</v>
      </c>
      <c r="AG2342" t="str">
        <f t="shared" si="773"/>
        <v>NO</v>
      </c>
      <c r="AH2342" t="str">
        <f t="shared" si="774"/>
        <v>NO</v>
      </c>
      <c r="AI2342">
        <f t="shared" si="775"/>
        <v>403</v>
      </c>
      <c r="AJ2342" t="str">
        <f t="shared" si="776"/>
        <v/>
      </c>
    </row>
    <row r="2343" spans="1:36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56"/>
        <v>0</v>
      </c>
      <c r="P2343" s="6" t="e">
        <f t="shared" si="757"/>
        <v>#DIV/0!</v>
      </c>
      <c r="Q2343" t="str">
        <f t="shared" si="758"/>
        <v>technology</v>
      </c>
      <c r="R2343" t="str">
        <f t="shared" si="759"/>
        <v>web</v>
      </c>
      <c r="S2343" s="8">
        <f t="shared" si="760"/>
        <v>42168</v>
      </c>
      <c r="T2343" s="8">
        <f t="shared" si="761"/>
        <v>42197.813703703709</v>
      </c>
      <c r="U2343">
        <f t="shared" si="762"/>
        <v>2015</v>
      </c>
      <c r="V2343" t="str">
        <f>VLOOKUP(MONTH(S2343),REF!$C$4:$D$15,2,FALSE)</f>
        <v>JUN</v>
      </c>
      <c r="W2343" t="str">
        <f t="shared" si="763"/>
        <v>NO</v>
      </c>
      <c r="X2343" t="str">
        <f t="shared" si="764"/>
        <v>NO</v>
      </c>
      <c r="Y2343" t="str">
        <f t="shared" si="765"/>
        <v>YES</v>
      </c>
      <c r="Z2343" t="str">
        <f t="shared" si="766"/>
        <v>NO</v>
      </c>
      <c r="AA2343" t="str">
        <f t="shared" si="767"/>
        <v>NO</v>
      </c>
      <c r="AB2343" t="str">
        <f t="shared" si="768"/>
        <v>NO</v>
      </c>
      <c r="AC2343" t="str">
        <f t="shared" si="769"/>
        <v>NO</v>
      </c>
      <c r="AD2343" t="str">
        <f t="shared" si="770"/>
        <v>NO</v>
      </c>
      <c r="AE2343" t="str">
        <f t="shared" si="771"/>
        <v>NO</v>
      </c>
      <c r="AF2343" t="str">
        <f t="shared" si="772"/>
        <v>NO</v>
      </c>
      <c r="AG2343" t="str">
        <f t="shared" si="773"/>
        <v>NO</v>
      </c>
      <c r="AH2343" t="str">
        <f t="shared" si="774"/>
        <v>NO</v>
      </c>
      <c r="AI2343" t="str">
        <f t="shared" si="775"/>
        <v/>
      </c>
      <c r="AJ2343" t="str">
        <f t="shared" si="776"/>
        <v/>
      </c>
    </row>
    <row r="2344" spans="1:36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56"/>
        <v>0</v>
      </c>
      <c r="P2344" s="6" t="e">
        <f t="shared" si="757"/>
        <v>#DIV/0!</v>
      </c>
      <c r="Q2344" t="str">
        <f t="shared" si="758"/>
        <v>technology</v>
      </c>
      <c r="R2344" t="str">
        <f t="shared" si="759"/>
        <v>web</v>
      </c>
      <c r="S2344" s="8">
        <f t="shared" si="760"/>
        <v>41898</v>
      </c>
      <c r="T2344" s="8">
        <f t="shared" si="761"/>
        <v>41918.208333333336</v>
      </c>
      <c r="U2344">
        <f t="shared" si="762"/>
        <v>2014</v>
      </c>
      <c r="V2344" t="str">
        <f>VLOOKUP(MONTH(S2344),REF!$C$4:$D$15,2,FALSE)</f>
        <v>SEP</v>
      </c>
      <c r="W2344" t="str">
        <f t="shared" si="763"/>
        <v>NO</v>
      </c>
      <c r="X2344" t="str">
        <f t="shared" si="764"/>
        <v>NO</v>
      </c>
      <c r="Y2344" t="str">
        <f t="shared" si="765"/>
        <v>YES</v>
      </c>
      <c r="Z2344" t="str">
        <f t="shared" si="766"/>
        <v>NO</v>
      </c>
      <c r="AA2344" t="str">
        <f t="shared" si="767"/>
        <v>NO</v>
      </c>
      <c r="AB2344" t="str">
        <f t="shared" si="768"/>
        <v>NO</v>
      </c>
      <c r="AC2344" t="str">
        <f t="shared" si="769"/>
        <v>NO</v>
      </c>
      <c r="AD2344" t="str">
        <f t="shared" si="770"/>
        <v>NO</v>
      </c>
      <c r="AE2344" t="str">
        <f t="shared" si="771"/>
        <v>NO</v>
      </c>
      <c r="AF2344" t="str">
        <f t="shared" si="772"/>
        <v>NO</v>
      </c>
      <c r="AG2344" t="str">
        <f t="shared" si="773"/>
        <v>NO</v>
      </c>
      <c r="AH2344" t="str">
        <f t="shared" si="774"/>
        <v>NO</v>
      </c>
      <c r="AI2344" t="str">
        <f t="shared" si="775"/>
        <v/>
      </c>
      <c r="AJ2344" t="str">
        <f t="shared" si="776"/>
        <v/>
      </c>
    </row>
    <row r="2345" spans="1:36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56"/>
        <v>0.03</v>
      </c>
      <c r="P2345" s="6">
        <f t="shared" si="757"/>
        <v>300</v>
      </c>
      <c r="Q2345" t="str">
        <f t="shared" si="758"/>
        <v>technology</v>
      </c>
      <c r="R2345" t="str">
        <f t="shared" si="759"/>
        <v>web</v>
      </c>
      <c r="S2345" s="8">
        <f t="shared" si="760"/>
        <v>42328</v>
      </c>
      <c r="T2345" s="8">
        <f t="shared" si="761"/>
        <v>42377.82430555555</v>
      </c>
      <c r="U2345">
        <f t="shared" si="762"/>
        <v>2015</v>
      </c>
      <c r="V2345" t="str">
        <f>VLOOKUP(MONTH(S2345),REF!$C$4:$D$15,2,FALSE)</f>
        <v>NOV</v>
      </c>
      <c r="W2345" t="str">
        <f t="shared" si="763"/>
        <v>NO</v>
      </c>
      <c r="X2345" t="str">
        <f t="shared" si="764"/>
        <v>NO</v>
      </c>
      <c r="Y2345" t="str">
        <f t="shared" si="765"/>
        <v>NO</v>
      </c>
      <c r="Z2345" t="str">
        <f t="shared" si="766"/>
        <v>YES</v>
      </c>
      <c r="AA2345" t="str">
        <f t="shared" si="767"/>
        <v>NO</v>
      </c>
      <c r="AB2345" t="str">
        <f t="shared" si="768"/>
        <v>NO</v>
      </c>
      <c r="AC2345" t="str">
        <f t="shared" si="769"/>
        <v>NO</v>
      </c>
      <c r="AD2345" t="str">
        <f t="shared" si="770"/>
        <v>NO</v>
      </c>
      <c r="AE2345" t="str">
        <f t="shared" si="771"/>
        <v>NO</v>
      </c>
      <c r="AF2345" t="str">
        <f t="shared" si="772"/>
        <v>NO</v>
      </c>
      <c r="AG2345" t="str">
        <f t="shared" si="773"/>
        <v>NO</v>
      </c>
      <c r="AH2345" t="str">
        <f t="shared" si="774"/>
        <v>NO</v>
      </c>
      <c r="AI2345" t="str">
        <f t="shared" si="775"/>
        <v/>
      </c>
      <c r="AJ2345" t="str">
        <f t="shared" si="776"/>
        <v/>
      </c>
    </row>
    <row r="2346" spans="1:36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56"/>
        <v>1E-3</v>
      </c>
      <c r="P2346" s="6">
        <f t="shared" si="757"/>
        <v>1</v>
      </c>
      <c r="Q2346" t="str">
        <f t="shared" si="758"/>
        <v>technology</v>
      </c>
      <c r="R2346" t="str">
        <f t="shared" si="759"/>
        <v>web</v>
      </c>
      <c r="S2346" s="8">
        <f t="shared" si="760"/>
        <v>42516</v>
      </c>
      <c r="T2346" s="8">
        <f t="shared" si="761"/>
        <v>42545.727650462963</v>
      </c>
      <c r="U2346">
        <f t="shared" si="762"/>
        <v>2016</v>
      </c>
      <c r="V2346" t="str">
        <f>VLOOKUP(MONTH(S2346),REF!$C$4:$D$15,2,FALSE)</f>
        <v>MAY</v>
      </c>
      <c r="W2346" t="str">
        <f t="shared" si="763"/>
        <v>NO</v>
      </c>
      <c r="X2346" t="str">
        <f t="shared" si="764"/>
        <v>YES</v>
      </c>
      <c r="Y2346" t="str">
        <f t="shared" si="765"/>
        <v>NO</v>
      </c>
      <c r="Z2346" t="str">
        <f t="shared" si="766"/>
        <v>NO</v>
      </c>
      <c r="AA2346" t="str">
        <f t="shared" si="767"/>
        <v>NO</v>
      </c>
      <c r="AB2346" t="str">
        <f t="shared" si="768"/>
        <v>NO</v>
      </c>
      <c r="AC2346" t="str">
        <f t="shared" si="769"/>
        <v>NO</v>
      </c>
      <c r="AD2346" t="str">
        <f t="shared" si="770"/>
        <v>NO</v>
      </c>
      <c r="AE2346" t="str">
        <f t="shared" si="771"/>
        <v>NO</v>
      </c>
      <c r="AF2346" t="str">
        <f t="shared" si="772"/>
        <v>NO</v>
      </c>
      <c r="AG2346" t="str">
        <f t="shared" si="773"/>
        <v>NO</v>
      </c>
      <c r="AH2346" t="str">
        <f t="shared" si="774"/>
        <v>NO</v>
      </c>
      <c r="AI2346" t="str">
        <f t="shared" si="775"/>
        <v/>
      </c>
      <c r="AJ2346" t="str">
        <f t="shared" si="776"/>
        <v/>
      </c>
    </row>
    <row r="2347" spans="1:36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56"/>
        <v>0</v>
      </c>
      <c r="P2347" s="6" t="e">
        <f t="shared" si="757"/>
        <v>#DIV/0!</v>
      </c>
      <c r="Q2347" t="str">
        <f t="shared" si="758"/>
        <v>technology</v>
      </c>
      <c r="R2347" t="str">
        <f t="shared" si="759"/>
        <v>web</v>
      </c>
      <c r="S2347" s="8">
        <f t="shared" si="760"/>
        <v>42060</v>
      </c>
      <c r="T2347" s="8">
        <f t="shared" si="761"/>
        <v>42094.985416666663</v>
      </c>
      <c r="U2347">
        <f t="shared" si="762"/>
        <v>2015</v>
      </c>
      <c r="V2347" t="str">
        <f>VLOOKUP(MONTH(S2347),REF!$C$4:$D$15,2,FALSE)</f>
        <v>FEB</v>
      </c>
      <c r="W2347" t="str">
        <f t="shared" si="763"/>
        <v>NO</v>
      </c>
      <c r="X2347" t="str">
        <f t="shared" si="764"/>
        <v>YES</v>
      </c>
      <c r="Y2347" t="str">
        <f t="shared" si="765"/>
        <v>NO</v>
      </c>
      <c r="Z2347" t="str">
        <f t="shared" si="766"/>
        <v>NO</v>
      </c>
      <c r="AA2347" t="str">
        <f t="shared" si="767"/>
        <v>NO</v>
      </c>
      <c r="AB2347" t="str">
        <f t="shared" si="768"/>
        <v>NO</v>
      </c>
      <c r="AC2347" t="str">
        <f t="shared" si="769"/>
        <v>NO</v>
      </c>
      <c r="AD2347" t="str">
        <f t="shared" si="770"/>
        <v>NO</v>
      </c>
      <c r="AE2347" t="str">
        <f t="shared" si="771"/>
        <v>NO</v>
      </c>
      <c r="AF2347" t="str">
        <f t="shared" si="772"/>
        <v>NO</v>
      </c>
      <c r="AG2347" t="str">
        <f t="shared" si="773"/>
        <v>NO</v>
      </c>
      <c r="AH2347" t="str">
        <f t="shared" si="774"/>
        <v>NO</v>
      </c>
      <c r="AI2347" t="str">
        <f t="shared" si="775"/>
        <v/>
      </c>
      <c r="AJ2347" t="str">
        <f t="shared" si="776"/>
        <v/>
      </c>
    </row>
    <row r="2348" spans="1:36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56"/>
        <v>6.4999999999999997E-4</v>
      </c>
      <c r="P2348" s="6">
        <f t="shared" si="757"/>
        <v>13</v>
      </c>
      <c r="Q2348" t="str">
        <f t="shared" si="758"/>
        <v>technology</v>
      </c>
      <c r="R2348" t="str">
        <f t="shared" si="759"/>
        <v>web</v>
      </c>
      <c r="S2348" s="8">
        <f t="shared" si="760"/>
        <v>42616</v>
      </c>
      <c r="T2348" s="8">
        <f t="shared" si="761"/>
        <v>42660.79896990741</v>
      </c>
      <c r="U2348">
        <f t="shared" si="762"/>
        <v>2016</v>
      </c>
      <c r="V2348" t="str">
        <f>VLOOKUP(MONTH(S2348),REF!$C$4:$D$15,2,FALSE)</f>
        <v>SEP</v>
      </c>
      <c r="W2348" t="str">
        <f t="shared" si="763"/>
        <v>NO</v>
      </c>
      <c r="X2348" t="str">
        <f t="shared" si="764"/>
        <v>NO</v>
      </c>
      <c r="Y2348" t="str">
        <f t="shared" si="765"/>
        <v>NO</v>
      </c>
      <c r="Z2348" t="str">
        <f t="shared" si="766"/>
        <v>NO</v>
      </c>
      <c r="AA2348" t="str">
        <f t="shared" si="767"/>
        <v>NO</v>
      </c>
      <c r="AB2348" t="str">
        <f t="shared" si="768"/>
        <v>NO</v>
      </c>
      <c r="AC2348" t="str">
        <f t="shared" si="769"/>
        <v>NO</v>
      </c>
      <c r="AD2348" t="str">
        <f t="shared" si="770"/>
        <v>NO</v>
      </c>
      <c r="AE2348" t="str">
        <f t="shared" si="771"/>
        <v>NO</v>
      </c>
      <c r="AF2348" t="str">
        <f t="shared" si="772"/>
        <v>NO</v>
      </c>
      <c r="AG2348" t="str">
        <f t="shared" si="773"/>
        <v>NO</v>
      </c>
      <c r="AH2348" t="str">
        <f t="shared" si="774"/>
        <v>YES</v>
      </c>
      <c r="AI2348" t="str">
        <f t="shared" si="775"/>
        <v/>
      </c>
      <c r="AJ2348" t="str">
        <f t="shared" si="776"/>
        <v/>
      </c>
    </row>
    <row r="2349" spans="1:36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56"/>
        <v>1.4999999999999999E-2</v>
      </c>
      <c r="P2349" s="6">
        <f t="shared" si="757"/>
        <v>15</v>
      </c>
      <c r="Q2349" t="str">
        <f t="shared" si="758"/>
        <v>technology</v>
      </c>
      <c r="R2349" t="str">
        <f t="shared" si="759"/>
        <v>web</v>
      </c>
      <c r="S2349" s="8">
        <f t="shared" si="760"/>
        <v>42578</v>
      </c>
      <c r="T2349" s="8">
        <f t="shared" si="761"/>
        <v>42607.607361111106</v>
      </c>
      <c r="U2349">
        <f t="shared" si="762"/>
        <v>2016</v>
      </c>
      <c r="V2349" t="str">
        <f>VLOOKUP(MONTH(S2349),REF!$C$4:$D$15,2,FALSE)</f>
        <v>JUL</v>
      </c>
      <c r="W2349" t="str">
        <f t="shared" si="763"/>
        <v>NO</v>
      </c>
      <c r="X2349" t="str">
        <f t="shared" si="764"/>
        <v>YES</v>
      </c>
      <c r="Y2349" t="str">
        <f t="shared" si="765"/>
        <v>NO</v>
      </c>
      <c r="Z2349" t="str">
        <f t="shared" si="766"/>
        <v>NO</v>
      </c>
      <c r="AA2349" t="str">
        <f t="shared" si="767"/>
        <v>NO</v>
      </c>
      <c r="AB2349" t="str">
        <f t="shared" si="768"/>
        <v>NO</v>
      </c>
      <c r="AC2349" t="str">
        <f t="shared" si="769"/>
        <v>NO</v>
      </c>
      <c r="AD2349" t="str">
        <f t="shared" si="770"/>
        <v>NO</v>
      </c>
      <c r="AE2349" t="str">
        <f t="shared" si="771"/>
        <v>NO</v>
      </c>
      <c r="AF2349" t="str">
        <f t="shared" si="772"/>
        <v>NO</v>
      </c>
      <c r="AG2349" t="str">
        <f t="shared" si="773"/>
        <v>NO</v>
      </c>
      <c r="AH2349" t="str">
        <f t="shared" si="774"/>
        <v>NO</v>
      </c>
      <c r="AI2349" t="str">
        <f t="shared" si="775"/>
        <v/>
      </c>
      <c r="AJ2349" t="str">
        <f t="shared" si="776"/>
        <v/>
      </c>
    </row>
    <row r="2350" spans="1:36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56"/>
        <v>3.8571428571428572E-3</v>
      </c>
      <c r="P2350" s="6">
        <f t="shared" si="757"/>
        <v>54</v>
      </c>
      <c r="Q2350" t="str">
        <f t="shared" si="758"/>
        <v>technology</v>
      </c>
      <c r="R2350" t="str">
        <f t="shared" si="759"/>
        <v>web</v>
      </c>
      <c r="S2350" s="8">
        <f t="shared" si="760"/>
        <v>42361</v>
      </c>
      <c r="T2350" s="8">
        <f t="shared" si="761"/>
        <v>42420.932152777779</v>
      </c>
      <c r="U2350">
        <f t="shared" si="762"/>
        <v>2015</v>
      </c>
      <c r="V2350" t="str">
        <f>VLOOKUP(MONTH(S2350),REF!$C$4:$D$15,2,FALSE)</f>
        <v>DEC</v>
      </c>
      <c r="W2350" t="str">
        <f t="shared" si="763"/>
        <v>NO</v>
      </c>
      <c r="X2350" t="str">
        <f t="shared" si="764"/>
        <v>NO</v>
      </c>
      <c r="Y2350" t="str">
        <f t="shared" si="765"/>
        <v>NO</v>
      </c>
      <c r="Z2350" t="str">
        <f t="shared" si="766"/>
        <v>NO</v>
      </c>
      <c r="AA2350" t="str">
        <f t="shared" si="767"/>
        <v>NO</v>
      </c>
      <c r="AB2350" t="str">
        <f t="shared" si="768"/>
        <v>NO</v>
      </c>
      <c r="AC2350" t="str">
        <f t="shared" si="769"/>
        <v>NO</v>
      </c>
      <c r="AD2350" t="str">
        <f t="shared" si="770"/>
        <v>NO</v>
      </c>
      <c r="AE2350" t="str">
        <f t="shared" si="771"/>
        <v>NO</v>
      </c>
      <c r="AF2350" t="str">
        <f t="shared" si="772"/>
        <v>NO</v>
      </c>
      <c r="AG2350" t="str">
        <f t="shared" si="773"/>
        <v>NO</v>
      </c>
      <c r="AH2350" t="str">
        <f t="shared" si="774"/>
        <v>YES</v>
      </c>
      <c r="AI2350" t="str">
        <f t="shared" si="775"/>
        <v/>
      </c>
      <c r="AJ2350" t="str">
        <f t="shared" si="776"/>
        <v/>
      </c>
    </row>
    <row r="2351" spans="1:36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56"/>
        <v>0</v>
      </c>
      <c r="P2351" s="6" t="e">
        <f t="shared" si="757"/>
        <v>#DIV/0!</v>
      </c>
      <c r="Q2351" t="str">
        <f t="shared" si="758"/>
        <v>technology</v>
      </c>
      <c r="R2351" t="str">
        <f t="shared" si="759"/>
        <v>web</v>
      </c>
      <c r="S2351" s="8">
        <f t="shared" si="760"/>
        <v>42199</v>
      </c>
      <c r="T2351" s="8">
        <f t="shared" si="761"/>
        <v>42227.775787037041</v>
      </c>
      <c r="U2351">
        <f t="shared" si="762"/>
        <v>2015</v>
      </c>
      <c r="V2351" t="str">
        <f>VLOOKUP(MONTH(S2351),REF!$C$4:$D$15,2,FALSE)</f>
        <v>JUL</v>
      </c>
      <c r="W2351" t="str">
        <f t="shared" si="763"/>
        <v>NO</v>
      </c>
      <c r="X2351" t="str">
        <f t="shared" si="764"/>
        <v>NO</v>
      </c>
      <c r="Y2351" t="str">
        <f t="shared" si="765"/>
        <v>NO</v>
      </c>
      <c r="Z2351" t="str">
        <f t="shared" si="766"/>
        <v>NO</v>
      </c>
      <c r="AA2351" t="str">
        <f t="shared" si="767"/>
        <v>NO</v>
      </c>
      <c r="AB2351" t="str">
        <f t="shared" si="768"/>
        <v>NO</v>
      </c>
      <c r="AC2351" t="str">
        <f t="shared" si="769"/>
        <v>NO</v>
      </c>
      <c r="AD2351" t="str">
        <f t="shared" si="770"/>
        <v>NO</v>
      </c>
      <c r="AE2351" t="str">
        <f t="shared" si="771"/>
        <v>NO</v>
      </c>
      <c r="AF2351" t="str">
        <f t="shared" si="772"/>
        <v>NO</v>
      </c>
      <c r="AG2351" t="str">
        <f t="shared" si="773"/>
        <v>NO</v>
      </c>
      <c r="AH2351" t="str">
        <f t="shared" si="774"/>
        <v>YES</v>
      </c>
      <c r="AI2351" t="str">
        <f t="shared" si="775"/>
        <v/>
      </c>
      <c r="AJ2351" t="str">
        <f t="shared" si="776"/>
        <v/>
      </c>
    </row>
    <row r="2352" spans="1:36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56"/>
        <v>0</v>
      </c>
      <c r="P2352" s="6" t="e">
        <f t="shared" si="757"/>
        <v>#DIV/0!</v>
      </c>
      <c r="Q2352" t="str">
        <f t="shared" si="758"/>
        <v>technology</v>
      </c>
      <c r="R2352" t="str">
        <f t="shared" si="759"/>
        <v>web</v>
      </c>
      <c r="S2352" s="8">
        <f t="shared" si="760"/>
        <v>42709</v>
      </c>
      <c r="T2352" s="8">
        <f t="shared" si="761"/>
        <v>42738.842245370368</v>
      </c>
      <c r="U2352">
        <f t="shared" si="762"/>
        <v>2016</v>
      </c>
      <c r="V2352" t="str">
        <f>VLOOKUP(MONTH(S2352),REF!$C$4:$D$15,2,FALSE)</f>
        <v>DEC</v>
      </c>
      <c r="W2352" t="str">
        <f t="shared" si="763"/>
        <v>NO</v>
      </c>
      <c r="X2352" t="str">
        <f t="shared" si="764"/>
        <v>NO</v>
      </c>
      <c r="Y2352" t="str">
        <f t="shared" si="765"/>
        <v>NO</v>
      </c>
      <c r="Z2352" t="str">
        <f t="shared" si="766"/>
        <v>NO</v>
      </c>
      <c r="AA2352" t="str">
        <f t="shared" si="767"/>
        <v>NO</v>
      </c>
      <c r="AB2352" t="str">
        <f t="shared" si="768"/>
        <v>NO</v>
      </c>
      <c r="AC2352" t="str">
        <f t="shared" si="769"/>
        <v>NO</v>
      </c>
      <c r="AD2352" t="str">
        <f t="shared" si="770"/>
        <v>NO</v>
      </c>
      <c r="AE2352" t="str">
        <f t="shared" si="771"/>
        <v>NO</v>
      </c>
      <c r="AF2352" t="str">
        <f t="shared" si="772"/>
        <v>NO</v>
      </c>
      <c r="AG2352" t="str">
        <f t="shared" si="773"/>
        <v>NO</v>
      </c>
      <c r="AH2352" t="str">
        <f t="shared" si="774"/>
        <v>YES</v>
      </c>
      <c r="AI2352" t="str">
        <f t="shared" si="775"/>
        <v/>
      </c>
      <c r="AJ2352" t="str">
        <f t="shared" si="776"/>
        <v/>
      </c>
    </row>
    <row r="2353" spans="1:36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56"/>
        <v>5.7142857142857143E-3</v>
      </c>
      <c r="P2353" s="6">
        <f t="shared" si="757"/>
        <v>15.428571428571429</v>
      </c>
      <c r="Q2353" t="str">
        <f t="shared" si="758"/>
        <v>technology</v>
      </c>
      <c r="R2353" t="str">
        <f t="shared" si="759"/>
        <v>web</v>
      </c>
      <c r="S2353" s="8">
        <f t="shared" si="760"/>
        <v>42094</v>
      </c>
      <c r="T2353" s="8">
        <f t="shared" si="761"/>
        <v>42124.101145833338</v>
      </c>
      <c r="U2353">
        <f t="shared" si="762"/>
        <v>2015</v>
      </c>
      <c r="V2353" t="str">
        <f>VLOOKUP(MONTH(S2353),REF!$C$4:$D$15,2,FALSE)</f>
        <v>MAR</v>
      </c>
      <c r="W2353" t="str">
        <f t="shared" si="763"/>
        <v>NO</v>
      </c>
      <c r="X2353" t="str">
        <f t="shared" si="764"/>
        <v>NO</v>
      </c>
      <c r="Y2353" t="str">
        <f t="shared" si="765"/>
        <v>NO</v>
      </c>
      <c r="Z2353" t="str">
        <f t="shared" si="766"/>
        <v>NO</v>
      </c>
      <c r="AA2353" t="str">
        <f t="shared" si="767"/>
        <v>YES</v>
      </c>
      <c r="AB2353" t="str">
        <f t="shared" si="768"/>
        <v>NO</v>
      </c>
      <c r="AC2353" t="str">
        <f t="shared" si="769"/>
        <v>NO</v>
      </c>
      <c r="AD2353" t="str">
        <f t="shared" si="770"/>
        <v>NO</v>
      </c>
      <c r="AE2353" t="str">
        <f t="shared" si="771"/>
        <v>NO</v>
      </c>
      <c r="AF2353" t="str">
        <f t="shared" si="772"/>
        <v>NO</v>
      </c>
      <c r="AG2353" t="str">
        <f t="shared" si="773"/>
        <v>NO</v>
      </c>
      <c r="AH2353" t="str">
        <f t="shared" si="774"/>
        <v>NO</v>
      </c>
      <c r="AI2353" t="str">
        <f t="shared" si="775"/>
        <v/>
      </c>
      <c r="AJ2353" t="str">
        <f t="shared" si="776"/>
        <v/>
      </c>
    </row>
    <row r="2354" spans="1:36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56"/>
        <v>0</v>
      </c>
      <c r="P2354" s="6" t="e">
        <f t="shared" si="757"/>
        <v>#DIV/0!</v>
      </c>
      <c r="Q2354" t="str">
        <f t="shared" si="758"/>
        <v>technology</v>
      </c>
      <c r="R2354" t="str">
        <f t="shared" si="759"/>
        <v>web</v>
      </c>
      <c r="S2354" s="8">
        <f t="shared" si="760"/>
        <v>42102</v>
      </c>
      <c r="T2354" s="8">
        <f t="shared" si="761"/>
        <v>42161.633703703701</v>
      </c>
      <c r="U2354">
        <f t="shared" si="762"/>
        <v>2015</v>
      </c>
      <c r="V2354" t="str">
        <f>VLOOKUP(MONTH(S2354),REF!$C$4:$D$15,2,FALSE)</f>
        <v>APR</v>
      </c>
      <c r="W2354" t="str">
        <f t="shared" si="763"/>
        <v>NO</v>
      </c>
      <c r="X2354" t="str">
        <f t="shared" si="764"/>
        <v>YES</v>
      </c>
      <c r="Y2354" t="str">
        <f t="shared" si="765"/>
        <v>NO</v>
      </c>
      <c r="Z2354" t="str">
        <f t="shared" si="766"/>
        <v>NO</v>
      </c>
      <c r="AA2354" t="str">
        <f t="shared" si="767"/>
        <v>NO</v>
      </c>
      <c r="AB2354" t="str">
        <f t="shared" si="768"/>
        <v>NO</v>
      </c>
      <c r="AC2354" t="str">
        <f t="shared" si="769"/>
        <v>NO</v>
      </c>
      <c r="AD2354" t="str">
        <f t="shared" si="770"/>
        <v>NO</v>
      </c>
      <c r="AE2354" t="str">
        <f t="shared" si="771"/>
        <v>NO</v>
      </c>
      <c r="AF2354" t="str">
        <f t="shared" si="772"/>
        <v>NO</v>
      </c>
      <c r="AG2354" t="str">
        <f t="shared" si="773"/>
        <v>NO</v>
      </c>
      <c r="AH2354" t="str">
        <f t="shared" si="774"/>
        <v>NO</v>
      </c>
      <c r="AI2354" t="str">
        <f t="shared" si="775"/>
        <v/>
      </c>
      <c r="AJ2354" t="str">
        <f t="shared" si="776"/>
        <v/>
      </c>
    </row>
    <row r="2355" spans="1:36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56"/>
        <v>0</v>
      </c>
      <c r="P2355" s="6" t="e">
        <f t="shared" si="757"/>
        <v>#DIV/0!</v>
      </c>
      <c r="Q2355" t="str">
        <f t="shared" si="758"/>
        <v>technology</v>
      </c>
      <c r="R2355" t="str">
        <f t="shared" si="759"/>
        <v>web</v>
      </c>
      <c r="S2355" s="8">
        <f t="shared" si="760"/>
        <v>42104</v>
      </c>
      <c r="T2355" s="8">
        <f t="shared" si="761"/>
        <v>42115.676180555558</v>
      </c>
      <c r="U2355">
        <f t="shared" si="762"/>
        <v>2015</v>
      </c>
      <c r="V2355" t="str">
        <f>VLOOKUP(MONTH(S2355),REF!$C$4:$D$15,2,FALSE)</f>
        <v>APR</v>
      </c>
      <c r="W2355" t="str">
        <f t="shared" si="763"/>
        <v>NO</v>
      </c>
      <c r="X2355" t="str">
        <f t="shared" si="764"/>
        <v>YES</v>
      </c>
      <c r="Y2355" t="str">
        <f t="shared" si="765"/>
        <v>NO</v>
      </c>
      <c r="Z2355" t="str">
        <f t="shared" si="766"/>
        <v>NO</v>
      </c>
      <c r="AA2355" t="str">
        <f t="shared" si="767"/>
        <v>NO</v>
      </c>
      <c r="AB2355" t="str">
        <f t="shared" si="768"/>
        <v>NO</v>
      </c>
      <c r="AC2355" t="str">
        <f t="shared" si="769"/>
        <v>NO</v>
      </c>
      <c r="AD2355" t="str">
        <f t="shared" si="770"/>
        <v>NO</v>
      </c>
      <c r="AE2355" t="str">
        <f t="shared" si="771"/>
        <v>NO</v>
      </c>
      <c r="AF2355" t="str">
        <f t="shared" si="772"/>
        <v>NO</v>
      </c>
      <c r="AG2355" t="str">
        <f t="shared" si="773"/>
        <v>NO</v>
      </c>
      <c r="AH2355" t="str">
        <f t="shared" si="774"/>
        <v>NO</v>
      </c>
      <c r="AI2355" t="str">
        <f t="shared" si="775"/>
        <v/>
      </c>
      <c r="AJ2355" t="str">
        <f t="shared" si="776"/>
        <v/>
      </c>
    </row>
    <row r="2356" spans="1:36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56"/>
        <v>7.1428571428571429E-4</v>
      </c>
      <c r="P2356" s="6">
        <f t="shared" si="757"/>
        <v>25</v>
      </c>
      <c r="Q2356" t="str">
        <f t="shared" si="758"/>
        <v>technology</v>
      </c>
      <c r="R2356" t="str">
        <f t="shared" si="759"/>
        <v>web</v>
      </c>
      <c r="S2356" s="8">
        <f t="shared" si="760"/>
        <v>41955</v>
      </c>
      <c r="T2356" s="8">
        <f t="shared" si="761"/>
        <v>42014.722916666666</v>
      </c>
      <c r="U2356">
        <f t="shared" si="762"/>
        <v>2014</v>
      </c>
      <c r="V2356" t="str">
        <f>VLOOKUP(MONTH(S2356),REF!$C$4:$D$15,2,FALSE)</f>
        <v>NOV</v>
      </c>
      <c r="W2356" t="str">
        <f t="shared" si="763"/>
        <v>NO</v>
      </c>
      <c r="X2356" t="str">
        <f t="shared" si="764"/>
        <v>NO</v>
      </c>
      <c r="Y2356" t="str">
        <f t="shared" si="765"/>
        <v>NO</v>
      </c>
      <c r="Z2356" t="str">
        <f t="shared" si="766"/>
        <v>NO</v>
      </c>
      <c r="AA2356" t="str">
        <f t="shared" si="767"/>
        <v>NO</v>
      </c>
      <c r="AB2356" t="str">
        <f t="shared" si="768"/>
        <v>NO</v>
      </c>
      <c r="AC2356" t="str">
        <f t="shared" si="769"/>
        <v>NO</v>
      </c>
      <c r="AD2356" t="str">
        <f t="shared" si="770"/>
        <v>NO</v>
      </c>
      <c r="AE2356" t="str">
        <f t="shared" si="771"/>
        <v>YES</v>
      </c>
      <c r="AF2356" t="str">
        <f t="shared" si="772"/>
        <v>NO</v>
      </c>
      <c r="AG2356" t="str">
        <f t="shared" si="773"/>
        <v>NO</v>
      </c>
      <c r="AH2356" t="str">
        <f t="shared" si="774"/>
        <v>NO</v>
      </c>
      <c r="AI2356" t="str">
        <f t="shared" si="775"/>
        <v/>
      </c>
      <c r="AJ2356" t="str">
        <f t="shared" si="776"/>
        <v/>
      </c>
    </row>
    <row r="2357" spans="1:36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56"/>
        <v>6.875E-3</v>
      </c>
      <c r="P2357" s="6">
        <f t="shared" si="757"/>
        <v>27.5</v>
      </c>
      <c r="Q2357" t="str">
        <f t="shared" si="758"/>
        <v>technology</v>
      </c>
      <c r="R2357" t="str">
        <f t="shared" si="759"/>
        <v>web</v>
      </c>
      <c r="S2357" s="8">
        <f t="shared" si="760"/>
        <v>42097</v>
      </c>
      <c r="T2357" s="8">
        <f t="shared" si="761"/>
        <v>42126.918240740742</v>
      </c>
      <c r="U2357">
        <f t="shared" si="762"/>
        <v>2015</v>
      </c>
      <c r="V2357" t="str">
        <f>VLOOKUP(MONTH(S2357),REF!$C$4:$D$15,2,FALSE)</f>
        <v>APR</v>
      </c>
      <c r="W2357" t="str">
        <f t="shared" si="763"/>
        <v>NO</v>
      </c>
      <c r="X2357" t="str">
        <f t="shared" si="764"/>
        <v>NO</v>
      </c>
      <c r="Y2357" t="str">
        <f t="shared" si="765"/>
        <v>YES</v>
      </c>
      <c r="Z2357" t="str">
        <f t="shared" si="766"/>
        <v>NO</v>
      </c>
      <c r="AA2357" t="str">
        <f t="shared" si="767"/>
        <v>NO</v>
      </c>
      <c r="AB2357" t="str">
        <f t="shared" si="768"/>
        <v>NO</v>
      </c>
      <c r="AC2357" t="str">
        <f t="shared" si="769"/>
        <v>NO</v>
      </c>
      <c r="AD2357" t="str">
        <f t="shared" si="770"/>
        <v>NO</v>
      </c>
      <c r="AE2357" t="str">
        <f t="shared" si="771"/>
        <v>NO</v>
      </c>
      <c r="AF2357" t="str">
        <f t="shared" si="772"/>
        <v>NO</v>
      </c>
      <c r="AG2357" t="str">
        <f t="shared" si="773"/>
        <v>NO</v>
      </c>
      <c r="AH2357" t="str">
        <f t="shared" si="774"/>
        <v>NO</v>
      </c>
      <c r="AI2357" t="str">
        <f t="shared" si="775"/>
        <v/>
      </c>
      <c r="AJ2357" t="str">
        <f t="shared" si="776"/>
        <v/>
      </c>
    </row>
    <row r="2358" spans="1:36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56"/>
        <v>0</v>
      </c>
      <c r="P2358" s="6" t="e">
        <f t="shared" si="757"/>
        <v>#DIV/0!</v>
      </c>
      <c r="Q2358" t="str">
        <f t="shared" si="758"/>
        <v>technology</v>
      </c>
      <c r="R2358" t="str">
        <f t="shared" si="759"/>
        <v>web</v>
      </c>
      <c r="S2358" s="8">
        <f t="shared" si="760"/>
        <v>42131</v>
      </c>
      <c r="T2358" s="8">
        <f t="shared" si="761"/>
        <v>42160.78361111111</v>
      </c>
      <c r="U2358">
        <f t="shared" si="762"/>
        <v>2015</v>
      </c>
      <c r="V2358" t="str">
        <f>VLOOKUP(MONTH(S2358),REF!$C$4:$D$15,2,FALSE)</f>
        <v>MAY</v>
      </c>
      <c r="W2358" t="str">
        <f t="shared" si="763"/>
        <v>NO</v>
      </c>
      <c r="X2358" t="str">
        <f t="shared" si="764"/>
        <v>NO</v>
      </c>
      <c r="Y2358" t="str">
        <f t="shared" si="765"/>
        <v>NO</v>
      </c>
      <c r="Z2358" t="str">
        <f t="shared" si="766"/>
        <v>YES</v>
      </c>
      <c r="AA2358" t="str">
        <f t="shared" si="767"/>
        <v>NO</v>
      </c>
      <c r="AB2358" t="str">
        <f t="shared" si="768"/>
        <v>NO</v>
      </c>
      <c r="AC2358" t="str">
        <f t="shared" si="769"/>
        <v>NO</v>
      </c>
      <c r="AD2358" t="str">
        <f t="shared" si="770"/>
        <v>NO</v>
      </c>
      <c r="AE2358" t="str">
        <f t="shared" si="771"/>
        <v>NO</v>
      </c>
      <c r="AF2358" t="str">
        <f t="shared" si="772"/>
        <v>NO</v>
      </c>
      <c r="AG2358" t="str">
        <f t="shared" si="773"/>
        <v>NO</v>
      </c>
      <c r="AH2358" t="str">
        <f t="shared" si="774"/>
        <v>NO</v>
      </c>
      <c r="AI2358" t="str">
        <f t="shared" si="775"/>
        <v/>
      </c>
      <c r="AJ2358" t="str">
        <f t="shared" si="776"/>
        <v/>
      </c>
    </row>
    <row r="2359" spans="1:36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56"/>
        <v>0</v>
      </c>
      <c r="P2359" s="6" t="e">
        <f t="shared" si="757"/>
        <v>#DIV/0!</v>
      </c>
      <c r="Q2359" t="str">
        <f t="shared" si="758"/>
        <v>technology</v>
      </c>
      <c r="R2359" t="str">
        <f t="shared" si="759"/>
        <v>web</v>
      </c>
      <c r="S2359" s="8">
        <f t="shared" si="760"/>
        <v>42265</v>
      </c>
      <c r="T2359" s="8">
        <f t="shared" si="761"/>
        <v>42294.620115740741</v>
      </c>
      <c r="U2359">
        <f t="shared" si="762"/>
        <v>2015</v>
      </c>
      <c r="V2359" t="str">
        <f>VLOOKUP(MONTH(S2359),REF!$C$4:$D$15,2,FALSE)</f>
        <v>SEP</v>
      </c>
      <c r="W2359" t="str">
        <f t="shared" si="763"/>
        <v>NO</v>
      </c>
      <c r="X2359" t="str">
        <f t="shared" si="764"/>
        <v>NO</v>
      </c>
      <c r="Y2359" t="str">
        <f t="shared" si="765"/>
        <v>NO</v>
      </c>
      <c r="Z2359" t="str">
        <f t="shared" si="766"/>
        <v>NO</v>
      </c>
      <c r="AA2359" t="str">
        <f t="shared" si="767"/>
        <v>NO</v>
      </c>
      <c r="AB2359" t="str">
        <f t="shared" si="768"/>
        <v>NO</v>
      </c>
      <c r="AC2359" t="str">
        <f t="shared" si="769"/>
        <v>YES</v>
      </c>
      <c r="AD2359" t="str">
        <f t="shared" si="770"/>
        <v>NO</v>
      </c>
      <c r="AE2359" t="str">
        <f t="shared" si="771"/>
        <v>NO</v>
      </c>
      <c r="AF2359" t="str">
        <f t="shared" si="772"/>
        <v>NO</v>
      </c>
      <c r="AG2359" t="str">
        <f t="shared" si="773"/>
        <v>NO</v>
      </c>
      <c r="AH2359" t="str">
        <f t="shared" si="774"/>
        <v>NO</v>
      </c>
      <c r="AI2359" t="str">
        <f t="shared" si="775"/>
        <v/>
      </c>
      <c r="AJ2359" t="str">
        <f t="shared" si="776"/>
        <v/>
      </c>
    </row>
    <row r="2360" spans="1:36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56"/>
        <v>0</v>
      </c>
      <c r="P2360" s="6" t="e">
        <f t="shared" si="757"/>
        <v>#DIV/0!</v>
      </c>
      <c r="Q2360" t="str">
        <f t="shared" si="758"/>
        <v>technology</v>
      </c>
      <c r="R2360" t="str">
        <f t="shared" si="759"/>
        <v>web</v>
      </c>
      <c r="S2360" s="8">
        <f t="shared" si="760"/>
        <v>41979</v>
      </c>
      <c r="T2360" s="8">
        <f t="shared" si="761"/>
        <v>42035.027083333334</v>
      </c>
      <c r="U2360">
        <f t="shared" si="762"/>
        <v>2014</v>
      </c>
      <c r="V2360" t="str">
        <f>VLOOKUP(MONTH(S2360),REF!$C$4:$D$15,2,FALSE)</f>
        <v>DEC</v>
      </c>
      <c r="W2360" t="str">
        <f t="shared" si="763"/>
        <v>NO</v>
      </c>
      <c r="X2360" t="str">
        <f t="shared" si="764"/>
        <v>YES</v>
      </c>
      <c r="Y2360" t="str">
        <f t="shared" si="765"/>
        <v>NO</v>
      </c>
      <c r="Z2360" t="str">
        <f t="shared" si="766"/>
        <v>NO</v>
      </c>
      <c r="AA2360" t="str">
        <f t="shared" si="767"/>
        <v>NO</v>
      </c>
      <c r="AB2360" t="str">
        <f t="shared" si="768"/>
        <v>NO</v>
      </c>
      <c r="AC2360" t="str">
        <f t="shared" si="769"/>
        <v>NO</v>
      </c>
      <c r="AD2360" t="str">
        <f t="shared" si="770"/>
        <v>NO</v>
      </c>
      <c r="AE2360" t="str">
        <f t="shared" si="771"/>
        <v>NO</v>
      </c>
      <c r="AF2360" t="str">
        <f t="shared" si="772"/>
        <v>NO</v>
      </c>
      <c r="AG2360" t="str">
        <f t="shared" si="773"/>
        <v>NO</v>
      </c>
      <c r="AH2360" t="str">
        <f t="shared" si="774"/>
        <v>NO</v>
      </c>
      <c r="AI2360" t="str">
        <f t="shared" si="775"/>
        <v/>
      </c>
      <c r="AJ2360" t="str">
        <f t="shared" si="776"/>
        <v/>
      </c>
    </row>
    <row r="2361" spans="1:36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56"/>
        <v>0.14680000000000001</v>
      </c>
      <c r="P2361" s="6">
        <f t="shared" si="757"/>
        <v>367</v>
      </c>
      <c r="Q2361" t="str">
        <f t="shared" si="758"/>
        <v>technology</v>
      </c>
      <c r="R2361" t="str">
        <f t="shared" si="759"/>
        <v>web</v>
      </c>
      <c r="S2361" s="8">
        <f t="shared" si="760"/>
        <v>42160</v>
      </c>
      <c r="T2361" s="8">
        <f t="shared" si="761"/>
        <v>42219.649583333332</v>
      </c>
      <c r="U2361">
        <f t="shared" si="762"/>
        <v>2015</v>
      </c>
      <c r="V2361" t="str">
        <f>VLOOKUP(MONTH(S2361),REF!$C$4:$D$15,2,FALSE)</f>
        <v>JUN</v>
      </c>
      <c r="W2361" t="str">
        <f t="shared" si="763"/>
        <v>NO</v>
      </c>
      <c r="X2361" t="str">
        <f t="shared" si="764"/>
        <v>NO</v>
      </c>
      <c r="Y2361" t="str">
        <f t="shared" si="765"/>
        <v>YES</v>
      </c>
      <c r="Z2361" t="str">
        <f t="shared" si="766"/>
        <v>NO</v>
      </c>
      <c r="AA2361" t="str">
        <f t="shared" si="767"/>
        <v>NO</v>
      </c>
      <c r="AB2361" t="str">
        <f t="shared" si="768"/>
        <v>NO</v>
      </c>
      <c r="AC2361" t="str">
        <f t="shared" si="769"/>
        <v>NO</v>
      </c>
      <c r="AD2361" t="str">
        <f t="shared" si="770"/>
        <v>NO</v>
      </c>
      <c r="AE2361" t="str">
        <f t="shared" si="771"/>
        <v>NO</v>
      </c>
      <c r="AF2361" t="str">
        <f t="shared" si="772"/>
        <v>NO</v>
      </c>
      <c r="AG2361" t="str">
        <f t="shared" si="773"/>
        <v>NO</v>
      </c>
      <c r="AH2361" t="str">
        <f t="shared" si="774"/>
        <v>NO</v>
      </c>
      <c r="AI2361" t="str">
        <f t="shared" si="775"/>
        <v/>
      </c>
      <c r="AJ2361" t="str">
        <f t="shared" si="776"/>
        <v/>
      </c>
    </row>
    <row r="2362" spans="1:36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56"/>
        <v>4.0000000000000002E-4</v>
      </c>
      <c r="P2362" s="6">
        <f t="shared" si="757"/>
        <v>2</v>
      </c>
      <c r="Q2362" t="str">
        <f t="shared" si="758"/>
        <v>technology</v>
      </c>
      <c r="R2362" t="str">
        <f t="shared" si="759"/>
        <v>web</v>
      </c>
      <c r="S2362" s="8">
        <f t="shared" si="760"/>
        <v>42378</v>
      </c>
      <c r="T2362" s="8">
        <f t="shared" si="761"/>
        <v>42407.70694444445</v>
      </c>
      <c r="U2362">
        <f t="shared" si="762"/>
        <v>2016</v>
      </c>
      <c r="V2362" t="str">
        <f>VLOOKUP(MONTH(S2362),REF!$C$4:$D$15,2,FALSE)</f>
        <v>JAN</v>
      </c>
      <c r="W2362" t="str">
        <f t="shared" si="763"/>
        <v>NO</v>
      </c>
      <c r="X2362" t="str">
        <f t="shared" si="764"/>
        <v>NO</v>
      </c>
      <c r="Y2362" t="str">
        <f t="shared" si="765"/>
        <v>YES</v>
      </c>
      <c r="Z2362" t="str">
        <f t="shared" si="766"/>
        <v>NO</v>
      </c>
      <c r="AA2362" t="str">
        <f t="shared" si="767"/>
        <v>NO</v>
      </c>
      <c r="AB2362" t="str">
        <f t="shared" si="768"/>
        <v>NO</v>
      </c>
      <c r="AC2362" t="str">
        <f t="shared" si="769"/>
        <v>NO</v>
      </c>
      <c r="AD2362" t="str">
        <f t="shared" si="770"/>
        <v>NO</v>
      </c>
      <c r="AE2362" t="str">
        <f t="shared" si="771"/>
        <v>NO</v>
      </c>
      <c r="AF2362" t="str">
        <f t="shared" si="772"/>
        <v>NO</v>
      </c>
      <c r="AG2362" t="str">
        <f t="shared" si="773"/>
        <v>NO</v>
      </c>
      <c r="AH2362" t="str">
        <f t="shared" si="774"/>
        <v>NO</v>
      </c>
      <c r="AI2362" t="str">
        <f t="shared" si="775"/>
        <v/>
      </c>
      <c r="AJ2362" t="str">
        <f t="shared" si="776"/>
        <v/>
      </c>
    </row>
    <row r="2363" spans="1:36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56"/>
        <v>0</v>
      </c>
      <c r="P2363" s="6" t="e">
        <f t="shared" si="757"/>
        <v>#DIV/0!</v>
      </c>
      <c r="Q2363" t="str">
        <f t="shared" si="758"/>
        <v>technology</v>
      </c>
      <c r="R2363" t="str">
        <f t="shared" si="759"/>
        <v>web</v>
      </c>
      <c r="S2363" s="8">
        <f t="shared" si="760"/>
        <v>42467</v>
      </c>
      <c r="T2363" s="8">
        <f t="shared" si="761"/>
        <v>42490.916666666672</v>
      </c>
      <c r="U2363">
        <f t="shared" si="762"/>
        <v>2016</v>
      </c>
      <c r="V2363" t="str">
        <f>VLOOKUP(MONTH(S2363),REF!$C$4:$D$15,2,FALSE)</f>
        <v>APR</v>
      </c>
      <c r="W2363" t="str">
        <f t="shared" si="763"/>
        <v>YES</v>
      </c>
      <c r="X2363" t="str">
        <f t="shared" si="764"/>
        <v>NO</v>
      </c>
      <c r="Y2363" t="str">
        <f t="shared" si="765"/>
        <v>NO</v>
      </c>
      <c r="Z2363" t="str">
        <f t="shared" si="766"/>
        <v>NO</v>
      </c>
      <c r="AA2363" t="str">
        <f t="shared" si="767"/>
        <v>NO</v>
      </c>
      <c r="AB2363" t="str">
        <f t="shared" si="768"/>
        <v>NO</v>
      </c>
      <c r="AC2363" t="str">
        <f t="shared" si="769"/>
        <v>NO</v>
      </c>
      <c r="AD2363" t="str">
        <f t="shared" si="770"/>
        <v>NO</v>
      </c>
      <c r="AE2363" t="str">
        <f t="shared" si="771"/>
        <v>NO</v>
      </c>
      <c r="AF2363" t="str">
        <f t="shared" si="772"/>
        <v>NO</v>
      </c>
      <c r="AG2363" t="str">
        <f t="shared" si="773"/>
        <v>NO</v>
      </c>
      <c r="AH2363" t="str">
        <f t="shared" si="774"/>
        <v>NO</v>
      </c>
      <c r="AI2363" t="str">
        <f t="shared" si="775"/>
        <v/>
      </c>
      <c r="AJ2363" t="str">
        <f t="shared" si="776"/>
        <v/>
      </c>
    </row>
    <row r="2364" spans="1:36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56"/>
        <v>0.2857142857142857</v>
      </c>
      <c r="P2364" s="6">
        <f t="shared" si="757"/>
        <v>60</v>
      </c>
      <c r="Q2364" t="str">
        <f t="shared" si="758"/>
        <v>technology</v>
      </c>
      <c r="R2364" t="str">
        <f t="shared" si="759"/>
        <v>web</v>
      </c>
      <c r="S2364" s="8">
        <f t="shared" si="760"/>
        <v>41955</v>
      </c>
      <c r="T2364" s="8">
        <f t="shared" si="761"/>
        <v>41984.688310185185</v>
      </c>
      <c r="U2364">
        <f t="shared" si="762"/>
        <v>2014</v>
      </c>
      <c r="V2364" t="str">
        <f>VLOOKUP(MONTH(S2364),REF!$C$4:$D$15,2,FALSE)</f>
        <v>NOV</v>
      </c>
      <c r="W2364" t="str">
        <f t="shared" si="763"/>
        <v>YES</v>
      </c>
      <c r="X2364" t="str">
        <f t="shared" si="764"/>
        <v>NO</v>
      </c>
      <c r="Y2364" t="str">
        <f t="shared" si="765"/>
        <v>NO</v>
      </c>
      <c r="Z2364" t="str">
        <f t="shared" si="766"/>
        <v>NO</v>
      </c>
      <c r="AA2364" t="str">
        <f t="shared" si="767"/>
        <v>NO</v>
      </c>
      <c r="AB2364" t="str">
        <f t="shared" si="768"/>
        <v>NO</v>
      </c>
      <c r="AC2364" t="str">
        <f t="shared" si="769"/>
        <v>NO</v>
      </c>
      <c r="AD2364" t="str">
        <f t="shared" si="770"/>
        <v>NO</v>
      </c>
      <c r="AE2364" t="str">
        <f t="shared" si="771"/>
        <v>NO</v>
      </c>
      <c r="AF2364" t="str">
        <f t="shared" si="772"/>
        <v>NO</v>
      </c>
      <c r="AG2364" t="str">
        <f t="shared" si="773"/>
        <v>NO</v>
      </c>
      <c r="AH2364" t="str">
        <f t="shared" si="774"/>
        <v>NO</v>
      </c>
      <c r="AI2364" t="str">
        <f t="shared" si="775"/>
        <v/>
      </c>
      <c r="AJ2364" t="str">
        <f t="shared" si="776"/>
        <v/>
      </c>
    </row>
    <row r="2365" spans="1:36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56"/>
        <v>0</v>
      </c>
      <c r="P2365" s="6" t="e">
        <f t="shared" si="757"/>
        <v>#DIV/0!</v>
      </c>
      <c r="Q2365" t="str">
        <f t="shared" si="758"/>
        <v>technology</v>
      </c>
      <c r="R2365" t="str">
        <f t="shared" si="759"/>
        <v>web</v>
      </c>
      <c r="S2365" s="8">
        <f t="shared" si="760"/>
        <v>42322</v>
      </c>
      <c r="T2365" s="8">
        <f t="shared" si="761"/>
        <v>42367.011574074073</v>
      </c>
      <c r="U2365">
        <f t="shared" si="762"/>
        <v>2015</v>
      </c>
      <c r="V2365" t="str">
        <f>VLOOKUP(MONTH(S2365),REF!$C$4:$D$15,2,FALSE)</f>
        <v>NOV</v>
      </c>
      <c r="W2365" t="str">
        <f t="shared" si="763"/>
        <v>NO</v>
      </c>
      <c r="X2365" t="str">
        <f t="shared" si="764"/>
        <v>NO</v>
      </c>
      <c r="Y2365" t="str">
        <f t="shared" si="765"/>
        <v>NO</v>
      </c>
      <c r="Z2365" t="str">
        <f t="shared" si="766"/>
        <v>NO</v>
      </c>
      <c r="AA2365" t="str">
        <f t="shared" si="767"/>
        <v>NO</v>
      </c>
      <c r="AB2365" t="str">
        <f t="shared" si="768"/>
        <v>NO</v>
      </c>
      <c r="AC2365" t="str">
        <f t="shared" si="769"/>
        <v>NO</v>
      </c>
      <c r="AD2365" t="str">
        <f t="shared" si="770"/>
        <v>NO</v>
      </c>
      <c r="AE2365" t="str">
        <f t="shared" si="771"/>
        <v>NO</v>
      </c>
      <c r="AF2365" t="str">
        <f t="shared" si="772"/>
        <v>NO</v>
      </c>
      <c r="AG2365" t="str">
        <f t="shared" si="773"/>
        <v>NO</v>
      </c>
      <c r="AH2365" t="str">
        <f t="shared" si="774"/>
        <v>YES</v>
      </c>
      <c r="AI2365" t="str">
        <f t="shared" si="775"/>
        <v/>
      </c>
      <c r="AJ2365" t="str">
        <f t="shared" si="776"/>
        <v/>
      </c>
    </row>
    <row r="2366" spans="1:36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56"/>
        <v>0</v>
      </c>
      <c r="P2366" s="6" t="e">
        <f t="shared" si="757"/>
        <v>#DIV/0!</v>
      </c>
      <c r="Q2366" t="str">
        <f t="shared" si="758"/>
        <v>technology</v>
      </c>
      <c r="R2366" t="str">
        <f t="shared" si="759"/>
        <v>web</v>
      </c>
      <c r="S2366" s="8">
        <f t="shared" si="760"/>
        <v>42249</v>
      </c>
      <c r="T2366" s="8">
        <f t="shared" si="761"/>
        <v>42303.934675925921</v>
      </c>
      <c r="U2366">
        <f t="shared" si="762"/>
        <v>2015</v>
      </c>
      <c r="V2366" t="str">
        <f>VLOOKUP(MONTH(S2366),REF!$C$4:$D$15,2,FALSE)</f>
        <v>SEP</v>
      </c>
      <c r="W2366" t="str">
        <f t="shared" si="763"/>
        <v>YES</v>
      </c>
      <c r="X2366" t="str">
        <f t="shared" si="764"/>
        <v>NO</v>
      </c>
      <c r="Y2366" t="str">
        <f t="shared" si="765"/>
        <v>NO</v>
      </c>
      <c r="Z2366" t="str">
        <f t="shared" si="766"/>
        <v>NO</v>
      </c>
      <c r="AA2366" t="str">
        <f t="shared" si="767"/>
        <v>NO</v>
      </c>
      <c r="AB2366" t="str">
        <f t="shared" si="768"/>
        <v>NO</v>
      </c>
      <c r="AC2366" t="str">
        <f t="shared" si="769"/>
        <v>NO</v>
      </c>
      <c r="AD2366" t="str">
        <f t="shared" si="770"/>
        <v>NO</v>
      </c>
      <c r="AE2366" t="str">
        <f t="shared" si="771"/>
        <v>NO</v>
      </c>
      <c r="AF2366" t="str">
        <f t="shared" si="772"/>
        <v>NO</v>
      </c>
      <c r="AG2366" t="str">
        <f t="shared" si="773"/>
        <v>NO</v>
      </c>
      <c r="AH2366" t="str">
        <f t="shared" si="774"/>
        <v>NO</v>
      </c>
      <c r="AI2366" t="str">
        <f t="shared" si="775"/>
        <v/>
      </c>
      <c r="AJ2366" t="str">
        <f t="shared" si="776"/>
        <v/>
      </c>
    </row>
    <row r="2367" spans="1:36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56"/>
        <v>0</v>
      </c>
      <c r="P2367" s="6" t="e">
        <f t="shared" si="757"/>
        <v>#DIV/0!</v>
      </c>
      <c r="Q2367" t="str">
        <f t="shared" si="758"/>
        <v>technology</v>
      </c>
      <c r="R2367" t="str">
        <f t="shared" si="759"/>
        <v>web</v>
      </c>
      <c r="S2367" s="8">
        <f t="shared" si="760"/>
        <v>42347</v>
      </c>
      <c r="T2367" s="8">
        <f t="shared" si="761"/>
        <v>42386.958333333328</v>
      </c>
      <c r="U2367">
        <f t="shared" si="762"/>
        <v>2015</v>
      </c>
      <c r="V2367" t="str">
        <f>VLOOKUP(MONTH(S2367),REF!$C$4:$D$15,2,FALSE)</f>
        <v>DEC</v>
      </c>
      <c r="W2367" t="str">
        <f t="shared" si="763"/>
        <v>NO</v>
      </c>
      <c r="X2367" t="str">
        <f t="shared" si="764"/>
        <v>YES</v>
      </c>
      <c r="Y2367" t="str">
        <f t="shared" si="765"/>
        <v>NO</v>
      </c>
      <c r="Z2367" t="str">
        <f t="shared" si="766"/>
        <v>NO</v>
      </c>
      <c r="AA2367" t="str">
        <f t="shared" si="767"/>
        <v>NO</v>
      </c>
      <c r="AB2367" t="str">
        <f t="shared" si="768"/>
        <v>NO</v>
      </c>
      <c r="AC2367" t="str">
        <f t="shared" si="769"/>
        <v>NO</v>
      </c>
      <c r="AD2367" t="str">
        <f t="shared" si="770"/>
        <v>NO</v>
      </c>
      <c r="AE2367" t="str">
        <f t="shared" si="771"/>
        <v>NO</v>
      </c>
      <c r="AF2367" t="str">
        <f t="shared" si="772"/>
        <v>NO</v>
      </c>
      <c r="AG2367" t="str">
        <f t="shared" si="773"/>
        <v>NO</v>
      </c>
      <c r="AH2367" t="str">
        <f t="shared" si="774"/>
        <v>NO</v>
      </c>
      <c r="AI2367" t="str">
        <f t="shared" si="775"/>
        <v/>
      </c>
      <c r="AJ2367" t="str">
        <f t="shared" si="776"/>
        <v/>
      </c>
    </row>
    <row r="2368" spans="1:36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56"/>
        <v>0.1052</v>
      </c>
      <c r="P2368" s="6">
        <f t="shared" si="757"/>
        <v>97.407407407407405</v>
      </c>
      <c r="Q2368" t="str">
        <f t="shared" si="758"/>
        <v>technology</v>
      </c>
      <c r="R2368" t="str">
        <f t="shared" si="759"/>
        <v>web</v>
      </c>
      <c r="S2368" s="8">
        <f t="shared" si="760"/>
        <v>42269</v>
      </c>
      <c r="T2368" s="8">
        <f t="shared" si="761"/>
        <v>42298.531631944439</v>
      </c>
      <c r="U2368">
        <f t="shared" si="762"/>
        <v>2015</v>
      </c>
      <c r="V2368" t="str">
        <f>VLOOKUP(MONTH(S2368),REF!$C$4:$D$15,2,FALSE)</f>
        <v>SEP</v>
      </c>
      <c r="W2368" t="str">
        <f t="shared" si="763"/>
        <v>NO</v>
      </c>
      <c r="X2368" t="str">
        <f t="shared" si="764"/>
        <v>NO</v>
      </c>
      <c r="Y2368" t="str">
        <f t="shared" si="765"/>
        <v>NO</v>
      </c>
      <c r="Z2368" t="str">
        <f t="shared" si="766"/>
        <v>NO</v>
      </c>
      <c r="AA2368" t="str">
        <f t="shared" si="767"/>
        <v>NO</v>
      </c>
      <c r="AB2368" t="str">
        <f t="shared" si="768"/>
        <v>NO</v>
      </c>
      <c r="AC2368" t="str">
        <f t="shared" si="769"/>
        <v>YES</v>
      </c>
      <c r="AD2368" t="str">
        <f t="shared" si="770"/>
        <v>NO</v>
      </c>
      <c r="AE2368" t="str">
        <f t="shared" si="771"/>
        <v>NO</v>
      </c>
      <c r="AF2368" t="str">
        <f t="shared" si="772"/>
        <v>NO</v>
      </c>
      <c r="AG2368" t="str">
        <f t="shared" si="773"/>
        <v>NO</v>
      </c>
      <c r="AH2368" t="str">
        <f t="shared" si="774"/>
        <v>NO</v>
      </c>
      <c r="AI2368" t="str">
        <f t="shared" si="775"/>
        <v/>
      </c>
      <c r="AJ2368" t="str">
        <f t="shared" si="776"/>
        <v/>
      </c>
    </row>
    <row r="2369" spans="1:36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56"/>
        <v>1.34E-2</v>
      </c>
      <c r="P2369" s="6">
        <f t="shared" si="757"/>
        <v>47.857142857142854</v>
      </c>
      <c r="Q2369" t="str">
        <f t="shared" si="758"/>
        <v>technology</v>
      </c>
      <c r="R2369" t="str">
        <f t="shared" si="759"/>
        <v>web</v>
      </c>
      <c r="S2369" s="8">
        <f t="shared" si="760"/>
        <v>42426</v>
      </c>
      <c r="T2369" s="8">
        <f t="shared" si="761"/>
        <v>42485.928425925929</v>
      </c>
      <c r="U2369">
        <f t="shared" si="762"/>
        <v>2016</v>
      </c>
      <c r="V2369" t="str">
        <f>VLOOKUP(MONTH(S2369),REF!$C$4:$D$15,2,FALSE)</f>
        <v>FEB</v>
      </c>
      <c r="W2369" t="str">
        <f t="shared" si="763"/>
        <v>NO</v>
      </c>
      <c r="X2369" t="str">
        <f t="shared" si="764"/>
        <v>NO</v>
      </c>
      <c r="Y2369" t="str">
        <f t="shared" si="765"/>
        <v>NO</v>
      </c>
      <c r="Z2369" t="str">
        <f t="shared" si="766"/>
        <v>NO</v>
      </c>
      <c r="AA2369" t="str">
        <f t="shared" si="767"/>
        <v>NO</v>
      </c>
      <c r="AB2369" t="str">
        <f t="shared" si="768"/>
        <v>NO</v>
      </c>
      <c r="AC2369" t="str">
        <f t="shared" si="769"/>
        <v>NO</v>
      </c>
      <c r="AD2369" t="str">
        <f t="shared" si="770"/>
        <v>NO</v>
      </c>
      <c r="AE2369" t="str">
        <f t="shared" si="771"/>
        <v>NO</v>
      </c>
      <c r="AF2369" t="str">
        <f t="shared" si="772"/>
        <v>NO</v>
      </c>
      <c r="AG2369" t="str">
        <f t="shared" si="773"/>
        <v>NO</v>
      </c>
      <c r="AH2369" t="str">
        <f t="shared" si="774"/>
        <v>YES</v>
      </c>
      <c r="AI2369" t="str">
        <f t="shared" si="775"/>
        <v/>
      </c>
      <c r="AJ2369" t="str">
        <f t="shared" si="776"/>
        <v/>
      </c>
    </row>
    <row r="2370" spans="1:36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56"/>
        <v>2.5000000000000001E-3</v>
      </c>
      <c r="P2370" s="6">
        <f t="shared" si="757"/>
        <v>50</v>
      </c>
      <c r="Q2370" t="str">
        <f t="shared" si="758"/>
        <v>technology</v>
      </c>
      <c r="R2370" t="str">
        <f t="shared" si="759"/>
        <v>web</v>
      </c>
      <c r="S2370" s="8">
        <f t="shared" si="760"/>
        <v>42064</v>
      </c>
      <c r="T2370" s="8">
        <f t="shared" si="761"/>
        <v>42108.680150462962</v>
      </c>
      <c r="U2370">
        <f t="shared" si="762"/>
        <v>2015</v>
      </c>
      <c r="V2370" t="str">
        <f>VLOOKUP(MONTH(S2370),REF!$C$4:$D$15,2,FALSE)</f>
        <v>MAR</v>
      </c>
      <c r="W2370" t="str">
        <f t="shared" si="763"/>
        <v>NO</v>
      </c>
      <c r="X2370" t="str">
        <f t="shared" si="764"/>
        <v>NO</v>
      </c>
      <c r="Y2370" t="str">
        <f t="shared" si="765"/>
        <v>NO</v>
      </c>
      <c r="Z2370" t="str">
        <f t="shared" si="766"/>
        <v>NO</v>
      </c>
      <c r="AA2370" t="str">
        <f t="shared" si="767"/>
        <v>NO</v>
      </c>
      <c r="AB2370" t="str">
        <f t="shared" si="768"/>
        <v>NO</v>
      </c>
      <c r="AC2370" t="str">
        <f t="shared" si="769"/>
        <v>NO</v>
      </c>
      <c r="AD2370" t="str">
        <f t="shared" si="770"/>
        <v>NO</v>
      </c>
      <c r="AE2370" t="str">
        <f t="shared" si="771"/>
        <v>NO</v>
      </c>
      <c r="AF2370" t="str">
        <f t="shared" si="772"/>
        <v>YES</v>
      </c>
      <c r="AG2370" t="str">
        <f t="shared" si="773"/>
        <v>NO</v>
      </c>
      <c r="AH2370" t="str">
        <f t="shared" si="774"/>
        <v>NO</v>
      </c>
      <c r="AI2370" t="str">
        <f t="shared" si="775"/>
        <v/>
      </c>
      <c r="AJ2370" t="str">
        <f t="shared" si="776"/>
        <v/>
      </c>
    </row>
    <row r="2371" spans="1:36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77">E2371/D2371</f>
        <v>0</v>
      </c>
      <c r="P2371" s="6" t="e">
        <f t="shared" ref="P2371:P2434" si="778">E2371/L2371</f>
        <v>#DIV/0!</v>
      </c>
      <c r="Q2371" t="str">
        <f t="shared" ref="Q2371:Q2434" si="779">LEFT(N2371,FIND("/",N2371)-1)</f>
        <v>technology</v>
      </c>
      <c r="R2371" t="str">
        <f t="shared" ref="R2371:R2434" si="780">RIGHT(N2371,LEN(N2371)-FIND("/",N2371))</f>
        <v>web</v>
      </c>
      <c r="S2371" s="8">
        <f t="shared" ref="S2371:S2434" si="781">ROUND((J2371/86400)+DATE(1970,1,1),0)</f>
        <v>42381</v>
      </c>
      <c r="T2371" s="8">
        <f t="shared" ref="T2371:T2434" si="782">(I2371/86400)+DATE(1970,1,1)</f>
        <v>42410.812627314815</v>
      </c>
      <c r="U2371">
        <f t="shared" ref="U2371:U2434" si="783">YEAR(S2371)</f>
        <v>2016</v>
      </c>
      <c r="V2371" t="str">
        <f>VLOOKUP(MONTH(S2371),REF!$C$4:$D$15,2,FALSE)</f>
        <v>JAN</v>
      </c>
      <c r="W2371" t="str">
        <f t="shared" ref="W2371:W2434" si="784">IF(D2371&lt;1000,"YES","NO")</f>
        <v>NO</v>
      </c>
      <c r="X2371" t="str">
        <f t="shared" ref="X2371:X2434" si="785">IF(AND($D2371&gt;=1000,$D2371&lt;=4999),"YES","NO")</f>
        <v>NO</v>
      </c>
      <c r="Y2371" t="str">
        <f t="shared" ref="Y2371:Y2434" si="786">IF(AND($D2371&gt;=5000,$D2371&lt;=9999),"YES","NO")</f>
        <v>NO</v>
      </c>
      <c r="Z2371" t="str">
        <f t="shared" ref="Z2371:Z2434" si="787">IF(AND($D2371&gt;=10000,$D2371&lt;=14999),"YES","NO")</f>
        <v>NO</v>
      </c>
      <c r="AA2371" t="str">
        <f t="shared" ref="AA2371:AA2434" si="788">IF(AND($D2371&gt;=15000,$D2371&lt;=19999),"YES","NO")</f>
        <v>NO</v>
      </c>
      <c r="AB2371" t="str">
        <f t="shared" ref="AB2371:AB2434" si="789">IF(AND($D2371&gt;=20000,$D2371&lt;=24999),"YES","NO")</f>
        <v>NO</v>
      </c>
      <c r="AC2371" t="str">
        <f t="shared" ref="AC2371:AC2434" si="790">IF(AND($D2371&gt;=25000,$D2371&lt;=29999),"YES","NO")</f>
        <v>YES</v>
      </c>
      <c r="AD2371" t="str">
        <f t="shared" ref="AD2371:AD2434" si="791">IF(AND($D2371&gt;=30000,$D2371&lt;=34999),"YES","NO")</f>
        <v>NO</v>
      </c>
      <c r="AE2371" t="str">
        <f t="shared" ref="AE2371:AE2434" si="792">IF(AND($D2371&gt;=35000,$D2371&lt;=39999),"YES","NO")</f>
        <v>NO</v>
      </c>
      <c r="AF2371" t="str">
        <f t="shared" ref="AF2371:AF2434" si="793">IF(AND($D2371&gt;=40000,$D2371&lt;=44999),"YES","NO")</f>
        <v>NO</v>
      </c>
      <c r="AG2371" t="str">
        <f t="shared" ref="AG2371:AG2434" si="794">IF(AND($D2371&gt;=45000,$D2371&lt;=49999),"YES","NO")</f>
        <v>NO</v>
      </c>
      <c r="AH2371" t="str">
        <f t="shared" ref="AH2371:AH2434" si="795">IF($D2371&gt;=50000,"YES","NO")</f>
        <v>NO</v>
      </c>
      <c r="AI2371" t="str">
        <f t="shared" ref="AI2371:AI2434" si="796">IF(F2371="successful",L2371,"")</f>
        <v/>
      </c>
      <c r="AJ2371" t="str">
        <f t="shared" ref="AJ2371:AJ2434" si="797">IF(F2371="failed",L2371,"")</f>
        <v/>
      </c>
    </row>
    <row r="2372" spans="1:36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77"/>
        <v>3.2799999999999999E-3</v>
      </c>
      <c r="P2372" s="6">
        <f t="shared" si="778"/>
        <v>20.5</v>
      </c>
      <c r="Q2372" t="str">
        <f t="shared" si="779"/>
        <v>technology</v>
      </c>
      <c r="R2372" t="str">
        <f t="shared" si="780"/>
        <v>web</v>
      </c>
      <c r="S2372" s="8">
        <f t="shared" si="781"/>
        <v>41961</v>
      </c>
      <c r="T2372" s="8">
        <f t="shared" si="782"/>
        <v>41991.18913194444</v>
      </c>
      <c r="U2372">
        <f t="shared" si="783"/>
        <v>2014</v>
      </c>
      <c r="V2372" t="str">
        <f>VLOOKUP(MONTH(S2372),REF!$C$4:$D$15,2,FALSE)</f>
        <v>NOV</v>
      </c>
      <c r="W2372" t="str">
        <f t="shared" si="784"/>
        <v>NO</v>
      </c>
      <c r="X2372" t="str">
        <f t="shared" si="785"/>
        <v>NO</v>
      </c>
      <c r="Y2372" t="str">
        <f t="shared" si="786"/>
        <v>NO</v>
      </c>
      <c r="Z2372" t="str">
        <f t="shared" si="787"/>
        <v>NO</v>
      </c>
      <c r="AA2372" t="str">
        <f t="shared" si="788"/>
        <v>NO</v>
      </c>
      <c r="AB2372" t="str">
        <f t="shared" si="789"/>
        <v>NO</v>
      </c>
      <c r="AC2372" t="str">
        <f t="shared" si="790"/>
        <v>YES</v>
      </c>
      <c r="AD2372" t="str">
        <f t="shared" si="791"/>
        <v>NO</v>
      </c>
      <c r="AE2372" t="str">
        <f t="shared" si="792"/>
        <v>NO</v>
      </c>
      <c r="AF2372" t="str">
        <f t="shared" si="793"/>
        <v>NO</v>
      </c>
      <c r="AG2372" t="str">
        <f t="shared" si="794"/>
        <v>NO</v>
      </c>
      <c r="AH2372" t="str">
        <f t="shared" si="795"/>
        <v>NO</v>
      </c>
      <c r="AI2372" t="str">
        <f t="shared" si="796"/>
        <v/>
      </c>
      <c r="AJ2372" t="str">
        <f t="shared" si="797"/>
        <v/>
      </c>
    </row>
    <row r="2373" spans="1:36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77"/>
        <v>0</v>
      </c>
      <c r="P2373" s="6" t="e">
        <f t="shared" si="778"/>
        <v>#DIV/0!</v>
      </c>
      <c r="Q2373" t="str">
        <f t="shared" si="779"/>
        <v>technology</v>
      </c>
      <c r="R2373" t="str">
        <f t="shared" si="780"/>
        <v>web</v>
      </c>
      <c r="S2373" s="8">
        <f t="shared" si="781"/>
        <v>42151</v>
      </c>
      <c r="T2373" s="8">
        <f t="shared" si="782"/>
        <v>42180.777731481481</v>
      </c>
      <c r="U2373">
        <f t="shared" si="783"/>
        <v>2015</v>
      </c>
      <c r="V2373" t="str">
        <f>VLOOKUP(MONTH(S2373),REF!$C$4:$D$15,2,FALSE)</f>
        <v>MAY</v>
      </c>
      <c r="W2373" t="str">
        <f t="shared" si="784"/>
        <v>NO</v>
      </c>
      <c r="X2373" t="str">
        <f t="shared" si="785"/>
        <v>YES</v>
      </c>
      <c r="Y2373" t="str">
        <f t="shared" si="786"/>
        <v>NO</v>
      </c>
      <c r="Z2373" t="str">
        <f t="shared" si="787"/>
        <v>NO</v>
      </c>
      <c r="AA2373" t="str">
        <f t="shared" si="788"/>
        <v>NO</v>
      </c>
      <c r="AB2373" t="str">
        <f t="shared" si="789"/>
        <v>NO</v>
      </c>
      <c r="AC2373" t="str">
        <f t="shared" si="790"/>
        <v>NO</v>
      </c>
      <c r="AD2373" t="str">
        <f t="shared" si="791"/>
        <v>NO</v>
      </c>
      <c r="AE2373" t="str">
        <f t="shared" si="792"/>
        <v>NO</v>
      </c>
      <c r="AF2373" t="str">
        <f t="shared" si="793"/>
        <v>NO</v>
      </c>
      <c r="AG2373" t="str">
        <f t="shared" si="794"/>
        <v>NO</v>
      </c>
      <c r="AH2373" t="str">
        <f t="shared" si="795"/>
        <v>NO</v>
      </c>
      <c r="AI2373" t="str">
        <f t="shared" si="796"/>
        <v/>
      </c>
      <c r="AJ2373" t="str">
        <f t="shared" si="797"/>
        <v/>
      </c>
    </row>
    <row r="2374" spans="1:36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77"/>
        <v>3.272727272727273E-2</v>
      </c>
      <c r="P2374" s="6">
        <f t="shared" si="778"/>
        <v>30</v>
      </c>
      <c r="Q2374" t="str">
        <f t="shared" si="779"/>
        <v>technology</v>
      </c>
      <c r="R2374" t="str">
        <f t="shared" si="780"/>
        <v>web</v>
      </c>
      <c r="S2374" s="8">
        <f t="shared" si="781"/>
        <v>42088</v>
      </c>
      <c r="T2374" s="8">
        <f t="shared" si="782"/>
        <v>42118.069108796291</v>
      </c>
      <c r="U2374">
        <f t="shared" si="783"/>
        <v>2015</v>
      </c>
      <c r="V2374" t="str">
        <f>VLOOKUP(MONTH(S2374),REF!$C$4:$D$15,2,FALSE)</f>
        <v>MAR</v>
      </c>
      <c r="W2374" t="str">
        <f t="shared" si="784"/>
        <v>NO</v>
      </c>
      <c r="X2374" t="str">
        <f t="shared" si="785"/>
        <v>NO</v>
      </c>
      <c r="Y2374" t="str">
        <f t="shared" si="786"/>
        <v>YES</v>
      </c>
      <c r="Z2374" t="str">
        <f t="shared" si="787"/>
        <v>NO</v>
      </c>
      <c r="AA2374" t="str">
        <f t="shared" si="788"/>
        <v>NO</v>
      </c>
      <c r="AB2374" t="str">
        <f t="shared" si="789"/>
        <v>NO</v>
      </c>
      <c r="AC2374" t="str">
        <f t="shared" si="790"/>
        <v>NO</v>
      </c>
      <c r="AD2374" t="str">
        <f t="shared" si="791"/>
        <v>NO</v>
      </c>
      <c r="AE2374" t="str">
        <f t="shared" si="792"/>
        <v>NO</v>
      </c>
      <c r="AF2374" t="str">
        <f t="shared" si="793"/>
        <v>NO</v>
      </c>
      <c r="AG2374" t="str">
        <f t="shared" si="794"/>
        <v>NO</v>
      </c>
      <c r="AH2374" t="str">
        <f t="shared" si="795"/>
        <v>NO</v>
      </c>
      <c r="AI2374" t="str">
        <f t="shared" si="796"/>
        <v/>
      </c>
      <c r="AJ2374" t="str">
        <f t="shared" si="797"/>
        <v/>
      </c>
    </row>
    <row r="2375" spans="1:36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77"/>
        <v>5.8823529411764708E-5</v>
      </c>
      <c r="P2375" s="6">
        <f t="shared" si="778"/>
        <v>50</v>
      </c>
      <c r="Q2375" t="str">
        <f t="shared" si="779"/>
        <v>technology</v>
      </c>
      <c r="R2375" t="str">
        <f t="shared" si="780"/>
        <v>web</v>
      </c>
      <c r="S2375" s="8">
        <f t="shared" si="781"/>
        <v>42216</v>
      </c>
      <c r="T2375" s="8">
        <f t="shared" si="782"/>
        <v>42245.662314814814</v>
      </c>
      <c r="U2375">
        <f t="shared" si="783"/>
        <v>2015</v>
      </c>
      <c r="V2375" t="str">
        <f>VLOOKUP(MONTH(S2375),REF!$C$4:$D$15,2,FALSE)</f>
        <v>JUL</v>
      </c>
      <c r="W2375" t="str">
        <f t="shared" si="784"/>
        <v>NO</v>
      </c>
      <c r="X2375" t="str">
        <f t="shared" si="785"/>
        <v>NO</v>
      </c>
      <c r="Y2375" t="str">
        <f t="shared" si="786"/>
        <v>NO</v>
      </c>
      <c r="Z2375" t="str">
        <f t="shared" si="787"/>
        <v>NO</v>
      </c>
      <c r="AA2375" t="str">
        <f t="shared" si="788"/>
        <v>NO</v>
      </c>
      <c r="AB2375" t="str">
        <f t="shared" si="789"/>
        <v>NO</v>
      </c>
      <c r="AC2375" t="str">
        <f t="shared" si="790"/>
        <v>NO</v>
      </c>
      <c r="AD2375" t="str">
        <f t="shared" si="791"/>
        <v>NO</v>
      </c>
      <c r="AE2375" t="str">
        <f t="shared" si="792"/>
        <v>NO</v>
      </c>
      <c r="AF2375" t="str">
        <f t="shared" si="793"/>
        <v>NO</v>
      </c>
      <c r="AG2375" t="str">
        <f t="shared" si="794"/>
        <v>NO</v>
      </c>
      <c r="AH2375" t="str">
        <f t="shared" si="795"/>
        <v>YES</v>
      </c>
      <c r="AI2375" t="str">
        <f t="shared" si="796"/>
        <v/>
      </c>
      <c r="AJ2375" t="str">
        <f t="shared" si="797"/>
        <v/>
      </c>
    </row>
    <row r="2376" spans="1:36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77"/>
        <v>4.5454545454545455E-4</v>
      </c>
      <c r="P2376" s="6">
        <f t="shared" si="778"/>
        <v>10</v>
      </c>
      <c r="Q2376" t="str">
        <f t="shared" si="779"/>
        <v>technology</v>
      </c>
      <c r="R2376" t="str">
        <f t="shared" si="780"/>
        <v>web</v>
      </c>
      <c r="S2376" s="8">
        <f t="shared" si="781"/>
        <v>42018</v>
      </c>
      <c r="T2376" s="8">
        <f t="shared" si="782"/>
        <v>42047.843287037038</v>
      </c>
      <c r="U2376">
        <f t="shared" si="783"/>
        <v>2015</v>
      </c>
      <c r="V2376" t="str">
        <f>VLOOKUP(MONTH(S2376),REF!$C$4:$D$15,2,FALSE)</f>
        <v>JAN</v>
      </c>
      <c r="W2376" t="str">
        <f t="shared" si="784"/>
        <v>NO</v>
      </c>
      <c r="X2376" t="str">
        <f t="shared" si="785"/>
        <v>NO</v>
      </c>
      <c r="Y2376" t="str">
        <f t="shared" si="786"/>
        <v>NO</v>
      </c>
      <c r="Z2376" t="str">
        <f t="shared" si="787"/>
        <v>NO</v>
      </c>
      <c r="AA2376" t="str">
        <f t="shared" si="788"/>
        <v>NO</v>
      </c>
      <c r="AB2376" t="str">
        <f t="shared" si="789"/>
        <v>YES</v>
      </c>
      <c r="AC2376" t="str">
        <f t="shared" si="790"/>
        <v>NO</v>
      </c>
      <c r="AD2376" t="str">
        <f t="shared" si="791"/>
        <v>NO</v>
      </c>
      <c r="AE2376" t="str">
        <f t="shared" si="792"/>
        <v>NO</v>
      </c>
      <c r="AF2376" t="str">
        <f t="shared" si="793"/>
        <v>NO</v>
      </c>
      <c r="AG2376" t="str">
        <f t="shared" si="794"/>
        <v>NO</v>
      </c>
      <c r="AH2376" t="str">
        <f t="shared" si="795"/>
        <v>NO</v>
      </c>
      <c r="AI2376" t="str">
        <f t="shared" si="796"/>
        <v/>
      </c>
      <c r="AJ2376" t="str">
        <f t="shared" si="797"/>
        <v/>
      </c>
    </row>
    <row r="2377" spans="1:36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77"/>
        <v>0</v>
      </c>
      <c r="P2377" s="6" t="e">
        <f t="shared" si="778"/>
        <v>#DIV/0!</v>
      </c>
      <c r="Q2377" t="str">
        <f t="shared" si="779"/>
        <v>technology</v>
      </c>
      <c r="R2377" t="str">
        <f t="shared" si="780"/>
        <v>web</v>
      </c>
      <c r="S2377" s="8">
        <f t="shared" si="781"/>
        <v>42593</v>
      </c>
      <c r="T2377" s="8">
        <f t="shared" si="782"/>
        <v>42622.836076388892</v>
      </c>
      <c r="U2377">
        <f t="shared" si="783"/>
        <v>2016</v>
      </c>
      <c r="V2377" t="str">
        <f>VLOOKUP(MONTH(S2377),REF!$C$4:$D$15,2,FALSE)</f>
        <v>AUG</v>
      </c>
      <c r="W2377" t="str">
        <f t="shared" si="784"/>
        <v>NO</v>
      </c>
      <c r="X2377" t="str">
        <f t="shared" si="785"/>
        <v>NO</v>
      </c>
      <c r="Y2377" t="str">
        <f t="shared" si="786"/>
        <v>NO</v>
      </c>
      <c r="Z2377" t="str">
        <f t="shared" si="787"/>
        <v>YES</v>
      </c>
      <c r="AA2377" t="str">
        <f t="shared" si="788"/>
        <v>NO</v>
      </c>
      <c r="AB2377" t="str">
        <f t="shared" si="789"/>
        <v>NO</v>
      </c>
      <c r="AC2377" t="str">
        <f t="shared" si="790"/>
        <v>NO</v>
      </c>
      <c r="AD2377" t="str">
        <f t="shared" si="791"/>
        <v>NO</v>
      </c>
      <c r="AE2377" t="str">
        <f t="shared" si="792"/>
        <v>NO</v>
      </c>
      <c r="AF2377" t="str">
        <f t="shared" si="793"/>
        <v>NO</v>
      </c>
      <c r="AG2377" t="str">
        <f t="shared" si="794"/>
        <v>NO</v>
      </c>
      <c r="AH2377" t="str">
        <f t="shared" si="795"/>
        <v>NO</v>
      </c>
      <c r="AI2377" t="str">
        <f t="shared" si="796"/>
        <v/>
      </c>
      <c r="AJ2377" t="str">
        <f t="shared" si="797"/>
        <v/>
      </c>
    </row>
    <row r="2378" spans="1:36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77"/>
        <v>0.10877666666666666</v>
      </c>
      <c r="P2378" s="6">
        <f t="shared" si="778"/>
        <v>81.582499999999996</v>
      </c>
      <c r="Q2378" t="str">
        <f t="shared" si="779"/>
        <v>technology</v>
      </c>
      <c r="R2378" t="str">
        <f t="shared" si="780"/>
        <v>web</v>
      </c>
      <c r="S2378" s="8">
        <f t="shared" si="781"/>
        <v>42319</v>
      </c>
      <c r="T2378" s="8">
        <f t="shared" si="782"/>
        <v>42348.925532407404</v>
      </c>
      <c r="U2378">
        <f t="shared" si="783"/>
        <v>2015</v>
      </c>
      <c r="V2378" t="str">
        <f>VLOOKUP(MONTH(S2378),REF!$C$4:$D$15,2,FALSE)</f>
        <v>NOV</v>
      </c>
      <c r="W2378" t="str">
        <f t="shared" si="784"/>
        <v>NO</v>
      </c>
      <c r="X2378" t="str">
        <f t="shared" si="785"/>
        <v>YES</v>
      </c>
      <c r="Y2378" t="str">
        <f t="shared" si="786"/>
        <v>NO</v>
      </c>
      <c r="Z2378" t="str">
        <f t="shared" si="787"/>
        <v>NO</v>
      </c>
      <c r="AA2378" t="str">
        <f t="shared" si="788"/>
        <v>NO</v>
      </c>
      <c r="AB2378" t="str">
        <f t="shared" si="789"/>
        <v>NO</v>
      </c>
      <c r="AC2378" t="str">
        <f t="shared" si="790"/>
        <v>NO</v>
      </c>
      <c r="AD2378" t="str">
        <f t="shared" si="791"/>
        <v>NO</v>
      </c>
      <c r="AE2378" t="str">
        <f t="shared" si="792"/>
        <v>NO</v>
      </c>
      <c r="AF2378" t="str">
        <f t="shared" si="793"/>
        <v>NO</v>
      </c>
      <c r="AG2378" t="str">
        <f t="shared" si="794"/>
        <v>NO</v>
      </c>
      <c r="AH2378" t="str">
        <f t="shared" si="795"/>
        <v>NO</v>
      </c>
      <c r="AI2378" t="str">
        <f t="shared" si="796"/>
        <v/>
      </c>
      <c r="AJ2378" t="str">
        <f t="shared" si="797"/>
        <v/>
      </c>
    </row>
    <row r="2379" spans="1:36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77"/>
        <v>0</v>
      </c>
      <c r="P2379" s="6" t="e">
        <f t="shared" si="778"/>
        <v>#DIV/0!</v>
      </c>
      <c r="Q2379" t="str">
        <f t="shared" si="779"/>
        <v>technology</v>
      </c>
      <c r="R2379" t="str">
        <f t="shared" si="780"/>
        <v>web</v>
      </c>
      <c r="S2379" s="8">
        <f t="shared" si="781"/>
        <v>42670</v>
      </c>
      <c r="T2379" s="8">
        <f t="shared" si="782"/>
        <v>42699.911840277782</v>
      </c>
      <c r="U2379">
        <f t="shared" si="783"/>
        <v>2016</v>
      </c>
      <c r="V2379" t="str">
        <f>VLOOKUP(MONTH(S2379),REF!$C$4:$D$15,2,FALSE)</f>
        <v>OCT</v>
      </c>
      <c r="W2379" t="str">
        <f t="shared" si="784"/>
        <v>NO</v>
      </c>
      <c r="X2379" t="str">
        <f t="shared" si="785"/>
        <v>YES</v>
      </c>
      <c r="Y2379" t="str">
        <f t="shared" si="786"/>
        <v>NO</v>
      </c>
      <c r="Z2379" t="str">
        <f t="shared" si="787"/>
        <v>NO</v>
      </c>
      <c r="AA2379" t="str">
        <f t="shared" si="788"/>
        <v>NO</v>
      </c>
      <c r="AB2379" t="str">
        <f t="shared" si="789"/>
        <v>NO</v>
      </c>
      <c r="AC2379" t="str">
        <f t="shared" si="790"/>
        <v>NO</v>
      </c>
      <c r="AD2379" t="str">
        <f t="shared" si="791"/>
        <v>NO</v>
      </c>
      <c r="AE2379" t="str">
        <f t="shared" si="792"/>
        <v>NO</v>
      </c>
      <c r="AF2379" t="str">
        <f t="shared" si="793"/>
        <v>NO</v>
      </c>
      <c r="AG2379" t="str">
        <f t="shared" si="794"/>
        <v>NO</v>
      </c>
      <c r="AH2379" t="str">
        <f t="shared" si="795"/>
        <v>NO</v>
      </c>
      <c r="AI2379" t="str">
        <f t="shared" si="796"/>
        <v/>
      </c>
      <c r="AJ2379" t="str">
        <f t="shared" si="797"/>
        <v/>
      </c>
    </row>
    <row r="2380" spans="1:36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77"/>
        <v>0</v>
      </c>
      <c r="P2380" s="6" t="e">
        <f t="shared" si="778"/>
        <v>#DIV/0!</v>
      </c>
      <c r="Q2380" t="str">
        <f t="shared" si="779"/>
        <v>technology</v>
      </c>
      <c r="R2380" t="str">
        <f t="shared" si="780"/>
        <v>web</v>
      </c>
      <c r="S2380" s="8">
        <f t="shared" si="781"/>
        <v>42213</v>
      </c>
      <c r="T2380" s="8">
        <f t="shared" si="782"/>
        <v>42242.013078703705</v>
      </c>
      <c r="U2380">
        <f t="shared" si="783"/>
        <v>2015</v>
      </c>
      <c r="V2380" t="str">
        <f>VLOOKUP(MONTH(S2380),REF!$C$4:$D$15,2,FALSE)</f>
        <v>JUL</v>
      </c>
      <c r="W2380" t="str">
        <f t="shared" si="784"/>
        <v>NO</v>
      </c>
      <c r="X2380" t="str">
        <f t="shared" si="785"/>
        <v>NO</v>
      </c>
      <c r="Y2380" t="str">
        <f t="shared" si="786"/>
        <v>NO</v>
      </c>
      <c r="Z2380" t="str">
        <f t="shared" si="787"/>
        <v>NO</v>
      </c>
      <c r="AA2380" t="str">
        <f t="shared" si="788"/>
        <v>NO</v>
      </c>
      <c r="AB2380" t="str">
        <f t="shared" si="789"/>
        <v>NO</v>
      </c>
      <c r="AC2380" t="str">
        <f t="shared" si="790"/>
        <v>NO</v>
      </c>
      <c r="AD2380" t="str">
        <f t="shared" si="791"/>
        <v>NO</v>
      </c>
      <c r="AE2380" t="str">
        <f t="shared" si="792"/>
        <v>NO</v>
      </c>
      <c r="AF2380" t="str">
        <f t="shared" si="793"/>
        <v>NO</v>
      </c>
      <c r="AG2380" t="str">
        <f t="shared" si="794"/>
        <v>NO</v>
      </c>
      <c r="AH2380" t="str">
        <f t="shared" si="795"/>
        <v>YES</v>
      </c>
      <c r="AI2380" t="str">
        <f t="shared" si="796"/>
        <v/>
      </c>
      <c r="AJ2380" t="str">
        <f t="shared" si="797"/>
        <v/>
      </c>
    </row>
    <row r="2381" spans="1:36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77"/>
        <v>0</v>
      </c>
      <c r="P2381" s="6" t="e">
        <f t="shared" si="778"/>
        <v>#DIV/0!</v>
      </c>
      <c r="Q2381" t="str">
        <f t="shared" si="779"/>
        <v>technology</v>
      </c>
      <c r="R2381" t="str">
        <f t="shared" si="780"/>
        <v>web</v>
      </c>
      <c r="S2381" s="8">
        <f t="shared" si="781"/>
        <v>42237</v>
      </c>
      <c r="T2381" s="8">
        <f t="shared" si="782"/>
        <v>42282.016388888893</v>
      </c>
      <c r="U2381">
        <f t="shared" si="783"/>
        <v>2015</v>
      </c>
      <c r="V2381" t="str">
        <f>VLOOKUP(MONTH(S2381),REF!$C$4:$D$15,2,FALSE)</f>
        <v>AUG</v>
      </c>
      <c r="W2381" t="str">
        <f t="shared" si="784"/>
        <v>NO</v>
      </c>
      <c r="X2381" t="str">
        <f t="shared" si="785"/>
        <v>NO</v>
      </c>
      <c r="Y2381" t="str">
        <f t="shared" si="786"/>
        <v>NO</v>
      </c>
      <c r="Z2381" t="str">
        <f t="shared" si="787"/>
        <v>NO</v>
      </c>
      <c r="AA2381" t="str">
        <f t="shared" si="788"/>
        <v>NO</v>
      </c>
      <c r="AB2381" t="str">
        <f t="shared" si="789"/>
        <v>NO</v>
      </c>
      <c r="AC2381" t="str">
        <f t="shared" si="790"/>
        <v>NO</v>
      </c>
      <c r="AD2381" t="str">
        <f t="shared" si="791"/>
        <v>YES</v>
      </c>
      <c r="AE2381" t="str">
        <f t="shared" si="792"/>
        <v>NO</v>
      </c>
      <c r="AF2381" t="str">
        <f t="shared" si="793"/>
        <v>NO</v>
      </c>
      <c r="AG2381" t="str">
        <f t="shared" si="794"/>
        <v>NO</v>
      </c>
      <c r="AH2381" t="str">
        <f t="shared" si="795"/>
        <v>NO</v>
      </c>
      <c r="AI2381" t="str">
        <f t="shared" si="796"/>
        <v/>
      </c>
      <c r="AJ2381" t="str">
        <f t="shared" si="797"/>
        <v/>
      </c>
    </row>
    <row r="2382" spans="1:36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77"/>
        <v>3.6666666666666666E-3</v>
      </c>
      <c r="P2382" s="6">
        <f t="shared" si="778"/>
        <v>18.333333333333332</v>
      </c>
      <c r="Q2382" t="str">
        <f t="shared" si="779"/>
        <v>technology</v>
      </c>
      <c r="R2382" t="str">
        <f t="shared" si="780"/>
        <v>web</v>
      </c>
      <c r="S2382" s="8">
        <f t="shared" si="781"/>
        <v>42249</v>
      </c>
      <c r="T2382" s="8">
        <f t="shared" si="782"/>
        <v>42278.793310185181</v>
      </c>
      <c r="U2382">
        <f t="shared" si="783"/>
        <v>2015</v>
      </c>
      <c r="V2382" t="str">
        <f>VLOOKUP(MONTH(S2382),REF!$C$4:$D$15,2,FALSE)</f>
        <v>SEP</v>
      </c>
      <c r="W2382" t="str">
        <f t="shared" si="784"/>
        <v>NO</v>
      </c>
      <c r="X2382" t="str">
        <f t="shared" si="785"/>
        <v>NO</v>
      </c>
      <c r="Y2382" t="str">
        <f t="shared" si="786"/>
        <v>NO</v>
      </c>
      <c r="Z2382" t="str">
        <f t="shared" si="787"/>
        <v>NO</v>
      </c>
      <c r="AA2382" t="str">
        <f t="shared" si="788"/>
        <v>YES</v>
      </c>
      <c r="AB2382" t="str">
        <f t="shared" si="789"/>
        <v>NO</v>
      </c>
      <c r="AC2382" t="str">
        <f t="shared" si="790"/>
        <v>NO</v>
      </c>
      <c r="AD2382" t="str">
        <f t="shared" si="791"/>
        <v>NO</v>
      </c>
      <c r="AE2382" t="str">
        <f t="shared" si="792"/>
        <v>NO</v>
      </c>
      <c r="AF2382" t="str">
        <f t="shared" si="793"/>
        <v>NO</v>
      </c>
      <c r="AG2382" t="str">
        <f t="shared" si="794"/>
        <v>NO</v>
      </c>
      <c r="AH2382" t="str">
        <f t="shared" si="795"/>
        <v>NO</v>
      </c>
      <c r="AI2382" t="str">
        <f t="shared" si="796"/>
        <v/>
      </c>
      <c r="AJ2382" t="str">
        <f t="shared" si="797"/>
        <v/>
      </c>
    </row>
    <row r="2383" spans="1:36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77"/>
        <v>1.8193398957730169E-2</v>
      </c>
      <c r="P2383" s="6">
        <f t="shared" si="778"/>
        <v>224.42857142857142</v>
      </c>
      <c r="Q2383" t="str">
        <f t="shared" si="779"/>
        <v>technology</v>
      </c>
      <c r="R2383" t="str">
        <f t="shared" si="780"/>
        <v>web</v>
      </c>
      <c r="S2383" s="8">
        <f t="shared" si="781"/>
        <v>42075</v>
      </c>
      <c r="T2383" s="8">
        <f t="shared" si="782"/>
        <v>42104.935740740737</v>
      </c>
      <c r="U2383">
        <f t="shared" si="783"/>
        <v>2015</v>
      </c>
      <c r="V2383" t="str">
        <f>VLOOKUP(MONTH(S2383),REF!$C$4:$D$15,2,FALSE)</f>
        <v>MAR</v>
      </c>
      <c r="W2383" t="str">
        <f t="shared" si="784"/>
        <v>NO</v>
      </c>
      <c r="X2383" t="str">
        <f t="shared" si="785"/>
        <v>NO</v>
      </c>
      <c r="Y2383" t="str">
        <f t="shared" si="786"/>
        <v>NO</v>
      </c>
      <c r="Z2383" t="str">
        <f t="shared" si="787"/>
        <v>NO</v>
      </c>
      <c r="AA2383" t="str">
        <f t="shared" si="788"/>
        <v>NO</v>
      </c>
      <c r="AB2383" t="str">
        <f t="shared" si="789"/>
        <v>NO</v>
      </c>
      <c r="AC2383" t="str">
        <f t="shared" si="790"/>
        <v>NO</v>
      </c>
      <c r="AD2383" t="str">
        <f t="shared" si="791"/>
        <v>NO</v>
      </c>
      <c r="AE2383" t="str">
        <f t="shared" si="792"/>
        <v>NO</v>
      </c>
      <c r="AF2383" t="str">
        <f t="shared" si="793"/>
        <v>NO</v>
      </c>
      <c r="AG2383" t="str">
        <f t="shared" si="794"/>
        <v>NO</v>
      </c>
      <c r="AH2383" t="str">
        <f t="shared" si="795"/>
        <v>YES</v>
      </c>
      <c r="AI2383" t="str">
        <f t="shared" si="796"/>
        <v/>
      </c>
      <c r="AJ2383" t="str">
        <f t="shared" si="797"/>
        <v/>
      </c>
    </row>
    <row r="2384" spans="1:36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77"/>
        <v>2.5000000000000001E-2</v>
      </c>
      <c r="P2384" s="6">
        <f t="shared" si="778"/>
        <v>37.5</v>
      </c>
      <c r="Q2384" t="str">
        <f t="shared" si="779"/>
        <v>technology</v>
      </c>
      <c r="R2384" t="str">
        <f t="shared" si="780"/>
        <v>web</v>
      </c>
      <c r="S2384" s="8">
        <f t="shared" si="781"/>
        <v>42195</v>
      </c>
      <c r="T2384" s="8">
        <f t="shared" si="782"/>
        <v>42220.187534722223</v>
      </c>
      <c r="U2384">
        <f t="shared" si="783"/>
        <v>2015</v>
      </c>
      <c r="V2384" t="str">
        <f>VLOOKUP(MONTH(S2384),REF!$C$4:$D$15,2,FALSE)</f>
        <v>JUL</v>
      </c>
      <c r="W2384" t="str">
        <f t="shared" si="784"/>
        <v>NO</v>
      </c>
      <c r="X2384" t="str">
        <f t="shared" si="785"/>
        <v>YES</v>
      </c>
      <c r="Y2384" t="str">
        <f t="shared" si="786"/>
        <v>NO</v>
      </c>
      <c r="Z2384" t="str">
        <f t="shared" si="787"/>
        <v>NO</v>
      </c>
      <c r="AA2384" t="str">
        <f t="shared" si="788"/>
        <v>NO</v>
      </c>
      <c r="AB2384" t="str">
        <f t="shared" si="789"/>
        <v>NO</v>
      </c>
      <c r="AC2384" t="str">
        <f t="shared" si="790"/>
        <v>NO</v>
      </c>
      <c r="AD2384" t="str">
        <f t="shared" si="791"/>
        <v>NO</v>
      </c>
      <c r="AE2384" t="str">
        <f t="shared" si="792"/>
        <v>NO</v>
      </c>
      <c r="AF2384" t="str">
        <f t="shared" si="793"/>
        <v>NO</v>
      </c>
      <c r="AG2384" t="str">
        <f t="shared" si="794"/>
        <v>NO</v>
      </c>
      <c r="AH2384" t="str">
        <f t="shared" si="795"/>
        <v>NO</v>
      </c>
      <c r="AI2384" t="str">
        <f t="shared" si="796"/>
        <v/>
      </c>
      <c r="AJ2384" t="str">
        <f t="shared" si="797"/>
        <v/>
      </c>
    </row>
    <row r="2385" spans="1:36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77"/>
        <v>4.3499999999999997E-2</v>
      </c>
      <c r="P2385" s="6">
        <f t="shared" si="778"/>
        <v>145</v>
      </c>
      <c r="Q2385" t="str">
        <f t="shared" si="779"/>
        <v>technology</v>
      </c>
      <c r="R2385" t="str">
        <f t="shared" si="780"/>
        <v>web</v>
      </c>
      <c r="S2385" s="8">
        <f t="shared" si="781"/>
        <v>42027</v>
      </c>
      <c r="T2385" s="8">
        <f t="shared" si="782"/>
        <v>42057.056793981479</v>
      </c>
      <c r="U2385">
        <f t="shared" si="783"/>
        <v>2015</v>
      </c>
      <c r="V2385" t="str">
        <f>VLOOKUP(MONTH(S2385),REF!$C$4:$D$15,2,FALSE)</f>
        <v>JAN</v>
      </c>
      <c r="W2385" t="str">
        <f t="shared" si="784"/>
        <v>NO</v>
      </c>
      <c r="X2385" t="str">
        <f t="shared" si="785"/>
        <v>NO</v>
      </c>
      <c r="Y2385" t="str">
        <f t="shared" si="786"/>
        <v>NO</v>
      </c>
      <c r="Z2385" t="str">
        <f t="shared" si="787"/>
        <v>YES</v>
      </c>
      <c r="AA2385" t="str">
        <f t="shared" si="788"/>
        <v>NO</v>
      </c>
      <c r="AB2385" t="str">
        <f t="shared" si="789"/>
        <v>NO</v>
      </c>
      <c r="AC2385" t="str">
        <f t="shared" si="790"/>
        <v>NO</v>
      </c>
      <c r="AD2385" t="str">
        <f t="shared" si="791"/>
        <v>NO</v>
      </c>
      <c r="AE2385" t="str">
        <f t="shared" si="792"/>
        <v>NO</v>
      </c>
      <c r="AF2385" t="str">
        <f t="shared" si="793"/>
        <v>NO</v>
      </c>
      <c r="AG2385" t="str">
        <f t="shared" si="794"/>
        <v>NO</v>
      </c>
      <c r="AH2385" t="str">
        <f t="shared" si="795"/>
        <v>NO</v>
      </c>
      <c r="AI2385" t="str">
        <f t="shared" si="796"/>
        <v/>
      </c>
      <c r="AJ2385" t="str">
        <f t="shared" si="797"/>
        <v/>
      </c>
    </row>
    <row r="2386" spans="1:36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77"/>
        <v>8.0000000000000002E-3</v>
      </c>
      <c r="P2386" s="6">
        <f t="shared" si="778"/>
        <v>1</v>
      </c>
      <c r="Q2386" t="str">
        <f t="shared" si="779"/>
        <v>technology</v>
      </c>
      <c r="R2386" t="str">
        <f t="shared" si="780"/>
        <v>web</v>
      </c>
      <c r="S2386" s="8">
        <f t="shared" si="781"/>
        <v>41927</v>
      </c>
      <c r="T2386" s="8">
        <f t="shared" si="782"/>
        <v>41957.109293981484</v>
      </c>
      <c r="U2386">
        <f t="shared" si="783"/>
        <v>2014</v>
      </c>
      <c r="V2386" t="str">
        <f>VLOOKUP(MONTH(S2386),REF!$C$4:$D$15,2,FALSE)</f>
        <v>OCT</v>
      </c>
      <c r="W2386" t="str">
        <f t="shared" si="784"/>
        <v>NO</v>
      </c>
      <c r="X2386" t="str">
        <f t="shared" si="785"/>
        <v>YES</v>
      </c>
      <c r="Y2386" t="str">
        <f t="shared" si="786"/>
        <v>NO</v>
      </c>
      <c r="Z2386" t="str">
        <f t="shared" si="787"/>
        <v>NO</v>
      </c>
      <c r="AA2386" t="str">
        <f t="shared" si="788"/>
        <v>NO</v>
      </c>
      <c r="AB2386" t="str">
        <f t="shared" si="789"/>
        <v>NO</v>
      </c>
      <c r="AC2386" t="str">
        <f t="shared" si="790"/>
        <v>NO</v>
      </c>
      <c r="AD2386" t="str">
        <f t="shared" si="791"/>
        <v>NO</v>
      </c>
      <c r="AE2386" t="str">
        <f t="shared" si="792"/>
        <v>NO</v>
      </c>
      <c r="AF2386" t="str">
        <f t="shared" si="793"/>
        <v>NO</v>
      </c>
      <c r="AG2386" t="str">
        <f t="shared" si="794"/>
        <v>NO</v>
      </c>
      <c r="AH2386" t="str">
        <f t="shared" si="795"/>
        <v>NO</v>
      </c>
      <c r="AI2386" t="str">
        <f t="shared" si="796"/>
        <v/>
      </c>
      <c r="AJ2386" t="str">
        <f t="shared" si="797"/>
        <v/>
      </c>
    </row>
    <row r="2387" spans="1:36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77"/>
        <v>1.2123076923076924E-2</v>
      </c>
      <c r="P2387" s="6">
        <f t="shared" si="778"/>
        <v>112.57142857142857</v>
      </c>
      <c r="Q2387" t="str">
        <f t="shared" si="779"/>
        <v>technology</v>
      </c>
      <c r="R2387" t="str">
        <f t="shared" si="780"/>
        <v>web</v>
      </c>
      <c r="S2387" s="8">
        <f t="shared" si="781"/>
        <v>42192</v>
      </c>
      <c r="T2387" s="8">
        <f t="shared" si="782"/>
        <v>42221.70175925926</v>
      </c>
      <c r="U2387">
        <f t="shared" si="783"/>
        <v>2015</v>
      </c>
      <c r="V2387" t="str">
        <f>VLOOKUP(MONTH(S2387),REF!$C$4:$D$15,2,FALSE)</f>
        <v>JUL</v>
      </c>
      <c r="W2387" t="str">
        <f t="shared" si="784"/>
        <v>NO</v>
      </c>
      <c r="X2387" t="str">
        <f t="shared" si="785"/>
        <v>NO</v>
      </c>
      <c r="Y2387" t="str">
        <f t="shared" si="786"/>
        <v>NO</v>
      </c>
      <c r="Z2387" t="str">
        <f t="shared" si="787"/>
        <v>NO</v>
      </c>
      <c r="AA2387" t="str">
        <f t="shared" si="788"/>
        <v>NO</v>
      </c>
      <c r="AB2387" t="str">
        <f t="shared" si="789"/>
        <v>NO</v>
      </c>
      <c r="AC2387" t="str">
        <f t="shared" si="790"/>
        <v>NO</v>
      </c>
      <c r="AD2387" t="str">
        <f t="shared" si="791"/>
        <v>NO</v>
      </c>
      <c r="AE2387" t="str">
        <f t="shared" si="792"/>
        <v>NO</v>
      </c>
      <c r="AF2387" t="str">
        <f t="shared" si="793"/>
        <v>NO</v>
      </c>
      <c r="AG2387" t="str">
        <f t="shared" si="794"/>
        <v>NO</v>
      </c>
      <c r="AH2387" t="str">
        <f t="shared" si="795"/>
        <v>YES</v>
      </c>
      <c r="AI2387" t="str">
        <f t="shared" si="796"/>
        <v/>
      </c>
      <c r="AJ2387" t="str">
        <f t="shared" si="797"/>
        <v/>
      </c>
    </row>
    <row r="2388" spans="1:36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77"/>
        <v>0</v>
      </c>
      <c r="P2388" s="6" t="e">
        <f t="shared" si="778"/>
        <v>#DIV/0!</v>
      </c>
      <c r="Q2388" t="str">
        <f t="shared" si="779"/>
        <v>technology</v>
      </c>
      <c r="R2388" t="str">
        <f t="shared" si="780"/>
        <v>web</v>
      </c>
      <c r="S2388" s="8">
        <f t="shared" si="781"/>
        <v>41955</v>
      </c>
      <c r="T2388" s="8">
        <f t="shared" si="782"/>
        <v>42014.838240740741</v>
      </c>
      <c r="U2388">
        <f t="shared" si="783"/>
        <v>2014</v>
      </c>
      <c r="V2388" t="str">
        <f>VLOOKUP(MONTH(S2388),REF!$C$4:$D$15,2,FALSE)</f>
        <v>NOV</v>
      </c>
      <c r="W2388" t="str">
        <f t="shared" si="784"/>
        <v>NO</v>
      </c>
      <c r="X2388" t="str">
        <f t="shared" si="785"/>
        <v>NO</v>
      </c>
      <c r="Y2388" t="str">
        <f t="shared" si="786"/>
        <v>NO</v>
      </c>
      <c r="Z2388" t="str">
        <f t="shared" si="787"/>
        <v>NO</v>
      </c>
      <c r="AA2388" t="str">
        <f t="shared" si="788"/>
        <v>NO</v>
      </c>
      <c r="AB2388" t="str">
        <f t="shared" si="789"/>
        <v>NO</v>
      </c>
      <c r="AC2388" t="str">
        <f t="shared" si="790"/>
        <v>NO</v>
      </c>
      <c r="AD2388" t="str">
        <f t="shared" si="791"/>
        <v>YES</v>
      </c>
      <c r="AE2388" t="str">
        <f t="shared" si="792"/>
        <v>NO</v>
      </c>
      <c r="AF2388" t="str">
        <f t="shared" si="793"/>
        <v>NO</v>
      </c>
      <c r="AG2388" t="str">
        <f t="shared" si="794"/>
        <v>NO</v>
      </c>
      <c r="AH2388" t="str">
        <f t="shared" si="795"/>
        <v>NO</v>
      </c>
      <c r="AI2388" t="str">
        <f t="shared" si="796"/>
        <v/>
      </c>
      <c r="AJ2388" t="str">
        <f t="shared" si="797"/>
        <v/>
      </c>
    </row>
    <row r="2389" spans="1:36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77"/>
        <v>6.8399999999999997E-3</v>
      </c>
      <c r="P2389" s="6">
        <f t="shared" si="778"/>
        <v>342</v>
      </c>
      <c r="Q2389" t="str">
        <f t="shared" si="779"/>
        <v>technology</v>
      </c>
      <c r="R2389" t="str">
        <f t="shared" si="780"/>
        <v>web</v>
      </c>
      <c r="S2389" s="8">
        <f t="shared" si="781"/>
        <v>42529</v>
      </c>
      <c r="T2389" s="8">
        <f t="shared" si="782"/>
        <v>42573.626620370371</v>
      </c>
      <c r="U2389">
        <f t="shared" si="783"/>
        <v>2016</v>
      </c>
      <c r="V2389" t="str">
        <f>VLOOKUP(MONTH(S2389),REF!$C$4:$D$15,2,FALSE)</f>
        <v>JUN</v>
      </c>
      <c r="W2389" t="str">
        <f t="shared" si="784"/>
        <v>NO</v>
      </c>
      <c r="X2389" t="str">
        <f t="shared" si="785"/>
        <v>NO</v>
      </c>
      <c r="Y2389" t="str">
        <f t="shared" si="786"/>
        <v>NO</v>
      </c>
      <c r="Z2389" t="str">
        <f t="shared" si="787"/>
        <v>NO</v>
      </c>
      <c r="AA2389" t="str">
        <f t="shared" si="788"/>
        <v>NO</v>
      </c>
      <c r="AB2389" t="str">
        <f t="shared" si="789"/>
        <v>NO</v>
      </c>
      <c r="AC2389" t="str">
        <f t="shared" si="790"/>
        <v>NO</v>
      </c>
      <c r="AD2389" t="str">
        <f t="shared" si="791"/>
        <v>NO</v>
      </c>
      <c r="AE2389" t="str">
        <f t="shared" si="792"/>
        <v>NO</v>
      </c>
      <c r="AF2389" t="str">
        <f t="shared" si="793"/>
        <v>NO</v>
      </c>
      <c r="AG2389" t="str">
        <f t="shared" si="794"/>
        <v>NO</v>
      </c>
      <c r="AH2389" t="str">
        <f t="shared" si="795"/>
        <v>YES</v>
      </c>
      <c r="AI2389" t="str">
        <f t="shared" si="796"/>
        <v/>
      </c>
      <c r="AJ2389" t="str">
        <f t="shared" si="797"/>
        <v/>
      </c>
    </row>
    <row r="2390" spans="1:36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77"/>
        <v>1.2513513513513513E-2</v>
      </c>
      <c r="P2390" s="6">
        <f t="shared" si="778"/>
        <v>57.875</v>
      </c>
      <c r="Q2390" t="str">
        <f t="shared" si="779"/>
        <v>technology</v>
      </c>
      <c r="R2390" t="str">
        <f t="shared" si="780"/>
        <v>web</v>
      </c>
      <c r="S2390" s="8">
        <f t="shared" si="781"/>
        <v>41990</v>
      </c>
      <c r="T2390" s="8">
        <f t="shared" si="782"/>
        <v>42019.811805555553</v>
      </c>
      <c r="U2390">
        <f t="shared" si="783"/>
        <v>2014</v>
      </c>
      <c r="V2390" t="str">
        <f>VLOOKUP(MONTH(S2390),REF!$C$4:$D$15,2,FALSE)</f>
        <v>DEC</v>
      </c>
      <c r="W2390" t="str">
        <f t="shared" si="784"/>
        <v>NO</v>
      </c>
      <c r="X2390" t="str">
        <f t="shared" si="785"/>
        <v>NO</v>
      </c>
      <c r="Y2390" t="str">
        <f t="shared" si="786"/>
        <v>NO</v>
      </c>
      <c r="Z2390" t="str">
        <f t="shared" si="787"/>
        <v>NO</v>
      </c>
      <c r="AA2390" t="str">
        <f t="shared" si="788"/>
        <v>NO</v>
      </c>
      <c r="AB2390" t="str">
        <f t="shared" si="789"/>
        <v>NO</v>
      </c>
      <c r="AC2390" t="str">
        <f t="shared" si="790"/>
        <v>NO</v>
      </c>
      <c r="AD2390" t="str">
        <f t="shared" si="791"/>
        <v>NO</v>
      </c>
      <c r="AE2390" t="str">
        <f t="shared" si="792"/>
        <v>YES</v>
      </c>
      <c r="AF2390" t="str">
        <f t="shared" si="793"/>
        <v>NO</v>
      </c>
      <c r="AG2390" t="str">
        <f t="shared" si="794"/>
        <v>NO</v>
      </c>
      <c r="AH2390" t="str">
        <f t="shared" si="795"/>
        <v>NO</v>
      </c>
      <c r="AI2390" t="str">
        <f t="shared" si="796"/>
        <v/>
      </c>
      <c r="AJ2390" t="str">
        <f t="shared" si="797"/>
        <v/>
      </c>
    </row>
    <row r="2391" spans="1:36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77"/>
        <v>1.8749999999999999E-3</v>
      </c>
      <c r="P2391" s="6">
        <f t="shared" si="778"/>
        <v>30</v>
      </c>
      <c r="Q2391" t="str">
        <f t="shared" si="779"/>
        <v>technology</v>
      </c>
      <c r="R2391" t="str">
        <f t="shared" si="780"/>
        <v>web</v>
      </c>
      <c r="S2391" s="8">
        <f t="shared" si="781"/>
        <v>42180</v>
      </c>
      <c r="T2391" s="8">
        <f t="shared" si="782"/>
        <v>42210.915972222225</v>
      </c>
      <c r="U2391">
        <f t="shared" si="783"/>
        <v>2015</v>
      </c>
      <c r="V2391" t="str">
        <f>VLOOKUP(MONTH(S2391),REF!$C$4:$D$15,2,FALSE)</f>
        <v>JUN</v>
      </c>
      <c r="W2391" t="str">
        <f t="shared" si="784"/>
        <v>NO</v>
      </c>
      <c r="X2391" t="str">
        <f t="shared" si="785"/>
        <v>NO</v>
      </c>
      <c r="Y2391" t="str">
        <f t="shared" si="786"/>
        <v>NO</v>
      </c>
      <c r="Z2391" t="str">
        <f t="shared" si="787"/>
        <v>NO</v>
      </c>
      <c r="AA2391" t="str">
        <f t="shared" si="788"/>
        <v>YES</v>
      </c>
      <c r="AB2391" t="str">
        <f t="shared" si="789"/>
        <v>NO</v>
      </c>
      <c r="AC2391" t="str">
        <f t="shared" si="790"/>
        <v>NO</v>
      </c>
      <c r="AD2391" t="str">
        <f t="shared" si="791"/>
        <v>NO</v>
      </c>
      <c r="AE2391" t="str">
        <f t="shared" si="792"/>
        <v>NO</v>
      </c>
      <c r="AF2391" t="str">
        <f t="shared" si="793"/>
        <v>NO</v>
      </c>
      <c r="AG2391" t="str">
        <f t="shared" si="794"/>
        <v>NO</v>
      </c>
      <c r="AH2391" t="str">
        <f t="shared" si="795"/>
        <v>NO</v>
      </c>
      <c r="AI2391" t="str">
        <f t="shared" si="796"/>
        <v/>
      </c>
      <c r="AJ2391" t="str">
        <f t="shared" si="797"/>
        <v/>
      </c>
    </row>
    <row r="2392" spans="1:36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77"/>
        <v>0</v>
      </c>
      <c r="P2392" s="6" t="e">
        <f t="shared" si="778"/>
        <v>#DIV/0!</v>
      </c>
      <c r="Q2392" t="str">
        <f t="shared" si="779"/>
        <v>technology</v>
      </c>
      <c r="R2392" t="str">
        <f t="shared" si="780"/>
        <v>web</v>
      </c>
      <c r="S2392" s="8">
        <f t="shared" si="781"/>
        <v>41968</v>
      </c>
      <c r="T2392" s="8">
        <f t="shared" si="782"/>
        <v>42008.262314814812</v>
      </c>
      <c r="U2392">
        <f t="shared" si="783"/>
        <v>2014</v>
      </c>
      <c r="V2392" t="str">
        <f>VLOOKUP(MONTH(S2392),REF!$C$4:$D$15,2,FALSE)</f>
        <v>NOV</v>
      </c>
      <c r="W2392" t="str">
        <f t="shared" si="784"/>
        <v>NO</v>
      </c>
      <c r="X2392" t="str">
        <f t="shared" si="785"/>
        <v>NO</v>
      </c>
      <c r="Y2392" t="str">
        <f t="shared" si="786"/>
        <v>NO</v>
      </c>
      <c r="Z2392" t="str">
        <f t="shared" si="787"/>
        <v>NO</v>
      </c>
      <c r="AA2392" t="str">
        <f t="shared" si="788"/>
        <v>NO</v>
      </c>
      <c r="AB2392" t="str">
        <f t="shared" si="789"/>
        <v>NO</v>
      </c>
      <c r="AC2392" t="str">
        <f t="shared" si="790"/>
        <v>NO</v>
      </c>
      <c r="AD2392" t="str">
        <f t="shared" si="791"/>
        <v>NO</v>
      </c>
      <c r="AE2392" t="str">
        <f t="shared" si="792"/>
        <v>NO</v>
      </c>
      <c r="AF2392" t="str">
        <f t="shared" si="793"/>
        <v>NO</v>
      </c>
      <c r="AG2392" t="str">
        <f t="shared" si="794"/>
        <v>NO</v>
      </c>
      <c r="AH2392" t="str">
        <f t="shared" si="795"/>
        <v>YES</v>
      </c>
      <c r="AI2392" t="str">
        <f t="shared" si="796"/>
        <v/>
      </c>
      <c r="AJ2392" t="str">
        <f t="shared" si="797"/>
        <v/>
      </c>
    </row>
    <row r="2393" spans="1:36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77"/>
        <v>1.25E-3</v>
      </c>
      <c r="P2393" s="6">
        <f t="shared" si="778"/>
        <v>25</v>
      </c>
      <c r="Q2393" t="str">
        <f t="shared" si="779"/>
        <v>technology</v>
      </c>
      <c r="R2393" t="str">
        <f t="shared" si="780"/>
        <v>web</v>
      </c>
      <c r="S2393" s="8">
        <f t="shared" si="781"/>
        <v>42065</v>
      </c>
      <c r="T2393" s="8">
        <f t="shared" si="782"/>
        <v>42094.752824074079</v>
      </c>
      <c r="U2393">
        <f t="shared" si="783"/>
        <v>2015</v>
      </c>
      <c r="V2393" t="str">
        <f>VLOOKUP(MONTH(S2393),REF!$C$4:$D$15,2,FALSE)</f>
        <v>MAR</v>
      </c>
      <c r="W2393" t="str">
        <f t="shared" si="784"/>
        <v>NO</v>
      </c>
      <c r="X2393" t="str">
        <f t="shared" si="785"/>
        <v>NO</v>
      </c>
      <c r="Y2393" t="str">
        <f t="shared" si="786"/>
        <v>NO</v>
      </c>
      <c r="Z2393" t="str">
        <f t="shared" si="787"/>
        <v>NO</v>
      </c>
      <c r="AA2393" t="str">
        <f t="shared" si="788"/>
        <v>NO</v>
      </c>
      <c r="AB2393" t="str">
        <f t="shared" si="789"/>
        <v>YES</v>
      </c>
      <c r="AC2393" t="str">
        <f t="shared" si="790"/>
        <v>NO</v>
      </c>
      <c r="AD2393" t="str">
        <f t="shared" si="791"/>
        <v>NO</v>
      </c>
      <c r="AE2393" t="str">
        <f t="shared" si="792"/>
        <v>NO</v>
      </c>
      <c r="AF2393" t="str">
        <f t="shared" si="793"/>
        <v>NO</v>
      </c>
      <c r="AG2393" t="str">
        <f t="shared" si="794"/>
        <v>NO</v>
      </c>
      <c r="AH2393" t="str">
        <f t="shared" si="795"/>
        <v>NO</v>
      </c>
      <c r="AI2393" t="str">
        <f t="shared" si="796"/>
        <v/>
      </c>
      <c r="AJ2393" t="str">
        <f t="shared" si="797"/>
        <v/>
      </c>
    </row>
    <row r="2394" spans="1:36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77"/>
        <v>0</v>
      </c>
      <c r="P2394" s="6" t="e">
        <f t="shared" si="778"/>
        <v>#DIV/0!</v>
      </c>
      <c r="Q2394" t="str">
        <f t="shared" si="779"/>
        <v>technology</v>
      </c>
      <c r="R2394" t="str">
        <f t="shared" si="780"/>
        <v>web</v>
      </c>
      <c r="S2394" s="8">
        <f t="shared" si="781"/>
        <v>42276</v>
      </c>
      <c r="T2394" s="8">
        <f t="shared" si="782"/>
        <v>42306.120636574073</v>
      </c>
      <c r="U2394">
        <f t="shared" si="783"/>
        <v>2015</v>
      </c>
      <c r="V2394" t="str">
        <f>VLOOKUP(MONTH(S2394),REF!$C$4:$D$15,2,FALSE)</f>
        <v>SEP</v>
      </c>
      <c r="W2394" t="str">
        <f t="shared" si="784"/>
        <v>NO</v>
      </c>
      <c r="X2394" t="str">
        <f t="shared" si="785"/>
        <v>YES</v>
      </c>
      <c r="Y2394" t="str">
        <f t="shared" si="786"/>
        <v>NO</v>
      </c>
      <c r="Z2394" t="str">
        <f t="shared" si="787"/>
        <v>NO</v>
      </c>
      <c r="AA2394" t="str">
        <f t="shared" si="788"/>
        <v>NO</v>
      </c>
      <c r="AB2394" t="str">
        <f t="shared" si="789"/>
        <v>NO</v>
      </c>
      <c r="AC2394" t="str">
        <f t="shared" si="790"/>
        <v>NO</v>
      </c>
      <c r="AD2394" t="str">
        <f t="shared" si="791"/>
        <v>NO</v>
      </c>
      <c r="AE2394" t="str">
        <f t="shared" si="792"/>
        <v>NO</v>
      </c>
      <c r="AF2394" t="str">
        <f t="shared" si="793"/>
        <v>NO</v>
      </c>
      <c r="AG2394" t="str">
        <f t="shared" si="794"/>
        <v>NO</v>
      </c>
      <c r="AH2394" t="str">
        <f t="shared" si="795"/>
        <v>NO</v>
      </c>
      <c r="AI2394" t="str">
        <f t="shared" si="796"/>
        <v/>
      </c>
      <c r="AJ2394" t="str">
        <f t="shared" si="797"/>
        <v/>
      </c>
    </row>
    <row r="2395" spans="1:36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77"/>
        <v>5.0000000000000001E-4</v>
      </c>
      <c r="P2395" s="6">
        <f t="shared" si="778"/>
        <v>50</v>
      </c>
      <c r="Q2395" t="str">
        <f t="shared" si="779"/>
        <v>technology</v>
      </c>
      <c r="R2395" t="str">
        <f t="shared" si="780"/>
        <v>web</v>
      </c>
      <c r="S2395" s="8">
        <f t="shared" si="781"/>
        <v>42195</v>
      </c>
      <c r="T2395" s="8">
        <f t="shared" si="782"/>
        <v>42224.648344907408</v>
      </c>
      <c r="U2395">
        <f t="shared" si="783"/>
        <v>2015</v>
      </c>
      <c r="V2395" t="str">
        <f>VLOOKUP(MONTH(S2395),REF!$C$4:$D$15,2,FALSE)</f>
        <v>JUL</v>
      </c>
      <c r="W2395" t="str">
        <f t="shared" si="784"/>
        <v>NO</v>
      </c>
      <c r="X2395" t="str">
        <f t="shared" si="785"/>
        <v>NO</v>
      </c>
      <c r="Y2395" t="str">
        <f t="shared" si="786"/>
        <v>NO</v>
      </c>
      <c r="Z2395" t="str">
        <f t="shared" si="787"/>
        <v>NO</v>
      </c>
      <c r="AA2395" t="str">
        <f t="shared" si="788"/>
        <v>NO</v>
      </c>
      <c r="AB2395" t="str">
        <f t="shared" si="789"/>
        <v>NO</v>
      </c>
      <c r="AC2395" t="str">
        <f t="shared" si="790"/>
        <v>NO</v>
      </c>
      <c r="AD2395" t="str">
        <f t="shared" si="791"/>
        <v>NO</v>
      </c>
      <c r="AE2395" t="str">
        <f t="shared" si="792"/>
        <v>NO</v>
      </c>
      <c r="AF2395" t="str">
        <f t="shared" si="793"/>
        <v>NO</v>
      </c>
      <c r="AG2395" t="str">
        <f t="shared" si="794"/>
        <v>NO</v>
      </c>
      <c r="AH2395" t="str">
        <f t="shared" si="795"/>
        <v>YES</v>
      </c>
      <c r="AI2395" t="str">
        <f t="shared" si="796"/>
        <v/>
      </c>
      <c r="AJ2395" t="str">
        <f t="shared" si="797"/>
        <v/>
      </c>
    </row>
    <row r="2396" spans="1:36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77"/>
        <v>5.9999999999999995E-4</v>
      </c>
      <c r="P2396" s="6">
        <f t="shared" si="778"/>
        <v>1.5</v>
      </c>
      <c r="Q2396" t="str">
        <f t="shared" si="779"/>
        <v>technology</v>
      </c>
      <c r="R2396" t="str">
        <f t="shared" si="780"/>
        <v>web</v>
      </c>
      <c r="S2396" s="8">
        <f t="shared" si="781"/>
        <v>42031</v>
      </c>
      <c r="T2396" s="8">
        <f t="shared" si="782"/>
        <v>42061.362187499995</v>
      </c>
      <c r="U2396">
        <f t="shared" si="783"/>
        <v>2015</v>
      </c>
      <c r="V2396" t="str">
        <f>VLOOKUP(MONTH(S2396),REF!$C$4:$D$15,2,FALSE)</f>
        <v>JAN</v>
      </c>
      <c r="W2396" t="str">
        <f t="shared" si="784"/>
        <v>NO</v>
      </c>
      <c r="X2396" t="str">
        <f t="shared" si="785"/>
        <v>NO</v>
      </c>
      <c r="Y2396" t="str">
        <f t="shared" si="786"/>
        <v>YES</v>
      </c>
      <c r="Z2396" t="str">
        <f t="shared" si="787"/>
        <v>NO</v>
      </c>
      <c r="AA2396" t="str">
        <f t="shared" si="788"/>
        <v>NO</v>
      </c>
      <c r="AB2396" t="str">
        <f t="shared" si="789"/>
        <v>NO</v>
      </c>
      <c r="AC2396" t="str">
        <f t="shared" si="790"/>
        <v>NO</v>
      </c>
      <c r="AD2396" t="str">
        <f t="shared" si="791"/>
        <v>NO</v>
      </c>
      <c r="AE2396" t="str">
        <f t="shared" si="792"/>
        <v>NO</v>
      </c>
      <c r="AF2396" t="str">
        <f t="shared" si="793"/>
        <v>NO</v>
      </c>
      <c r="AG2396" t="str">
        <f t="shared" si="794"/>
        <v>NO</v>
      </c>
      <c r="AH2396" t="str">
        <f t="shared" si="795"/>
        <v>NO</v>
      </c>
      <c r="AI2396" t="str">
        <f t="shared" si="796"/>
        <v/>
      </c>
      <c r="AJ2396" t="str">
        <f t="shared" si="797"/>
        <v/>
      </c>
    </row>
    <row r="2397" spans="1:36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77"/>
        <v>0</v>
      </c>
      <c r="P2397" s="6" t="e">
        <f t="shared" si="778"/>
        <v>#DIV/0!</v>
      </c>
      <c r="Q2397" t="str">
        <f t="shared" si="779"/>
        <v>technology</v>
      </c>
      <c r="R2397" t="str">
        <f t="shared" si="780"/>
        <v>web</v>
      </c>
      <c r="S2397" s="8">
        <f t="shared" si="781"/>
        <v>42717</v>
      </c>
      <c r="T2397" s="8">
        <f t="shared" si="782"/>
        <v>42745.372916666667</v>
      </c>
      <c r="U2397">
        <f t="shared" si="783"/>
        <v>2016</v>
      </c>
      <c r="V2397" t="str">
        <f>VLOOKUP(MONTH(S2397),REF!$C$4:$D$15,2,FALSE)</f>
        <v>DEC</v>
      </c>
      <c r="W2397" t="str">
        <f t="shared" si="784"/>
        <v>NO</v>
      </c>
      <c r="X2397" t="str">
        <f t="shared" si="785"/>
        <v>NO</v>
      </c>
      <c r="Y2397" t="str">
        <f t="shared" si="786"/>
        <v>NO</v>
      </c>
      <c r="Z2397" t="str">
        <f t="shared" si="787"/>
        <v>NO</v>
      </c>
      <c r="AA2397" t="str">
        <f t="shared" si="788"/>
        <v>NO</v>
      </c>
      <c r="AB2397" t="str">
        <f t="shared" si="789"/>
        <v>NO</v>
      </c>
      <c r="AC2397" t="str">
        <f t="shared" si="790"/>
        <v>NO</v>
      </c>
      <c r="AD2397" t="str">
        <f t="shared" si="791"/>
        <v>YES</v>
      </c>
      <c r="AE2397" t="str">
        <f t="shared" si="792"/>
        <v>NO</v>
      </c>
      <c r="AF2397" t="str">
        <f t="shared" si="793"/>
        <v>NO</v>
      </c>
      <c r="AG2397" t="str">
        <f t="shared" si="794"/>
        <v>NO</v>
      </c>
      <c r="AH2397" t="str">
        <f t="shared" si="795"/>
        <v>NO</v>
      </c>
      <c r="AI2397" t="str">
        <f t="shared" si="796"/>
        <v/>
      </c>
      <c r="AJ2397" t="str">
        <f t="shared" si="797"/>
        <v/>
      </c>
    </row>
    <row r="2398" spans="1:36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77"/>
        <v>2E-3</v>
      </c>
      <c r="P2398" s="6">
        <f t="shared" si="778"/>
        <v>10</v>
      </c>
      <c r="Q2398" t="str">
        <f t="shared" si="779"/>
        <v>technology</v>
      </c>
      <c r="R2398" t="str">
        <f t="shared" si="780"/>
        <v>web</v>
      </c>
      <c r="S2398" s="8">
        <f t="shared" si="781"/>
        <v>42263</v>
      </c>
      <c r="T2398" s="8">
        <f t="shared" si="782"/>
        <v>42292.849050925928</v>
      </c>
      <c r="U2398">
        <f t="shared" si="783"/>
        <v>2015</v>
      </c>
      <c r="V2398" t="str">
        <f>VLOOKUP(MONTH(S2398),REF!$C$4:$D$15,2,FALSE)</f>
        <v>SEP</v>
      </c>
      <c r="W2398" t="str">
        <f t="shared" si="784"/>
        <v>NO</v>
      </c>
      <c r="X2398" t="str">
        <f t="shared" si="785"/>
        <v>NO</v>
      </c>
      <c r="Y2398" t="str">
        <f t="shared" si="786"/>
        <v>YES</v>
      </c>
      <c r="Z2398" t="str">
        <f t="shared" si="787"/>
        <v>NO</v>
      </c>
      <c r="AA2398" t="str">
        <f t="shared" si="788"/>
        <v>NO</v>
      </c>
      <c r="AB2398" t="str">
        <f t="shared" si="789"/>
        <v>NO</v>
      </c>
      <c r="AC2398" t="str">
        <f t="shared" si="790"/>
        <v>NO</v>
      </c>
      <c r="AD2398" t="str">
        <f t="shared" si="791"/>
        <v>NO</v>
      </c>
      <c r="AE2398" t="str">
        <f t="shared" si="792"/>
        <v>NO</v>
      </c>
      <c r="AF2398" t="str">
        <f t="shared" si="793"/>
        <v>NO</v>
      </c>
      <c r="AG2398" t="str">
        <f t="shared" si="794"/>
        <v>NO</v>
      </c>
      <c r="AH2398" t="str">
        <f t="shared" si="795"/>
        <v>NO</v>
      </c>
      <c r="AI2398" t="str">
        <f t="shared" si="796"/>
        <v/>
      </c>
      <c r="AJ2398" t="str">
        <f t="shared" si="797"/>
        <v/>
      </c>
    </row>
    <row r="2399" spans="1:36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77"/>
        <v>0</v>
      </c>
      <c r="P2399" s="6" t="e">
        <f t="shared" si="778"/>
        <v>#DIV/0!</v>
      </c>
      <c r="Q2399" t="str">
        <f t="shared" si="779"/>
        <v>technology</v>
      </c>
      <c r="R2399" t="str">
        <f t="shared" si="780"/>
        <v>web</v>
      </c>
      <c r="S2399" s="8">
        <f t="shared" si="781"/>
        <v>41977</v>
      </c>
      <c r="T2399" s="8">
        <f t="shared" si="782"/>
        <v>42006.88490740741</v>
      </c>
      <c r="U2399">
        <f t="shared" si="783"/>
        <v>2014</v>
      </c>
      <c r="V2399" t="str">
        <f>VLOOKUP(MONTH(S2399),REF!$C$4:$D$15,2,FALSE)</f>
        <v>DEC</v>
      </c>
      <c r="W2399" t="str">
        <f t="shared" si="784"/>
        <v>NO</v>
      </c>
      <c r="X2399" t="str">
        <f t="shared" si="785"/>
        <v>NO</v>
      </c>
      <c r="Y2399" t="str">
        <f t="shared" si="786"/>
        <v>NO</v>
      </c>
      <c r="Z2399" t="str">
        <f t="shared" si="787"/>
        <v>NO</v>
      </c>
      <c r="AA2399" t="str">
        <f t="shared" si="788"/>
        <v>NO</v>
      </c>
      <c r="AB2399" t="str">
        <f t="shared" si="789"/>
        <v>NO</v>
      </c>
      <c r="AC2399" t="str">
        <f t="shared" si="790"/>
        <v>NO</v>
      </c>
      <c r="AD2399" t="str">
        <f t="shared" si="791"/>
        <v>NO</v>
      </c>
      <c r="AE2399" t="str">
        <f t="shared" si="792"/>
        <v>NO</v>
      </c>
      <c r="AF2399" t="str">
        <f t="shared" si="793"/>
        <v>NO</v>
      </c>
      <c r="AG2399" t="str">
        <f t="shared" si="794"/>
        <v>NO</v>
      </c>
      <c r="AH2399" t="str">
        <f t="shared" si="795"/>
        <v>YES</v>
      </c>
      <c r="AI2399" t="str">
        <f t="shared" si="796"/>
        <v/>
      </c>
      <c r="AJ2399" t="str">
        <f t="shared" si="797"/>
        <v/>
      </c>
    </row>
    <row r="2400" spans="1:36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77"/>
        <v>0</v>
      </c>
      <c r="P2400" s="6" t="e">
        <f t="shared" si="778"/>
        <v>#DIV/0!</v>
      </c>
      <c r="Q2400" t="str">
        <f t="shared" si="779"/>
        <v>technology</v>
      </c>
      <c r="R2400" t="str">
        <f t="shared" si="780"/>
        <v>web</v>
      </c>
      <c r="S2400" s="8">
        <f t="shared" si="781"/>
        <v>42158</v>
      </c>
      <c r="T2400" s="8">
        <f t="shared" si="782"/>
        <v>42187.916481481487</v>
      </c>
      <c r="U2400">
        <f t="shared" si="783"/>
        <v>2015</v>
      </c>
      <c r="V2400" t="str">
        <f>VLOOKUP(MONTH(S2400),REF!$C$4:$D$15,2,FALSE)</f>
        <v>JUN</v>
      </c>
      <c r="W2400" t="str">
        <f t="shared" si="784"/>
        <v>NO</v>
      </c>
      <c r="X2400" t="str">
        <f t="shared" si="785"/>
        <v>YES</v>
      </c>
      <c r="Y2400" t="str">
        <f t="shared" si="786"/>
        <v>NO</v>
      </c>
      <c r="Z2400" t="str">
        <f t="shared" si="787"/>
        <v>NO</v>
      </c>
      <c r="AA2400" t="str">
        <f t="shared" si="788"/>
        <v>NO</v>
      </c>
      <c r="AB2400" t="str">
        <f t="shared" si="789"/>
        <v>NO</v>
      </c>
      <c r="AC2400" t="str">
        <f t="shared" si="790"/>
        <v>NO</v>
      </c>
      <c r="AD2400" t="str">
        <f t="shared" si="791"/>
        <v>NO</v>
      </c>
      <c r="AE2400" t="str">
        <f t="shared" si="792"/>
        <v>NO</v>
      </c>
      <c r="AF2400" t="str">
        <f t="shared" si="793"/>
        <v>NO</v>
      </c>
      <c r="AG2400" t="str">
        <f t="shared" si="794"/>
        <v>NO</v>
      </c>
      <c r="AH2400" t="str">
        <f t="shared" si="795"/>
        <v>NO</v>
      </c>
      <c r="AI2400" t="str">
        <f t="shared" si="796"/>
        <v/>
      </c>
      <c r="AJ2400" t="str">
        <f t="shared" si="797"/>
        <v/>
      </c>
    </row>
    <row r="2401" spans="1:36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77"/>
        <v>0</v>
      </c>
      <c r="P2401" s="6" t="e">
        <f t="shared" si="778"/>
        <v>#DIV/0!</v>
      </c>
      <c r="Q2401" t="str">
        <f t="shared" si="779"/>
        <v>technology</v>
      </c>
      <c r="R2401" t="str">
        <f t="shared" si="780"/>
        <v>web</v>
      </c>
      <c r="S2401" s="8">
        <f t="shared" si="781"/>
        <v>41957</v>
      </c>
      <c r="T2401" s="8">
        <f t="shared" si="782"/>
        <v>41991.853078703702</v>
      </c>
      <c r="U2401">
        <f t="shared" si="783"/>
        <v>2014</v>
      </c>
      <c r="V2401" t="str">
        <f>VLOOKUP(MONTH(S2401),REF!$C$4:$D$15,2,FALSE)</f>
        <v>NOV</v>
      </c>
      <c r="W2401" t="str">
        <f t="shared" si="784"/>
        <v>NO</v>
      </c>
      <c r="X2401" t="str">
        <f t="shared" si="785"/>
        <v>NO</v>
      </c>
      <c r="Y2401" t="str">
        <f t="shared" si="786"/>
        <v>NO</v>
      </c>
      <c r="Z2401" t="str">
        <f t="shared" si="787"/>
        <v>YES</v>
      </c>
      <c r="AA2401" t="str">
        <f t="shared" si="788"/>
        <v>NO</v>
      </c>
      <c r="AB2401" t="str">
        <f t="shared" si="789"/>
        <v>NO</v>
      </c>
      <c r="AC2401" t="str">
        <f t="shared" si="790"/>
        <v>NO</v>
      </c>
      <c r="AD2401" t="str">
        <f t="shared" si="791"/>
        <v>NO</v>
      </c>
      <c r="AE2401" t="str">
        <f t="shared" si="792"/>
        <v>NO</v>
      </c>
      <c r="AF2401" t="str">
        <f t="shared" si="793"/>
        <v>NO</v>
      </c>
      <c r="AG2401" t="str">
        <f t="shared" si="794"/>
        <v>NO</v>
      </c>
      <c r="AH2401" t="str">
        <f t="shared" si="795"/>
        <v>NO</v>
      </c>
      <c r="AI2401" t="str">
        <f t="shared" si="796"/>
        <v/>
      </c>
      <c r="AJ2401" t="str">
        <f t="shared" si="797"/>
        <v/>
      </c>
    </row>
    <row r="2402" spans="1:36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77"/>
        <v>0</v>
      </c>
      <c r="P2402" s="6" t="e">
        <f t="shared" si="778"/>
        <v>#DIV/0!</v>
      </c>
      <c r="Q2402" t="str">
        <f t="shared" si="779"/>
        <v>technology</v>
      </c>
      <c r="R2402" t="str">
        <f t="shared" si="780"/>
        <v>web</v>
      </c>
      <c r="S2402" s="8">
        <f t="shared" si="781"/>
        <v>42444</v>
      </c>
      <c r="T2402" s="8">
        <f t="shared" si="782"/>
        <v>42474.268101851849</v>
      </c>
      <c r="U2402">
        <f t="shared" si="783"/>
        <v>2016</v>
      </c>
      <c r="V2402" t="str">
        <f>VLOOKUP(MONTH(S2402),REF!$C$4:$D$15,2,FALSE)</f>
        <v>MAR</v>
      </c>
      <c r="W2402" t="str">
        <f t="shared" si="784"/>
        <v>NO</v>
      </c>
      <c r="X2402" t="str">
        <f t="shared" si="785"/>
        <v>NO</v>
      </c>
      <c r="Y2402" t="str">
        <f t="shared" si="786"/>
        <v>NO</v>
      </c>
      <c r="Z2402" t="str">
        <f t="shared" si="787"/>
        <v>NO</v>
      </c>
      <c r="AA2402" t="str">
        <f t="shared" si="788"/>
        <v>NO</v>
      </c>
      <c r="AB2402" t="str">
        <f t="shared" si="789"/>
        <v>NO</v>
      </c>
      <c r="AC2402" t="str">
        <f t="shared" si="790"/>
        <v>NO</v>
      </c>
      <c r="AD2402" t="str">
        <f t="shared" si="791"/>
        <v>NO</v>
      </c>
      <c r="AE2402" t="str">
        <f t="shared" si="792"/>
        <v>NO</v>
      </c>
      <c r="AF2402" t="str">
        <f t="shared" si="793"/>
        <v>NO</v>
      </c>
      <c r="AG2402" t="str">
        <f t="shared" si="794"/>
        <v>NO</v>
      </c>
      <c r="AH2402" t="str">
        <f t="shared" si="795"/>
        <v>YES</v>
      </c>
      <c r="AI2402" t="str">
        <f t="shared" si="796"/>
        <v/>
      </c>
      <c r="AJ2402" t="str">
        <f t="shared" si="797"/>
        <v/>
      </c>
    </row>
    <row r="2403" spans="1:36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77"/>
        <v>7.1785714285714283E-3</v>
      </c>
      <c r="P2403" s="6">
        <f t="shared" si="778"/>
        <v>22.333333333333332</v>
      </c>
      <c r="Q2403" t="str">
        <f t="shared" si="779"/>
        <v>food</v>
      </c>
      <c r="R2403" t="str">
        <f t="shared" si="780"/>
        <v>food trucks</v>
      </c>
      <c r="S2403" s="8">
        <f t="shared" si="781"/>
        <v>42375</v>
      </c>
      <c r="T2403" s="8">
        <f t="shared" si="782"/>
        <v>42434.822870370372</v>
      </c>
      <c r="U2403">
        <f t="shared" si="783"/>
        <v>2016</v>
      </c>
      <c r="V2403" t="str">
        <f>VLOOKUP(MONTH(S2403),REF!$C$4:$D$15,2,FALSE)</f>
        <v>JAN</v>
      </c>
      <c r="W2403" t="str">
        <f t="shared" si="784"/>
        <v>NO</v>
      </c>
      <c r="X2403" t="str">
        <f t="shared" si="785"/>
        <v>NO</v>
      </c>
      <c r="Y2403" t="str">
        <f t="shared" si="786"/>
        <v>NO</v>
      </c>
      <c r="Z2403" t="str">
        <f t="shared" si="787"/>
        <v>NO</v>
      </c>
      <c r="AA2403" t="str">
        <f t="shared" si="788"/>
        <v>NO</v>
      </c>
      <c r="AB2403" t="str">
        <f t="shared" si="789"/>
        <v>NO</v>
      </c>
      <c r="AC2403" t="str">
        <f t="shared" si="790"/>
        <v>YES</v>
      </c>
      <c r="AD2403" t="str">
        <f t="shared" si="791"/>
        <v>NO</v>
      </c>
      <c r="AE2403" t="str">
        <f t="shared" si="792"/>
        <v>NO</v>
      </c>
      <c r="AF2403" t="str">
        <f t="shared" si="793"/>
        <v>NO</v>
      </c>
      <c r="AG2403" t="str">
        <f t="shared" si="794"/>
        <v>NO</v>
      </c>
      <c r="AH2403" t="str">
        <f t="shared" si="795"/>
        <v>NO</v>
      </c>
      <c r="AI2403" t="str">
        <f t="shared" si="796"/>
        <v/>
      </c>
      <c r="AJ2403">
        <f t="shared" si="797"/>
        <v>9</v>
      </c>
    </row>
    <row r="2404" spans="1:36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77"/>
        <v>4.3333333333333331E-3</v>
      </c>
      <c r="P2404" s="6">
        <f t="shared" si="778"/>
        <v>52</v>
      </c>
      <c r="Q2404" t="str">
        <f t="shared" si="779"/>
        <v>food</v>
      </c>
      <c r="R2404" t="str">
        <f t="shared" si="780"/>
        <v>food trucks</v>
      </c>
      <c r="S2404" s="8">
        <f t="shared" si="781"/>
        <v>42108</v>
      </c>
      <c r="T2404" s="8">
        <f t="shared" si="782"/>
        <v>42137.679756944446</v>
      </c>
      <c r="U2404">
        <f t="shared" si="783"/>
        <v>2015</v>
      </c>
      <c r="V2404" t="str">
        <f>VLOOKUP(MONTH(S2404),REF!$C$4:$D$15,2,FALSE)</f>
        <v>APR</v>
      </c>
      <c r="W2404" t="str">
        <f t="shared" si="784"/>
        <v>NO</v>
      </c>
      <c r="X2404" t="str">
        <f t="shared" si="785"/>
        <v>NO</v>
      </c>
      <c r="Y2404" t="str">
        <f t="shared" si="786"/>
        <v>NO</v>
      </c>
      <c r="Z2404" t="str">
        <f t="shared" si="787"/>
        <v>YES</v>
      </c>
      <c r="AA2404" t="str">
        <f t="shared" si="788"/>
        <v>NO</v>
      </c>
      <c r="AB2404" t="str">
        <f t="shared" si="789"/>
        <v>NO</v>
      </c>
      <c r="AC2404" t="str">
        <f t="shared" si="790"/>
        <v>NO</v>
      </c>
      <c r="AD2404" t="str">
        <f t="shared" si="791"/>
        <v>NO</v>
      </c>
      <c r="AE2404" t="str">
        <f t="shared" si="792"/>
        <v>NO</v>
      </c>
      <c r="AF2404" t="str">
        <f t="shared" si="793"/>
        <v>NO</v>
      </c>
      <c r="AG2404" t="str">
        <f t="shared" si="794"/>
        <v>NO</v>
      </c>
      <c r="AH2404" t="str">
        <f t="shared" si="795"/>
        <v>NO</v>
      </c>
      <c r="AI2404" t="str">
        <f t="shared" si="796"/>
        <v/>
      </c>
      <c r="AJ2404">
        <f t="shared" si="797"/>
        <v>1</v>
      </c>
    </row>
    <row r="2405" spans="1:36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77"/>
        <v>0.16833333333333333</v>
      </c>
      <c r="P2405" s="6">
        <f t="shared" si="778"/>
        <v>16.833333333333332</v>
      </c>
      <c r="Q2405" t="str">
        <f t="shared" si="779"/>
        <v>food</v>
      </c>
      <c r="R2405" t="str">
        <f t="shared" si="780"/>
        <v>food trucks</v>
      </c>
      <c r="S2405" s="8">
        <f t="shared" si="781"/>
        <v>42400</v>
      </c>
      <c r="T2405" s="8">
        <f t="shared" si="782"/>
        <v>42459.840949074074</v>
      </c>
      <c r="U2405">
        <f t="shared" si="783"/>
        <v>2016</v>
      </c>
      <c r="V2405" t="str">
        <f>VLOOKUP(MONTH(S2405),REF!$C$4:$D$15,2,FALSE)</f>
        <v>JAN</v>
      </c>
      <c r="W2405" t="str">
        <f t="shared" si="784"/>
        <v>NO</v>
      </c>
      <c r="X2405" t="str">
        <f t="shared" si="785"/>
        <v>YES</v>
      </c>
      <c r="Y2405" t="str">
        <f t="shared" si="786"/>
        <v>NO</v>
      </c>
      <c r="Z2405" t="str">
        <f t="shared" si="787"/>
        <v>NO</v>
      </c>
      <c r="AA2405" t="str">
        <f t="shared" si="788"/>
        <v>NO</v>
      </c>
      <c r="AB2405" t="str">
        <f t="shared" si="789"/>
        <v>NO</v>
      </c>
      <c r="AC2405" t="str">
        <f t="shared" si="790"/>
        <v>NO</v>
      </c>
      <c r="AD2405" t="str">
        <f t="shared" si="791"/>
        <v>NO</v>
      </c>
      <c r="AE2405" t="str">
        <f t="shared" si="792"/>
        <v>NO</v>
      </c>
      <c r="AF2405" t="str">
        <f t="shared" si="793"/>
        <v>NO</v>
      </c>
      <c r="AG2405" t="str">
        <f t="shared" si="794"/>
        <v>NO</v>
      </c>
      <c r="AH2405" t="str">
        <f t="shared" si="795"/>
        <v>NO</v>
      </c>
      <c r="AI2405" t="str">
        <f t="shared" si="796"/>
        <v/>
      </c>
      <c r="AJ2405">
        <f t="shared" si="797"/>
        <v>12</v>
      </c>
    </row>
    <row r="2406" spans="1:36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77"/>
        <v>0</v>
      </c>
      <c r="P2406" s="6" t="e">
        <f t="shared" si="778"/>
        <v>#DIV/0!</v>
      </c>
      <c r="Q2406" t="str">
        <f t="shared" si="779"/>
        <v>food</v>
      </c>
      <c r="R2406" t="str">
        <f t="shared" si="780"/>
        <v>food trucks</v>
      </c>
      <c r="S2406" s="8">
        <f t="shared" si="781"/>
        <v>42342</v>
      </c>
      <c r="T2406" s="8">
        <f t="shared" si="782"/>
        <v>42372.03943287037</v>
      </c>
      <c r="U2406">
        <f t="shared" si="783"/>
        <v>2015</v>
      </c>
      <c r="V2406" t="str">
        <f>VLOOKUP(MONTH(S2406),REF!$C$4:$D$15,2,FALSE)</f>
        <v>DEC</v>
      </c>
      <c r="W2406" t="str">
        <f t="shared" si="784"/>
        <v>NO</v>
      </c>
      <c r="X2406" t="str">
        <f t="shared" si="785"/>
        <v>NO</v>
      </c>
      <c r="Y2406" t="str">
        <f t="shared" si="786"/>
        <v>NO</v>
      </c>
      <c r="Z2406" t="str">
        <f t="shared" si="787"/>
        <v>NO</v>
      </c>
      <c r="AA2406" t="str">
        <f t="shared" si="788"/>
        <v>YES</v>
      </c>
      <c r="AB2406" t="str">
        <f t="shared" si="789"/>
        <v>NO</v>
      </c>
      <c r="AC2406" t="str">
        <f t="shared" si="790"/>
        <v>NO</v>
      </c>
      <c r="AD2406" t="str">
        <f t="shared" si="791"/>
        <v>NO</v>
      </c>
      <c r="AE2406" t="str">
        <f t="shared" si="792"/>
        <v>NO</v>
      </c>
      <c r="AF2406" t="str">
        <f t="shared" si="793"/>
        <v>NO</v>
      </c>
      <c r="AG2406" t="str">
        <f t="shared" si="794"/>
        <v>NO</v>
      </c>
      <c r="AH2406" t="str">
        <f t="shared" si="795"/>
        <v>NO</v>
      </c>
      <c r="AI2406" t="str">
        <f t="shared" si="796"/>
        <v/>
      </c>
      <c r="AJ2406">
        <f t="shared" si="797"/>
        <v>0</v>
      </c>
    </row>
    <row r="2407" spans="1:36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77"/>
        <v>0.22520000000000001</v>
      </c>
      <c r="P2407" s="6">
        <f t="shared" si="778"/>
        <v>56.3</v>
      </c>
      <c r="Q2407" t="str">
        <f t="shared" si="779"/>
        <v>food</v>
      </c>
      <c r="R2407" t="str">
        <f t="shared" si="780"/>
        <v>food trucks</v>
      </c>
      <c r="S2407" s="8">
        <f t="shared" si="781"/>
        <v>42596</v>
      </c>
      <c r="T2407" s="8">
        <f t="shared" si="782"/>
        <v>42616.585358796292</v>
      </c>
      <c r="U2407">
        <f t="shared" si="783"/>
        <v>2016</v>
      </c>
      <c r="V2407" t="str">
        <f>VLOOKUP(MONTH(S2407),REF!$C$4:$D$15,2,FALSE)</f>
        <v>AUG</v>
      </c>
      <c r="W2407" t="str">
        <f t="shared" si="784"/>
        <v>NO</v>
      </c>
      <c r="X2407" t="str">
        <f t="shared" si="785"/>
        <v>NO</v>
      </c>
      <c r="Y2407" t="str">
        <f t="shared" si="786"/>
        <v>YES</v>
      </c>
      <c r="Z2407" t="str">
        <f t="shared" si="787"/>
        <v>NO</v>
      </c>
      <c r="AA2407" t="str">
        <f t="shared" si="788"/>
        <v>NO</v>
      </c>
      <c r="AB2407" t="str">
        <f t="shared" si="789"/>
        <v>NO</v>
      </c>
      <c r="AC2407" t="str">
        <f t="shared" si="790"/>
        <v>NO</v>
      </c>
      <c r="AD2407" t="str">
        <f t="shared" si="791"/>
        <v>NO</v>
      </c>
      <c r="AE2407" t="str">
        <f t="shared" si="792"/>
        <v>NO</v>
      </c>
      <c r="AF2407" t="str">
        <f t="shared" si="793"/>
        <v>NO</v>
      </c>
      <c r="AG2407" t="str">
        <f t="shared" si="794"/>
        <v>NO</v>
      </c>
      <c r="AH2407" t="str">
        <f t="shared" si="795"/>
        <v>NO</v>
      </c>
      <c r="AI2407" t="str">
        <f t="shared" si="796"/>
        <v/>
      </c>
      <c r="AJ2407">
        <f t="shared" si="797"/>
        <v>20</v>
      </c>
    </row>
    <row r="2408" spans="1:36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77"/>
        <v>0.41384615384615386</v>
      </c>
      <c r="P2408" s="6">
        <f t="shared" si="778"/>
        <v>84.0625</v>
      </c>
      <c r="Q2408" t="str">
        <f t="shared" si="779"/>
        <v>food</v>
      </c>
      <c r="R2408" t="str">
        <f t="shared" si="780"/>
        <v>food trucks</v>
      </c>
      <c r="S2408" s="8">
        <f t="shared" si="781"/>
        <v>41983</v>
      </c>
      <c r="T2408" s="8">
        <f t="shared" si="782"/>
        <v>42023.110995370371</v>
      </c>
      <c r="U2408">
        <f t="shared" si="783"/>
        <v>2014</v>
      </c>
      <c r="V2408" t="str">
        <f>VLOOKUP(MONTH(S2408),REF!$C$4:$D$15,2,FALSE)</f>
        <v>DEC</v>
      </c>
      <c r="W2408" t="str">
        <f t="shared" si="784"/>
        <v>NO</v>
      </c>
      <c r="X2408" t="str">
        <f t="shared" si="785"/>
        <v>YES</v>
      </c>
      <c r="Y2408" t="str">
        <f t="shared" si="786"/>
        <v>NO</v>
      </c>
      <c r="Z2408" t="str">
        <f t="shared" si="787"/>
        <v>NO</v>
      </c>
      <c r="AA2408" t="str">
        <f t="shared" si="788"/>
        <v>NO</v>
      </c>
      <c r="AB2408" t="str">
        <f t="shared" si="789"/>
        <v>NO</v>
      </c>
      <c r="AC2408" t="str">
        <f t="shared" si="790"/>
        <v>NO</v>
      </c>
      <c r="AD2408" t="str">
        <f t="shared" si="791"/>
        <v>NO</v>
      </c>
      <c r="AE2408" t="str">
        <f t="shared" si="792"/>
        <v>NO</v>
      </c>
      <c r="AF2408" t="str">
        <f t="shared" si="793"/>
        <v>NO</v>
      </c>
      <c r="AG2408" t="str">
        <f t="shared" si="794"/>
        <v>NO</v>
      </c>
      <c r="AH2408" t="str">
        <f t="shared" si="795"/>
        <v>NO</v>
      </c>
      <c r="AI2408" t="str">
        <f t="shared" si="796"/>
        <v/>
      </c>
      <c r="AJ2408">
        <f t="shared" si="797"/>
        <v>16</v>
      </c>
    </row>
    <row r="2409" spans="1:36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77"/>
        <v>0.25259090909090909</v>
      </c>
      <c r="P2409" s="6">
        <f t="shared" si="778"/>
        <v>168.39393939393941</v>
      </c>
      <c r="Q2409" t="str">
        <f t="shared" si="779"/>
        <v>food</v>
      </c>
      <c r="R2409" t="str">
        <f t="shared" si="780"/>
        <v>food trucks</v>
      </c>
      <c r="S2409" s="8">
        <f t="shared" si="781"/>
        <v>42083</v>
      </c>
      <c r="T2409" s="8">
        <f t="shared" si="782"/>
        <v>42105.25</v>
      </c>
      <c r="U2409">
        <f t="shared" si="783"/>
        <v>2015</v>
      </c>
      <c r="V2409" t="str">
        <f>VLOOKUP(MONTH(S2409),REF!$C$4:$D$15,2,FALSE)</f>
        <v>MAR</v>
      </c>
      <c r="W2409" t="str">
        <f t="shared" si="784"/>
        <v>NO</v>
      </c>
      <c r="X2409" t="str">
        <f t="shared" si="785"/>
        <v>NO</v>
      </c>
      <c r="Y2409" t="str">
        <f t="shared" si="786"/>
        <v>NO</v>
      </c>
      <c r="Z2409" t="str">
        <f t="shared" si="787"/>
        <v>NO</v>
      </c>
      <c r="AA2409" t="str">
        <f t="shared" si="788"/>
        <v>NO</v>
      </c>
      <c r="AB2409" t="str">
        <f t="shared" si="789"/>
        <v>YES</v>
      </c>
      <c r="AC2409" t="str">
        <f t="shared" si="790"/>
        <v>NO</v>
      </c>
      <c r="AD2409" t="str">
        <f t="shared" si="791"/>
        <v>NO</v>
      </c>
      <c r="AE2409" t="str">
        <f t="shared" si="792"/>
        <v>NO</v>
      </c>
      <c r="AF2409" t="str">
        <f t="shared" si="793"/>
        <v>NO</v>
      </c>
      <c r="AG2409" t="str">
        <f t="shared" si="794"/>
        <v>NO</v>
      </c>
      <c r="AH2409" t="str">
        <f t="shared" si="795"/>
        <v>NO</v>
      </c>
      <c r="AI2409" t="str">
        <f t="shared" si="796"/>
        <v/>
      </c>
      <c r="AJ2409">
        <f t="shared" si="797"/>
        <v>33</v>
      </c>
    </row>
    <row r="2410" spans="1:36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77"/>
        <v>2E-3</v>
      </c>
      <c r="P2410" s="6">
        <f t="shared" si="778"/>
        <v>15</v>
      </c>
      <c r="Q2410" t="str">
        <f t="shared" si="779"/>
        <v>food</v>
      </c>
      <c r="R2410" t="str">
        <f t="shared" si="780"/>
        <v>food trucks</v>
      </c>
      <c r="S2410" s="8">
        <f t="shared" si="781"/>
        <v>41919</v>
      </c>
      <c r="T2410" s="8">
        <f t="shared" si="782"/>
        <v>41949.182372685187</v>
      </c>
      <c r="U2410">
        <f t="shared" si="783"/>
        <v>2014</v>
      </c>
      <c r="V2410" t="str">
        <f>VLOOKUP(MONTH(S2410),REF!$C$4:$D$15,2,FALSE)</f>
        <v>OCT</v>
      </c>
      <c r="W2410" t="str">
        <f t="shared" si="784"/>
        <v>NO</v>
      </c>
      <c r="X2410" t="str">
        <f t="shared" si="785"/>
        <v>NO</v>
      </c>
      <c r="Y2410" t="str">
        <f t="shared" si="786"/>
        <v>NO</v>
      </c>
      <c r="Z2410" t="str">
        <f t="shared" si="787"/>
        <v>NO</v>
      </c>
      <c r="AA2410" t="str">
        <f t="shared" si="788"/>
        <v>YES</v>
      </c>
      <c r="AB2410" t="str">
        <f t="shared" si="789"/>
        <v>NO</v>
      </c>
      <c r="AC2410" t="str">
        <f t="shared" si="790"/>
        <v>NO</v>
      </c>
      <c r="AD2410" t="str">
        <f t="shared" si="791"/>
        <v>NO</v>
      </c>
      <c r="AE2410" t="str">
        <f t="shared" si="792"/>
        <v>NO</v>
      </c>
      <c r="AF2410" t="str">
        <f t="shared" si="793"/>
        <v>NO</v>
      </c>
      <c r="AG2410" t="str">
        <f t="shared" si="794"/>
        <v>NO</v>
      </c>
      <c r="AH2410" t="str">
        <f t="shared" si="795"/>
        <v>NO</v>
      </c>
      <c r="AI2410" t="str">
        <f t="shared" si="796"/>
        <v/>
      </c>
      <c r="AJ2410">
        <f t="shared" si="797"/>
        <v>2</v>
      </c>
    </row>
    <row r="2411" spans="1:36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77"/>
        <v>1.84E-2</v>
      </c>
      <c r="P2411" s="6">
        <f t="shared" si="778"/>
        <v>76.666666666666671</v>
      </c>
      <c r="Q2411" t="str">
        <f t="shared" si="779"/>
        <v>food</v>
      </c>
      <c r="R2411" t="str">
        <f t="shared" si="780"/>
        <v>food trucks</v>
      </c>
      <c r="S2411" s="8">
        <f t="shared" si="781"/>
        <v>42205</v>
      </c>
      <c r="T2411" s="8">
        <f t="shared" si="782"/>
        <v>42234.875868055555</v>
      </c>
      <c r="U2411">
        <f t="shared" si="783"/>
        <v>2015</v>
      </c>
      <c r="V2411" t="str">
        <f>VLOOKUP(MONTH(S2411),REF!$C$4:$D$15,2,FALSE)</f>
        <v>JUL</v>
      </c>
      <c r="W2411" t="str">
        <f t="shared" si="784"/>
        <v>NO</v>
      </c>
      <c r="X2411" t="str">
        <f t="shared" si="785"/>
        <v>NO</v>
      </c>
      <c r="Y2411" t="str">
        <f t="shared" si="786"/>
        <v>NO</v>
      </c>
      <c r="Z2411" t="str">
        <f t="shared" si="787"/>
        <v>NO</v>
      </c>
      <c r="AA2411" t="str">
        <f t="shared" si="788"/>
        <v>NO</v>
      </c>
      <c r="AB2411" t="str">
        <f t="shared" si="789"/>
        <v>NO</v>
      </c>
      <c r="AC2411" t="str">
        <f t="shared" si="790"/>
        <v>YES</v>
      </c>
      <c r="AD2411" t="str">
        <f t="shared" si="791"/>
        <v>NO</v>
      </c>
      <c r="AE2411" t="str">
        <f t="shared" si="792"/>
        <v>NO</v>
      </c>
      <c r="AF2411" t="str">
        <f t="shared" si="793"/>
        <v>NO</v>
      </c>
      <c r="AG2411" t="str">
        <f t="shared" si="794"/>
        <v>NO</v>
      </c>
      <c r="AH2411" t="str">
        <f t="shared" si="795"/>
        <v>NO</v>
      </c>
      <c r="AI2411" t="str">
        <f t="shared" si="796"/>
        <v/>
      </c>
      <c r="AJ2411">
        <f t="shared" si="797"/>
        <v>6</v>
      </c>
    </row>
    <row r="2412" spans="1:36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77"/>
        <v>0</v>
      </c>
      <c r="P2412" s="6" t="e">
        <f t="shared" si="778"/>
        <v>#DIV/0!</v>
      </c>
      <c r="Q2412" t="str">
        <f t="shared" si="779"/>
        <v>food</v>
      </c>
      <c r="R2412" t="str">
        <f t="shared" si="780"/>
        <v>food trucks</v>
      </c>
      <c r="S2412" s="8">
        <f t="shared" si="781"/>
        <v>42224</v>
      </c>
      <c r="T2412" s="8">
        <f t="shared" si="782"/>
        <v>42254.408275462964</v>
      </c>
      <c r="U2412">
        <f t="shared" si="783"/>
        <v>2015</v>
      </c>
      <c r="V2412" t="str">
        <f>VLOOKUP(MONTH(S2412),REF!$C$4:$D$15,2,FALSE)</f>
        <v>AUG</v>
      </c>
      <c r="W2412" t="str">
        <f t="shared" si="784"/>
        <v>NO</v>
      </c>
      <c r="X2412" t="str">
        <f t="shared" si="785"/>
        <v>NO</v>
      </c>
      <c r="Y2412" t="str">
        <f t="shared" si="786"/>
        <v>NO</v>
      </c>
      <c r="Z2412" t="str">
        <f t="shared" si="787"/>
        <v>NO</v>
      </c>
      <c r="AA2412" t="str">
        <f t="shared" si="788"/>
        <v>YES</v>
      </c>
      <c r="AB2412" t="str">
        <f t="shared" si="789"/>
        <v>NO</v>
      </c>
      <c r="AC2412" t="str">
        <f t="shared" si="790"/>
        <v>NO</v>
      </c>
      <c r="AD2412" t="str">
        <f t="shared" si="791"/>
        <v>NO</v>
      </c>
      <c r="AE2412" t="str">
        <f t="shared" si="792"/>
        <v>NO</v>
      </c>
      <c r="AF2412" t="str">
        <f t="shared" si="793"/>
        <v>NO</v>
      </c>
      <c r="AG2412" t="str">
        <f t="shared" si="794"/>
        <v>NO</v>
      </c>
      <c r="AH2412" t="str">
        <f t="shared" si="795"/>
        <v>NO</v>
      </c>
      <c r="AI2412" t="str">
        <f t="shared" si="796"/>
        <v/>
      </c>
      <c r="AJ2412">
        <f t="shared" si="797"/>
        <v>0</v>
      </c>
    </row>
    <row r="2413" spans="1:36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77"/>
        <v>6.0400000000000002E-3</v>
      </c>
      <c r="P2413" s="6">
        <f t="shared" si="778"/>
        <v>50.333333333333336</v>
      </c>
      <c r="Q2413" t="str">
        <f t="shared" si="779"/>
        <v>food</v>
      </c>
      <c r="R2413" t="str">
        <f t="shared" si="780"/>
        <v>food trucks</v>
      </c>
      <c r="S2413" s="8">
        <f t="shared" si="781"/>
        <v>42212</v>
      </c>
      <c r="T2413" s="8">
        <f t="shared" si="782"/>
        <v>42241.732430555552</v>
      </c>
      <c r="U2413">
        <f t="shared" si="783"/>
        <v>2015</v>
      </c>
      <c r="V2413" t="str">
        <f>VLOOKUP(MONTH(S2413),REF!$C$4:$D$15,2,FALSE)</f>
        <v>JUL</v>
      </c>
      <c r="W2413" t="str">
        <f t="shared" si="784"/>
        <v>NO</v>
      </c>
      <c r="X2413" t="str">
        <f t="shared" si="785"/>
        <v>NO</v>
      </c>
      <c r="Y2413" t="str">
        <f t="shared" si="786"/>
        <v>NO</v>
      </c>
      <c r="Z2413" t="str">
        <f t="shared" si="787"/>
        <v>NO</v>
      </c>
      <c r="AA2413" t="str">
        <f t="shared" si="788"/>
        <v>NO</v>
      </c>
      <c r="AB2413" t="str">
        <f t="shared" si="789"/>
        <v>NO</v>
      </c>
      <c r="AC2413" t="str">
        <f t="shared" si="790"/>
        <v>YES</v>
      </c>
      <c r="AD2413" t="str">
        <f t="shared" si="791"/>
        <v>NO</v>
      </c>
      <c r="AE2413" t="str">
        <f t="shared" si="792"/>
        <v>NO</v>
      </c>
      <c r="AF2413" t="str">
        <f t="shared" si="793"/>
        <v>NO</v>
      </c>
      <c r="AG2413" t="str">
        <f t="shared" si="794"/>
        <v>NO</v>
      </c>
      <c r="AH2413" t="str">
        <f t="shared" si="795"/>
        <v>NO</v>
      </c>
      <c r="AI2413" t="str">
        <f t="shared" si="796"/>
        <v/>
      </c>
      <c r="AJ2413">
        <f t="shared" si="797"/>
        <v>3</v>
      </c>
    </row>
    <row r="2414" spans="1:36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77"/>
        <v>0</v>
      </c>
      <c r="P2414" s="6" t="e">
        <f t="shared" si="778"/>
        <v>#DIV/0!</v>
      </c>
      <c r="Q2414" t="str">
        <f t="shared" si="779"/>
        <v>food</v>
      </c>
      <c r="R2414" t="str">
        <f t="shared" si="780"/>
        <v>food trucks</v>
      </c>
      <c r="S2414" s="8">
        <f t="shared" si="781"/>
        <v>42656</v>
      </c>
      <c r="T2414" s="8">
        <f t="shared" si="782"/>
        <v>42700.778622685189</v>
      </c>
      <c r="U2414">
        <f t="shared" si="783"/>
        <v>2016</v>
      </c>
      <c r="V2414" t="str">
        <f>VLOOKUP(MONTH(S2414),REF!$C$4:$D$15,2,FALSE)</f>
        <v>OCT</v>
      </c>
      <c r="W2414" t="str">
        <f t="shared" si="784"/>
        <v>NO</v>
      </c>
      <c r="X2414" t="str">
        <f t="shared" si="785"/>
        <v>NO</v>
      </c>
      <c r="Y2414" t="str">
        <f t="shared" si="786"/>
        <v>YES</v>
      </c>
      <c r="Z2414" t="str">
        <f t="shared" si="787"/>
        <v>NO</v>
      </c>
      <c r="AA2414" t="str">
        <f t="shared" si="788"/>
        <v>NO</v>
      </c>
      <c r="AB2414" t="str">
        <f t="shared" si="789"/>
        <v>NO</v>
      </c>
      <c r="AC2414" t="str">
        <f t="shared" si="790"/>
        <v>NO</v>
      </c>
      <c r="AD2414" t="str">
        <f t="shared" si="791"/>
        <v>NO</v>
      </c>
      <c r="AE2414" t="str">
        <f t="shared" si="792"/>
        <v>NO</v>
      </c>
      <c r="AF2414" t="str">
        <f t="shared" si="793"/>
        <v>NO</v>
      </c>
      <c r="AG2414" t="str">
        <f t="shared" si="794"/>
        <v>NO</v>
      </c>
      <c r="AH2414" t="str">
        <f t="shared" si="795"/>
        <v>NO</v>
      </c>
      <c r="AI2414" t="str">
        <f t="shared" si="796"/>
        <v/>
      </c>
      <c r="AJ2414">
        <f t="shared" si="797"/>
        <v>0</v>
      </c>
    </row>
    <row r="2415" spans="1:36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77"/>
        <v>8.3333333333333332E-3</v>
      </c>
      <c r="P2415" s="6">
        <f t="shared" si="778"/>
        <v>8.3333333333333339</v>
      </c>
      <c r="Q2415" t="str">
        <f t="shared" si="779"/>
        <v>food</v>
      </c>
      <c r="R2415" t="str">
        <f t="shared" si="780"/>
        <v>food trucks</v>
      </c>
      <c r="S2415" s="8">
        <f t="shared" si="781"/>
        <v>41760</v>
      </c>
      <c r="T2415" s="8">
        <f t="shared" si="782"/>
        <v>41790.979166666664</v>
      </c>
      <c r="U2415">
        <f t="shared" si="783"/>
        <v>2014</v>
      </c>
      <c r="V2415" t="str">
        <f>VLOOKUP(MONTH(S2415),REF!$C$4:$D$15,2,FALSE)</f>
        <v>MAY</v>
      </c>
      <c r="W2415" t="str">
        <f t="shared" si="784"/>
        <v>NO</v>
      </c>
      <c r="X2415" t="str">
        <f t="shared" si="785"/>
        <v>YES</v>
      </c>
      <c r="Y2415" t="str">
        <f t="shared" si="786"/>
        <v>NO</v>
      </c>
      <c r="Z2415" t="str">
        <f t="shared" si="787"/>
        <v>NO</v>
      </c>
      <c r="AA2415" t="str">
        <f t="shared" si="788"/>
        <v>NO</v>
      </c>
      <c r="AB2415" t="str">
        <f t="shared" si="789"/>
        <v>NO</v>
      </c>
      <c r="AC2415" t="str">
        <f t="shared" si="790"/>
        <v>NO</v>
      </c>
      <c r="AD2415" t="str">
        <f t="shared" si="791"/>
        <v>NO</v>
      </c>
      <c r="AE2415" t="str">
        <f t="shared" si="792"/>
        <v>NO</v>
      </c>
      <c r="AF2415" t="str">
        <f t="shared" si="793"/>
        <v>NO</v>
      </c>
      <c r="AG2415" t="str">
        <f t="shared" si="794"/>
        <v>NO</v>
      </c>
      <c r="AH2415" t="str">
        <f t="shared" si="795"/>
        <v>NO</v>
      </c>
      <c r="AI2415" t="str">
        <f t="shared" si="796"/>
        <v/>
      </c>
      <c r="AJ2415">
        <f t="shared" si="797"/>
        <v>3</v>
      </c>
    </row>
    <row r="2416" spans="1:36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77"/>
        <v>3.0666666666666665E-2</v>
      </c>
      <c r="P2416" s="6">
        <f t="shared" si="778"/>
        <v>35.384615384615387</v>
      </c>
      <c r="Q2416" t="str">
        <f t="shared" si="779"/>
        <v>food</v>
      </c>
      <c r="R2416" t="str">
        <f t="shared" si="780"/>
        <v>food trucks</v>
      </c>
      <c r="S2416" s="8">
        <f t="shared" si="781"/>
        <v>42199</v>
      </c>
      <c r="T2416" s="8">
        <f t="shared" si="782"/>
        <v>42238.165972222225</v>
      </c>
      <c r="U2416">
        <f t="shared" si="783"/>
        <v>2015</v>
      </c>
      <c r="V2416" t="str">
        <f>VLOOKUP(MONTH(S2416),REF!$C$4:$D$15,2,FALSE)</f>
        <v>JUL</v>
      </c>
      <c r="W2416" t="str">
        <f t="shared" si="784"/>
        <v>NO</v>
      </c>
      <c r="X2416" t="str">
        <f t="shared" si="785"/>
        <v>NO</v>
      </c>
      <c r="Y2416" t="str">
        <f t="shared" si="786"/>
        <v>NO</v>
      </c>
      <c r="Z2416" t="str">
        <f t="shared" si="787"/>
        <v>NO</v>
      </c>
      <c r="AA2416" t="str">
        <f t="shared" si="788"/>
        <v>YES</v>
      </c>
      <c r="AB2416" t="str">
        <f t="shared" si="789"/>
        <v>NO</v>
      </c>
      <c r="AC2416" t="str">
        <f t="shared" si="790"/>
        <v>NO</v>
      </c>
      <c r="AD2416" t="str">
        <f t="shared" si="791"/>
        <v>NO</v>
      </c>
      <c r="AE2416" t="str">
        <f t="shared" si="792"/>
        <v>NO</v>
      </c>
      <c r="AF2416" t="str">
        <f t="shared" si="793"/>
        <v>NO</v>
      </c>
      <c r="AG2416" t="str">
        <f t="shared" si="794"/>
        <v>NO</v>
      </c>
      <c r="AH2416" t="str">
        <f t="shared" si="795"/>
        <v>NO</v>
      </c>
      <c r="AI2416" t="str">
        <f t="shared" si="796"/>
        <v/>
      </c>
      <c r="AJ2416">
        <f t="shared" si="797"/>
        <v>13</v>
      </c>
    </row>
    <row r="2417" spans="1:36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77"/>
        <v>5.5833333333333334E-3</v>
      </c>
      <c r="P2417" s="6">
        <f t="shared" si="778"/>
        <v>55.833333333333336</v>
      </c>
      <c r="Q2417" t="str">
        <f t="shared" si="779"/>
        <v>food</v>
      </c>
      <c r="R2417" t="str">
        <f t="shared" si="780"/>
        <v>food trucks</v>
      </c>
      <c r="S2417" s="8">
        <f t="shared" si="781"/>
        <v>42537</v>
      </c>
      <c r="T2417" s="8">
        <f t="shared" si="782"/>
        <v>42566.862800925926</v>
      </c>
      <c r="U2417">
        <f t="shared" si="783"/>
        <v>2016</v>
      </c>
      <c r="V2417" t="str">
        <f>VLOOKUP(MONTH(S2417),REF!$C$4:$D$15,2,FALSE)</f>
        <v>JUN</v>
      </c>
      <c r="W2417" t="str">
        <f t="shared" si="784"/>
        <v>NO</v>
      </c>
      <c r="X2417" t="str">
        <f t="shared" si="785"/>
        <v>NO</v>
      </c>
      <c r="Y2417" t="str">
        <f t="shared" si="786"/>
        <v>NO</v>
      </c>
      <c r="Z2417" t="str">
        <f t="shared" si="787"/>
        <v>NO</v>
      </c>
      <c r="AA2417" t="str">
        <f t="shared" si="788"/>
        <v>NO</v>
      </c>
      <c r="AB2417" t="str">
        <f t="shared" si="789"/>
        <v>NO</v>
      </c>
      <c r="AC2417" t="str">
        <f t="shared" si="790"/>
        <v>NO</v>
      </c>
      <c r="AD2417" t="str">
        <f t="shared" si="791"/>
        <v>NO</v>
      </c>
      <c r="AE2417" t="str">
        <f t="shared" si="792"/>
        <v>NO</v>
      </c>
      <c r="AF2417" t="str">
        <f t="shared" si="793"/>
        <v>NO</v>
      </c>
      <c r="AG2417" t="str">
        <f t="shared" si="794"/>
        <v>NO</v>
      </c>
      <c r="AH2417" t="str">
        <f t="shared" si="795"/>
        <v>YES</v>
      </c>
      <c r="AI2417" t="str">
        <f t="shared" si="796"/>
        <v/>
      </c>
      <c r="AJ2417">
        <f t="shared" si="797"/>
        <v>6</v>
      </c>
    </row>
    <row r="2418" spans="1:36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77"/>
        <v>2.5000000000000001E-4</v>
      </c>
      <c r="P2418" s="6">
        <f t="shared" si="778"/>
        <v>5</v>
      </c>
      <c r="Q2418" t="str">
        <f t="shared" si="779"/>
        <v>food</v>
      </c>
      <c r="R2418" t="str">
        <f t="shared" si="780"/>
        <v>food trucks</v>
      </c>
      <c r="S2418" s="8">
        <f t="shared" si="781"/>
        <v>42020</v>
      </c>
      <c r="T2418" s="8">
        <f t="shared" si="782"/>
        <v>42077.625</v>
      </c>
      <c r="U2418">
        <f t="shared" si="783"/>
        <v>2015</v>
      </c>
      <c r="V2418" t="str">
        <f>VLOOKUP(MONTH(S2418),REF!$C$4:$D$15,2,FALSE)</f>
        <v>JAN</v>
      </c>
      <c r="W2418" t="str">
        <f t="shared" si="784"/>
        <v>NO</v>
      </c>
      <c r="X2418" t="str">
        <f t="shared" si="785"/>
        <v>NO</v>
      </c>
      <c r="Y2418" t="str">
        <f t="shared" si="786"/>
        <v>NO</v>
      </c>
      <c r="Z2418" t="str">
        <f t="shared" si="787"/>
        <v>NO</v>
      </c>
      <c r="AA2418" t="str">
        <f t="shared" si="788"/>
        <v>NO</v>
      </c>
      <c r="AB2418" t="str">
        <f t="shared" si="789"/>
        <v>YES</v>
      </c>
      <c r="AC2418" t="str">
        <f t="shared" si="790"/>
        <v>NO</v>
      </c>
      <c r="AD2418" t="str">
        <f t="shared" si="791"/>
        <v>NO</v>
      </c>
      <c r="AE2418" t="str">
        <f t="shared" si="792"/>
        <v>NO</v>
      </c>
      <c r="AF2418" t="str">
        <f t="shared" si="793"/>
        <v>NO</v>
      </c>
      <c r="AG2418" t="str">
        <f t="shared" si="794"/>
        <v>NO</v>
      </c>
      <c r="AH2418" t="str">
        <f t="shared" si="795"/>
        <v>NO</v>
      </c>
      <c r="AI2418" t="str">
        <f t="shared" si="796"/>
        <v/>
      </c>
      <c r="AJ2418">
        <f t="shared" si="797"/>
        <v>1</v>
      </c>
    </row>
    <row r="2419" spans="1:36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77"/>
        <v>0</v>
      </c>
      <c r="P2419" s="6" t="e">
        <f t="shared" si="778"/>
        <v>#DIV/0!</v>
      </c>
      <c r="Q2419" t="str">
        <f t="shared" si="779"/>
        <v>food</v>
      </c>
      <c r="R2419" t="str">
        <f t="shared" si="780"/>
        <v>food trucks</v>
      </c>
      <c r="S2419" s="8">
        <f t="shared" si="781"/>
        <v>41832</v>
      </c>
      <c r="T2419" s="8">
        <f t="shared" si="782"/>
        <v>41861.884108796294</v>
      </c>
      <c r="U2419">
        <f t="shared" si="783"/>
        <v>2014</v>
      </c>
      <c r="V2419" t="str">
        <f>VLOOKUP(MONTH(S2419),REF!$C$4:$D$15,2,FALSE)</f>
        <v>JUL</v>
      </c>
      <c r="W2419" t="str">
        <f t="shared" si="784"/>
        <v>NO</v>
      </c>
      <c r="X2419" t="str">
        <f t="shared" si="785"/>
        <v>YES</v>
      </c>
      <c r="Y2419" t="str">
        <f t="shared" si="786"/>
        <v>NO</v>
      </c>
      <c r="Z2419" t="str">
        <f t="shared" si="787"/>
        <v>NO</v>
      </c>
      <c r="AA2419" t="str">
        <f t="shared" si="788"/>
        <v>NO</v>
      </c>
      <c r="AB2419" t="str">
        <f t="shared" si="789"/>
        <v>NO</v>
      </c>
      <c r="AC2419" t="str">
        <f t="shared" si="790"/>
        <v>NO</v>
      </c>
      <c r="AD2419" t="str">
        <f t="shared" si="791"/>
        <v>NO</v>
      </c>
      <c r="AE2419" t="str">
        <f t="shared" si="792"/>
        <v>NO</v>
      </c>
      <c r="AF2419" t="str">
        <f t="shared" si="793"/>
        <v>NO</v>
      </c>
      <c r="AG2419" t="str">
        <f t="shared" si="794"/>
        <v>NO</v>
      </c>
      <c r="AH2419" t="str">
        <f t="shared" si="795"/>
        <v>NO</v>
      </c>
      <c r="AI2419" t="str">
        <f t="shared" si="796"/>
        <v/>
      </c>
      <c r="AJ2419">
        <f t="shared" si="797"/>
        <v>0</v>
      </c>
    </row>
    <row r="2420" spans="1:36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77"/>
        <v>2.0000000000000001E-4</v>
      </c>
      <c r="P2420" s="6">
        <f t="shared" si="778"/>
        <v>1</v>
      </c>
      <c r="Q2420" t="str">
        <f t="shared" si="779"/>
        <v>food</v>
      </c>
      <c r="R2420" t="str">
        <f t="shared" si="780"/>
        <v>food trucks</v>
      </c>
      <c r="S2420" s="8">
        <f t="shared" si="781"/>
        <v>42028</v>
      </c>
      <c r="T2420" s="8">
        <f t="shared" si="782"/>
        <v>42087.815324074079</v>
      </c>
      <c r="U2420">
        <f t="shared" si="783"/>
        <v>2015</v>
      </c>
      <c r="V2420" t="str">
        <f>VLOOKUP(MONTH(S2420),REF!$C$4:$D$15,2,FALSE)</f>
        <v>JAN</v>
      </c>
      <c r="W2420" t="str">
        <f t="shared" si="784"/>
        <v>NO</v>
      </c>
      <c r="X2420" t="str">
        <f t="shared" si="785"/>
        <v>NO</v>
      </c>
      <c r="Y2420" t="str">
        <f t="shared" si="786"/>
        <v>NO</v>
      </c>
      <c r="Z2420" t="str">
        <f t="shared" si="787"/>
        <v>NO</v>
      </c>
      <c r="AA2420" t="str">
        <f t="shared" si="788"/>
        <v>NO</v>
      </c>
      <c r="AB2420" t="str">
        <f t="shared" si="789"/>
        <v>NO</v>
      </c>
      <c r="AC2420" t="str">
        <f t="shared" si="790"/>
        <v>YES</v>
      </c>
      <c r="AD2420" t="str">
        <f t="shared" si="791"/>
        <v>NO</v>
      </c>
      <c r="AE2420" t="str">
        <f t="shared" si="792"/>
        <v>NO</v>
      </c>
      <c r="AF2420" t="str">
        <f t="shared" si="793"/>
        <v>NO</v>
      </c>
      <c r="AG2420" t="str">
        <f t="shared" si="794"/>
        <v>NO</v>
      </c>
      <c r="AH2420" t="str">
        <f t="shared" si="795"/>
        <v>NO</v>
      </c>
      <c r="AI2420" t="str">
        <f t="shared" si="796"/>
        <v/>
      </c>
      <c r="AJ2420">
        <f t="shared" si="797"/>
        <v>5</v>
      </c>
    </row>
    <row r="2421" spans="1:36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77"/>
        <v>0</v>
      </c>
      <c r="P2421" s="6" t="e">
        <f t="shared" si="778"/>
        <v>#DIV/0!</v>
      </c>
      <c r="Q2421" t="str">
        <f t="shared" si="779"/>
        <v>food</v>
      </c>
      <c r="R2421" t="str">
        <f t="shared" si="780"/>
        <v>food trucks</v>
      </c>
      <c r="S2421" s="8">
        <f t="shared" si="781"/>
        <v>41994</v>
      </c>
      <c r="T2421" s="8">
        <f t="shared" si="782"/>
        <v>42053.738298611112</v>
      </c>
      <c r="U2421">
        <f t="shared" si="783"/>
        <v>2014</v>
      </c>
      <c r="V2421" t="str">
        <f>VLOOKUP(MONTH(S2421),REF!$C$4:$D$15,2,FALSE)</f>
        <v>DEC</v>
      </c>
      <c r="W2421" t="str">
        <f t="shared" si="784"/>
        <v>NO</v>
      </c>
      <c r="X2421" t="str">
        <f t="shared" si="785"/>
        <v>YES</v>
      </c>
      <c r="Y2421" t="str">
        <f t="shared" si="786"/>
        <v>NO</v>
      </c>
      <c r="Z2421" t="str">
        <f t="shared" si="787"/>
        <v>NO</v>
      </c>
      <c r="AA2421" t="str">
        <f t="shared" si="788"/>
        <v>NO</v>
      </c>
      <c r="AB2421" t="str">
        <f t="shared" si="789"/>
        <v>NO</v>
      </c>
      <c r="AC2421" t="str">
        <f t="shared" si="790"/>
        <v>NO</v>
      </c>
      <c r="AD2421" t="str">
        <f t="shared" si="791"/>
        <v>NO</v>
      </c>
      <c r="AE2421" t="str">
        <f t="shared" si="792"/>
        <v>NO</v>
      </c>
      <c r="AF2421" t="str">
        <f t="shared" si="793"/>
        <v>NO</v>
      </c>
      <c r="AG2421" t="str">
        <f t="shared" si="794"/>
        <v>NO</v>
      </c>
      <c r="AH2421" t="str">
        <f t="shared" si="795"/>
        <v>NO</v>
      </c>
      <c r="AI2421" t="str">
        <f t="shared" si="796"/>
        <v/>
      </c>
      <c r="AJ2421">
        <f t="shared" si="797"/>
        <v>0</v>
      </c>
    </row>
    <row r="2422" spans="1:36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77"/>
        <v>0.14825133372851215</v>
      </c>
      <c r="P2422" s="6">
        <f t="shared" si="778"/>
        <v>69.472222222222229</v>
      </c>
      <c r="Q2422" t="str">
        <f t="shared" si="779"/>
        <v>food</v>
      </c>
      <c r="R2422" t="str">
        <f t="shared" si="780"/>
        <v>food trucks</v>
      </c>
      <c r="S2422" s="8">
        <f t="shared" si="781"/>
        <v>41893</v>
      </c>
      <c r="T2422" s="8">
        <f t="shared" si="782"/>
        <v>41953.070543981477</v>
      </c>
      <c r="U2422">
        <f t="shared" si="783"/>
        <v>2014</v>
      </c>
      <c r="V2422" t="str">
        <f>VLOOKUP(MONTH(S2422),REF!$C$4:$D$15,2,FALSE)</f>
        <v>SEP</v>
      </c>
      <c r="W2422" t="str">
        <f t="shared" si="784"/>
        <v>NO</v>
      </c>
      <c r="X2422" t="str">
        <f t="shared" si="785"/>
        <v>NO</v>
      </c>
      <c r="Y2422" t="str">
        <f t="shared" si="786"/>
        <v>NO</v>
      </c>
      <c r="Z2422" t="str">
        <f t="shared" si="787"/>
        <v>NO</v>
      </c>
      <c r="AA2422" t="str">
        <f t="shared" si="788"/>
        <v>YES</v>
      </c>
      <c r="AB2422" t="str">
        <f t="shared" si="789"/>
        <v>NO</v>
      </c>
      <c r="AC2422" t="str">
        <f t="shared" si="790"/>
        <v>NO</v>
      </c>
      <c r="AD2422" t="str">
        <f t="shared" si="791"/>
        <v>NO</v>
      </c>
      <c r="AE2422" t="str">
        <f t="shared" si="792"/>
        <v>NO</v>
      </c>
      <c r="AF2422" t="str">
        <f t="shared" si="793"/>
        <v>NO</v>
      </c>
      <c r="AG2422" t="str">
        <f t="shared" si="794"/>
        <v>NO</v>
      </c>
      <c r="AH2422" t="str">
        <f t="shared" si="795"/>
        <v>NO</v>
      </c>
      <c r="AI2422" t="str">
        <f t="shared" si="796"/>
        <v/>
      </c>
      <c r="AJ2422">
        <f t="shared" si="797"/>
        <v>36</v>
      </c>
    </row>
    <row r="2423" spans="1:36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77"/>
        <v>1.6666666666666666E-4</v>
      </c>
      <c r="P2423" s="6">
        <f t="shared" si="778"/>
        <v>1</v>
      </c>
      <c r="Q2423" t="str">
        <f t="shared" si="779"/>
        <v>food</v>
      </c>
      <c r="R2423" t="str">
        <f t="shared" si="780"/>
        <v>food trucks</v>
      </c>
      <c r="S2423" s="8">
        <f t="shared" si="781"/>
        <v>42027</v>
      </c>
      <c r="T2423" s="8">
        <f t="shared" si="782"/>
        <v>42056.687453703707</v>
      </c>
      <c r="U2423">
        <f t="shared" si="783"/>
        <v>2015</v>
      </c>
      <c r="V2423" t="str">
        <f>VLOOKUP(MONTH(S2423),REF!$C$4:$D$15,2,FALSE)</f>
        <v>JAN</v>
      </c>
      <c r="W2423" t="str">
        <f t="shared" si="784"/>
        <v>NO</v>
      </c>
      <c r="X2423" t="str">
        <f t="shared" si="785"/>
        <v>NO</v>
      </c>
      <c r="Y2423" t="str">
        <f t="shared" si="786"/>
        <v>YES</v>
      </c>
      <c r="Z2423" t="str">
        <f t="shared" si="787"/>
        <v>NO</v>
      </c>
      <c r="AA2423" t="str">
        <f t="shared" si="788"/>
        <v>NO</v>
      </c>
      <c r="AB2423" t="str">
        <f t="shared" si="789"/>
        <v>NO</v>
      </c>
      <c r="AC2423" t="str">
        <f t="shared" si="790"/>
        <v>NO</v>
      </c>
      <c r="AD2423" t="str">
        <f t="shared" si="791"/>
        <v>NO</v>
      </c>
      <c r="AE2423" t="str">
        <f t="shared" si="792"/>
        <v>NO</v>
      </c>
      <c r="AF2423" t="str">
        <f t="shared" si="793"/>
        <v>NO</v>
      </c>
      <c r="AG2423" t="str">
        <f t="shared" si="794"/>
        <v>NO</v>
      </c>
      <c r="AH2423" t="str">
        <f t="shared" si="795"/>
        <v>NO</v>
      </c>
      <c r="AI2423" t="str">
        <f t="shared" si="796"/>
        <v/>
      </c>
      <c r="AJ2423">
        <f t="shared" si="797"/>
        <v>1</v>
      </c>
    </row>
    <row r="2424" spans="1:36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77"/>
        <v>2E-3</v>
      </c>
      <c r="P2424" s="6">
        <f t="shared" si="778"/>
        <v>1</v>
      </c>
      <c r="Q2424" t="str">
        <f t="shared" si="779"/>
        <v>food</v>
      </c>
      <c r="R2424" t="str">
        <f t="shared" si="780"/>
        <v>food trucks</v>
      </c>
      <c r="S2424" s="8">
        <f t="shared" si="781"/>
        <v>42045</v>
      </c>
      <c r="T2424" s="8">
        <f t="shared" si="782"/>
        <v>42074.683287037042</v>
      </c>
      <c r="U2424">
        <f t="shared" si="783"/>
        <v>2015</v>
      </c>
      <c r="V2424" t="str">
        <f>VLOOKUP(MONTH(S2424),REF!$C$4:$D$15,2,FALSE)</f>
        <v>FEB</v>
      </c>
      <c r="W2424" t="str">
        <f t="shared" si="784"/>
        <v>YES</v>
      </c>
      <c r="X2424" t="str">
        <f t="shared" si="785"/>
        <v>NO</v>
      </c>
      <c r="Y2424" t="str">
        <f t="shared" si="786"/>
        <v>NO</v>
      </c>
      <c r="Z2424" t="str">
        <f t="shared" si="787"/>
        <v>NO</v>
      </c>
      <c r="AA2424" t="str">
        <f t="shared" si="788"/>
        <v>NO</v>
      </c>
      <c r="AB2424" t="str">
        <f t="shared" si="789"/>
        <v>NO</v>
      </c>
      <c r="AC2424" t="str">
        <f t="shared" si="790"/>
        <v>NO</v>
      </c>
      <c r="AD2424" t="str">
        <f t="shared" si="791"/>
        <v>NO</v>
      </c>
      <c r="AE2424" t="str">
        <f t="shared" si="792"/>
        <v>NO</v>
      </c>
      <c r="AF2424" t="str">
        <f t="shared" si="793"/>
        <v>NO</v>
      </c>
      <c r="AG2424" t="str">
        <f t="shared" si="794"/>
        <v>NO</v>
      </c>
      <c r="AH2424" t="str">
        <f t="shared" si="795"/>
        <v>NO</v>
      </c>
      <c r="AI2424" t="str">
        <f t="shared" si="796"/>
        <v/>
      </c>
      <c r="AJ2424">
        <f t="shared" si="797"/>
        <v>1</v>
      </c>
    </row>
    <row r="2425" spans="1:36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77"/>
        <v>1.3333333333333334E-4</v>
      </c>
      <c r="P2425" s="6">
        <f t="shared" si="778"/>
        <v>8</v>
      </c>
      <c r="Q2425" t="str">
        <f t="shared" si="779"/>
        <v>food</v>
      </c>
      <c r="R2425" t="str">
        <f t="shared" si="780"/>
        <v>food trucks</v>
      </c>
      <c r="S2425" s="8">
        <f t="shared" si="781"/>
        <v>41975</v>
      </c>
      <c r="T2425" s="8">
        <f t="shared" si="782"/>
        <v>42004.704745370371</v>
      </c>
      <c r="U2425">
        <f t="shared" si="783"/>
        <v>2014</v>
      </c>
      <c r="V2425" t="str">
        <f>VLOOKUP(MONTH(S2425),REF!$C$4:$D$15,2,FALSE)</f>
        <v>DEC</v>
      </c>
      <c r="W2425" t="str">
        <f t="shared" si="784"/>
        <v>NO</v>
      </c>
      <c r="X2425" t="str">
        <f t="shared" si="785"/>
        <v>NO</v>
      </c>
      <c r="Y2425" t="str">
        <f t="shared" si="786"/>
        <v>NO</v>
      </c>
      <c r="Z2425" t="str">
        <f t="shared" si="787"/>
        <v>NO</v>
      </c>
      <c r="AA2425" t="str">
        <f t="shared" si="788"/>
        <v>NO</v>
      </c>
      <c r="AB2425" t="str">
        <f t="shared" si="789"/>
        <v>NO</v>
      </c>
      <c r="AC2425" t="str">
        <f t="shared" si="790"/>
        <v>NO</v>
      </c>
      <c r="AD2425" t="str">
        <f t="shared" si="791"/>
        <v>NO</v>
      </c>
      <c r="AE2425" t="str">
        <f t="shared" si="792"/>
        <v>NO</v>
      </c>
      <c r="AF2425" t="str">
        <f t="shared" si="793"/>
        <v>NO</v>
      </c>
      <c r="AG2425" t="str">
        <f t="shared" si="794"/>
        <v>NO</v>
      </c>
      <c r="AH2425" t="str">
        <f t="shared" si="795"/>
        <v>YES</v>
      </c>
      <c r="AI2425" t="str">
        <f t="shared" si="796"/>
        <v/>
      </c>
      <c r="AJ2425">
        <f t="shared" si="797"/>
        <v>1</v>
      </c>
    </row>
    <row r="2426" spans="1:36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77"/>
        <v>1.24E-2</v>
      </c>
      <c r="P2426" s="6">
        <f t="shared" si="778"/>
        <v>34.444444444444443</v>
      </c>
      <c r="Q2426" t="str">
        <f t="shared" si="779"/>
        <v>food</v>
      </c>
      <c r="R2426" t="str">
        <f t="shared" si="780"/>
        <v>food trucks</v>
      </c>
      <c r="S2426" s="8">
        <f t="shared" si="781"/>
        <v>41910</v>
      </c>
      <c r="T2426" s="8">
        <f t="shared" si="782"/>
        <v>41939.892453703702</v>
      </c>
      <c r="U2426">
        <f t="shared" si="783"/>
        <v>2014</v>
      </c>
      <c r="V2426" t="str">
        <f>VLOOKUP(MONTH(S2426),REF!$C$4:$D$15,2,FALSE)</f>
        <v>SEP</v>
      </c>
      <c r="W2426" t="str">
        <f t="shared" si="784"/>
        <v>NO</v>
      </c>
      <c r="X2426" t="str">
        <f t="shared" si="785"/>
        <v>NO</v>
      </c>
      <c r="Y2426" t="str">
        <f t="shared" si="786"/>
        <v>NO</v>
      </c>
      <c r="Z2426" t="str">
        <f t="shared" si="787"/>
        <v>NO</v>
      </c>
      <c r="AA2426" t="str">
        <f t="shared" si="788"/>
        <v>NO</v>
      </c>
      <c r="AB2426" t="str">
        <f t="shared" si="789"/>
        <v>NO</v>
      </c>
      <c r="AC2426" t="str">
        <f t="shared" si="790"/>
        <v>YES</v>
      </c>
      <c r="AD2426" t="str">
        <f t="shared" si="791"/>
        <v>NO</v>
      </c>
      <c r="AE2426" t="str">
        <f t="shared" si="792"/>
        <v>NO</v>
      </c>
      <c r="AF2426" t="str">
        <f t="shared" si="793"/>
        <v>NO</v>
      </c>
      <c r="AG2426" t="str">
        <f t="shared" si="794"/>
        <v>NO</v>
      </c>
      <c r="AH2426" t="str">
        <f t="shared" si="795"/>
        <v>NO</v>
      </c>
      <c r="AI2426" t="str">
        <f t="shared" si="796"/>
        <v/>
      </c>
      <c r="AJ2426">
        <f t="shared" si="797"/>
        <v>9</v>
      </c>
    </row>
    <row r="2427" spans="1:36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77"/>
        <v>2.8571428571428574E-4</v>
      </c>
      <c r="P2427" s="6">
        <f t="shared" si="778"/>
        <v>1</v>
      </c>
      <c r="Q2427" t="str">
        <f t="shared" si="779"/>
        <v>food</v>
      </c>
      <c r="R2427" t="str">
        <f t="shared" si="780"/>
        <v>food trucks</v>
      </c>
      <c r="S2427" s="8">
        <f t="shared" si="781"/>
        <v>42503</v>
      </c>
      <c r="T2427" s="8">
        <f t="shared" si="782"/>
        <v>42517.919444444444</v>
      </c>
      <c r="U2427">
        <f t="shared" si="783"/>
        <v>2016</v>
      </c>
      <c r="V2427" t="str">
        <f>VLOOKUP(MONTH(S2427),REF!$C$4:$D$15,2,FALSE)</f>
        <v>MAY</v>
      </c>
      <c r="W2427" t="str">
        <f t="shared" si="784"/>
        <v>NO</v>
      </c>
      <c r="X2427" t="str">
        <f t="shared" si="785"/>
        <v>YES</v>
      </c>
      <c r="Y2427" t="str">
        <f t="shared" si="786"/>
        <v>NO</v>
      </c>
      <c r="Z2427" t="str">
        <f t="shared" si="787"/>
        <v>NO</v>
      </c>
      <c r="AA2427" t="str">
        <f t="shared" si="788"/>
        <v>NO</v>
      </c>
      <c r="AB2427" t="str">
        <f t="shared" si="789"/>
        <v>NO</v>
      </c>
      <c r="AC2427" t="str">
        <f t="shared" si="790"/>
        <v>NO</v>
      </c>
      <c r="AD2427" t="str">
        <f t="shared" si="791"/>
        <v>NO</v>
      </c>
      <c r="AE2427" t="str">
        <f t="shared" si="792"/>
        <v>NO</v>
      </c>
      <c r="AF2427" t="str">
        <f t="shared" si="793"/>
        <v>NO</v>
      </c>
      <c r="AG2427" t="str">
        <f t="shared" si="794"/>
        <v>NO</v>
      </c>
      <c r="AH2427" t="str">
        <f t="shared" si="795"/>
        <v>NO</v>
      </c>
      <c r="AI2427" t="str">
        <f t="shared" si="796"/>
        <v/>
      </c>
      <c r="AJ2427">
        <f t="shared" si="797"/>
        <v>1</v>
      </c>
    </row>
    <row r="2428" spans="1:36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77"/>
        <v>0</v>
      </c>
      <c r="P2428" s="6" t="e">
        <f t="shared" si="778"/>
        <v>#DIV/0!</v>
      </c>
      <c r="Q2428" t="str">
        <f t="shared" si="779"/>
        <v>food</v>
      </c>
      <c r="R2428" t="str">
        <f t="shared" si="780"/>
        <v>food trucks</v>
      </c>
      <c r="S2428" s="8">
        <f t="shared" si="781"/>
        <v>42164</v>
      </c>
      <c r="T2428" s="8">
        <f t="shared" si="782"/>
        <v>42224.170046296298</v>
      </c>
      <c r="U2428">
        <f t="shared" si="783"/>
        <v>2015</v>
      </c>
      <c r="V2428" t="str">
        <f>VLOOKUP(MONTH(S2428),REF!$C$4:$D$15,2,FALSE)</f>
        <v>JUN</v>
      </c>
      <c r="W2428" t="str">
        <f t="shared" si="784"/>
        <v>NO</v>
      </c>
      <c r="X2428" t="str">
        <f t="shared" si="785"/>
        <v>NO</v>
      </c>
      <c r="Y2428" t="str">
        <f t="shared" si="786"/>
        <v>NO</v>
      </c>
      <c r="Z2428" t="str">
        <f t="shared" si="787"/>
        <v>NO</v>
      </c>
      <c r="AA2428" t="str">
        <f t="shared" si="788"/>
        <v>NO</v>
      </c>
      <c r="AB2428" t="str">
        <f t="shared" si="789"/>
        <v>YES</v>
      </c>
      <c r="AC2428" t="str">
        <f t="shared" si="790"/>
        <v>NO</v>
      </c>
      <c r="AD2428" t="str">
        <f t="shared" si="791"/>
        <v>NO</v>
      </c>
      <c r="AE2428" t="str">
        <f t="shared" si="792"/>
        <v>NO</v>
      </c>
      <c r="AF2428" t="str">
        <f t="shared" si="793"/>
        <v>NO</v>
      </c>
      <c r="AG2428" t="str">
        <f t="shared" si="794"/>
        <v>NO</v>
      </c>
      <c r="AH2428" t="str">
        <f t="shared" si="795"/>
        <v>NO</v>
      </c>
      <c r="AI2428" t="str">
        <f t="shared" si="796"/>
        <v/>
      </c>
      <c r="AJ2428">
        <f t="shared" si="797"/>
        <v>0</v>
      </c>
    </row>
    <row r="2429" spans="1:36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77"/>
        <v>2.0000000000000002E-5</v>
      </c>
      <c r="P2429" s="6">
        <f t="shared" si="778"/>
        <v>1</v>
      </c>
      <c r="Q2429" t="str">
        <f t="shared" si="779"/>
        <v>food</v>
      </c>
      <c r="R2429" t="str">
        <f t="shared" si="780"/>
        <v>food trucks</v>
      </c>
      <c r="S2429" s="8">
        <f t="shared" si="781"/>
        <v>42412</v>
      </c>
      <c r="T2429" s="8">
        <f t="shared" si="782"/>
        <v>42452.277002314819</v>
      </c>
      <c r="U2429">
        <f t="shared" si="783"/>
        <v>2016</v>
      </c>
      <c r="V2429" t="str">
        <f>VLOOKUP(MONTH(S2429),REF!$C$4:$D$15,2,FALSE)</f>
        <v>FEB</v>
      </c>
      <c r="W2429" t="str">
        <f t="shared" si="784"/>
        <v>NO</v>
      </c>
      <c r="X2429" t="str">
        <f t="shared" si="785"/>
        <v>NO</v>
      </c>
      <c r="Y2429" t="str">
        <f t="shared" si="786"/>
        <v>NO</v>
      </c>
      <c r="Z2429" t="str">
        <f t="shared" si="787"/>
        <v>NO</v>
      </c>
      <c r="AA2429" t="str">
        <f t="shared" si="788"/>
        <v>NO</v>
      </c>
      <c r="AB2429" t="str">
        <f t="shared" si="789"/>
        <v>NO</v>
      </c>
      <c r="AC2429" t="str">
        <f t="shared" si="790"/>
        <v>NO</v>
      </c>
      <c r="AD2429" t="str">
        <f t="shared" si="791"/>
        <v>NO</v>
      </c>
      <c r="AE2429" t="str">
        <f t="shared" si="792"/>
        <v>NO</v>
      </c>
      <c r="AF2429" t="str">
        <f t="shared" si="793"/>
        <v>NO</v>
      </c>
      <c r="AG2429" t="str">
        <f t="shared" si="794"/>
        <v>NO</v>
      </c>
      <c r="AH2429" t="str">
        <f t="shared" si="795"/>
        <v>YES</v>
      </c>
      <c r="AI2429" t="str">
        <f t="shared" si="796"/>
        <v/>
      </c>
      <c r="AJ2429">
        <f t="shared" si="797"/>
        <v>1</v>
      </c>
    </row>
    <row r="2430" spans="1:36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77"/>
        <v>2.8571428571428571E-5</v>
      </c>
      <c r="P2430" s="6">
        <f t="shared" si="778"/>
        <v>1</v>
      </c>
      <c r="Q2430" t="str">
        <f t="shared" si="779"/>
        <v>food</v>
      </c>
      <c r="R2430" t="str">
        <f t="shared" si="780"/>
        <v>food trucks</v>
      </c>
      <c r="S2430" s="8">
        <f t="shared" si="781"/>
        <v>42046</v>
      </c>
      <c r="T2430" s="8">
        <f t="shared" si="782"/>
        <v>42075.742488425924</v>
      </c>
      <c r="U2430">
        <f t="shared" si="783"/>
        <v>2015</v>
      </c>
      <c r="V2430" t="str">
        <f>VLOOKUP(MONTH(S2430),REF!$C$4:$D$15,2,FALSE)</f>
        <v>FEB</v>
      </c>
      <c r="W2430" t="str">
        <f t="shared" si="784"/>
        <v>NO</v>
      </c>
      <c r="X2430" t="str">
        <f t="shared" si="785"/>
        <v>NO</v>
      </c>
      <c r="Y2430" t="str">
        <f t="shared" si="786"/>
        <v>NO</v>
      </c>
      <c r="Z2430" t="str">
        <f t="shared" si="787"/>
        <v>NO</v>
      </c>
      <c r="AA2430" t="str">
        <f t="shared" si="788"/>
        <v>NO</v>
      </c>
      <c r="AB2430" t="str">
        <f t="shared" si="789"/>
        <v>NO</v>
      </c>
      <c r="AC2430" t="str">
        <f t="shared" si="790"/>
        <v>NO</v>
      </c>
      <c r="AD2430" t="str">
        <f t="shared" si="791"/>
        <v>NO</v>
      </c>
      <c r="AE2430" t="str">
        <f t="shared" si="792"/>
        <v>YES</v>
      </c>
      <c r="AF2430" t="str">
        <f t="shared" si="793"/>
        <v>NO</v>
      </c>
      <c r="AG2430" t="str">
        <f t="shared" si="794"/>
        <v>NO</v>
      </c>
      <c r="AH2430" t="str">
        <f t="shared" si="795"/>
        <v>NO</v>
      </c>
      <c r="AI2430" t="str">
        <f t="shared" si="796"/>
        <v/>
      </c>
      <c r="AJ2430">
        <f t="shared" si="797"/>
        <v>1</v>
      </c>
    </row>
    <row r="2431" spans="1:36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77"/>
        <v>1.4321428571428572E-2</v>
      </c>
      <c r="P2431" s="6">
        <f t="shared" si="778"/>
        <v>501.25</v>
      </c>
      <c r="Q2431" t="str">
        <f t="shared" si="779"/>
        <v>food</v>
      </c>
      <c r="R2431" t="str">
        <f t="shared" si="780"/>
        <v>food trucks</v>
      </c>
      <c r="S2431" s="8">
        <f t="shared" si="781"/>
        <v>42735</v>
      </c>
      <c r="T2431" s="8">
        <f t="shared" si="782"/>
        <v>42771.697222222225</v>
      </c>
      <c r="U2431">
        <f t="shared" si="783"/>
        <v>2016</v>
      </c>
      <c r="V2431" t="str">
        <f>VLOOKUP(MONTH(S2431),REF!$C$4:$D$15,2,FALSE)</f>
        <v>DEC</v>
      </c>
      <c r="W2431" t="str">
        <f t="shared" si="784"/>
        <v>NO</v>
      </c>
      <c r="X2431" t="str">
        <f t="shared" si="785"/>
        <v>NO</v>
      </c>
      <c r="Y2431" t="str">
        <f t="shared" si="786"/>
        <v>NO</v>
      </c>
      <c r="Z2431" t="str">
        <f t="shared" si="787"/>
        <v>NO</v>
      </c>
      <c r="AA2431" t="str">
        <f t="shared" si="788"/>
        <v>NO</v>
      </c>
      <c r="AB2431" t="str">
        <f t="shared" si="789"/>
        <v>NO</v>
      </c>
      <c r="AC2431" t="str">
        <f t="shared" si="790"/>
        <v>NO</v>
      </c>
      <c r="AD2431" t="str">
        <f t="shared" si="791"/>
        <v>NO</v>
      </c>
      <c r="AE2431" t="str">
        <f t="shared" si="792"/>
        <v>NO</v>
      </c>
      <c r="AF2431" t="str">
        <f t="shared" si="793"/>
        <v>NO</v>
      </c>
      <c r="AG2431" t="str">
        <f t="shared" si="794"/>
        <v>NO</v>
      </c>
      <c r="AH2431" t="str">
        <f t="shared" si="795"/>
        <v>YES</v>
      </c>
      <c r="AI2431" t="str">
        <f t="shared" si="796"/>
        <v/>
      </c>
      <c r="AJ2431">
        <f t="shared" si="797"/>
        <v>4</v>
      </c>
    </row>
    <row r="2432" spans="1:36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77"/>
        <v>7.0000000000000001E-3</v>
      </c>
      <c r="P2432" s="6">
        <f t="shared" si="778"/>
        <v>10.5</v>
      </c>
      <c r="Q2432" t="str">
        <f t="shared" si="779"/>
        <v>food</v>
      </c>
      <c r="R2432" t="str">
        <f t="shared" si="780"/>
        <v>food trucks</v>
      </c>
      <c r="S2432" s="8">
        <f t="shared" si="781"/>
        <v>42382</v>
      </c>
      <c r="T2432" s="8">
        <f t="shared" si="782"/>
        <v>42412.130833333329</v>
      </c>
      <c r="U2432">
        <f t="shared" si="783"/>
        <v>2016</v>
      </c>
      <c r="V2432" t="str">
        <f>VLOOKUP(MONTH(S2432),REF!$C$4:$D$15,2,FALSE)</f>
        <v>JAN</v>
      </c>
      <c r="W2432" t="str">
        <f t="shared" si="784"/>
        <v>NO</v>
      </c>
      <c r="X2432" t="str">
        <f t="shared" si="785"/>
        <v>YES</v>
      </c>
      <c r="Y2432" t="str">
        <f t="shared" si="786"/>
        <v>NO</v>
      </c>
      <c r="Z2432" t="str">
        <f t="shared" si="787"/>
        <v>NO</v>
      </c>
      <c r="AA2432" t="str">
        <f t="shared" si="788"/>
        <v>NO</v>
      </c>
      <c r="AB2432" t="str">
        <f t="shared" si="789"/>
        <v>NO</v>
      </c>
      <c r="AC2432" t="str">
        <f t="shared" si="790"/>
        <v>NO</v>
      </c>
      <c r="AD2432" t="str">
        <f t="shared" si="791"/>
        <v>NO</v>
      </c>
      <c r="AE2432" t="str">
        <f t="shared" si="792"/>
        <v>NO</v>
      </c>
      <c r="AF2432" t="str">
        <f t="shared" si="793"/>
        <v>NO</v>
      </c>
      <c r="AG2432" t="str">
        <f t="shared" si="794"/>
        <v>NO</v>
      </c>
      <c r="AH2432" t="str">
        <f t="shared" si="795"/>
        <v>NO</v>
      </c>
      <c r="AI2432" t="str">
        <f t="shared" si="796"/>
        <v/>
      </c>
      <c r="AJ2432">
        <f t="shared" si="797"/>
        <v>2</v>
      </c>
    </row>
    <row r="2433" spans="1:36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77"/>
        <v>2.0000000000000002E-5</v>
      </c>
      <c r="P2433" s="6">
        <f t="shared" si="778"/>
        <v>1</v>
      </c>
      <c r="Q2433" t="str">
        <f t="shared" si="779"/>
        <v>food</v>
      </c>
      <c r="R2433" t="str">
        <f t="shared" si="780"/>
        <v>food trucks</v>
      </c>
      <c r="S2433" s="8">
        <f t="shared" si="781"/>
        <v>42489</v>
      </c>
      <c r="T2433" s="8">
        <f t="shared" si="782"/>
        <v>42549.099687499998</v>
      </c>
      <c r="U2433">
        <f t="shared" si="783"/>
        <v>2016</v>
      </c>
      <c r="V2433" t="str">
        <f>VLOOKUP(MONTH(S2433),REF!$C$4:$D$15,2,FALSE)</f>
        <v>APR</v>
      </c>
      <c r="W2433" t="str">
        <f t="shared" si="784"/>
        <v>NO</v>
      </c>
      <c r="X2433" t="str">
        <f t="shared" si="785"/>
        <v>NO</v>
      </c>
      <c r="Y2433" t="str">
        <f t="shared" si="786"/>
        <v>NO</v>
      </c>
      <c r="Z2433" t="str">
        <f t="shared" si="787"/>
        <v>NO</v>
      </c>
      <c r="AA2433" t="str">
        <f t="shared" si="788"/>
        <v>NO</v>
      </c>
      <c r="AB2433" t="str">
        <f t="shared" si="789"/>
        <v>NO</v>
      </c>
      <c r="AC2433" t="str">
        <f t="shared" si="790"/>
        <v>NO</v>
      </c>
      <c r="AD2433" t="str">
        <f t="shared" si="791"/>
        <v>NO</v>
      </c>
      <c r="AE2433" t="str">
        <f t="shared" si="792"/>
        <v>NO</v>
      </c>
      <c r="AF2433" t="str">
        <f t="shared" si="793"/>
        <v>NO</v>
      </c>
      <c r="AG2433" t="str">
        <f t="shared" si="794"/>
        <v>NO</v>
      </c>
      <c r="AH2433" t="str">
        <f t="shared" si="795"/>
        <v>YES</v>
      </c>
      <c r="AI2433" t="str">
        <f t="shared" si="796"/>
        <v/>
      </c>
      <c r="AJ2433">
        <f t="shared" si="797"/>
        <v>2</v>
      </c>
    </row>
    <row r="2434" spans="1:36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77"/>
        <v>1.4285714285714287E-4</v>
      </c>
      <c r="P2434" s="6">
        <f t="shared" si="778"/>
        <v>1</v>
      </c>
      <c r="Q2434" t="str">
        <f t="shared" si="779"/>
        <v>food</v>
      </c>
      <c r="R2434" t="str">
        <f t="shared" si="780"/>
        <v>food trucks</v>
      </c>
      <c r="S2434" s="8">
        <f t="shared" si="781"/>
        <v>42041</v>
      </c>
      <c r="T2434" s="8">
        <f t="shared" si="782"/>
        <v>42071.218715277777</v>
      </c>
      <c r="U2434">
        <f t="shared" si="783"/>
        <v>2015</v>
      </c>
      <c r="V2434" t="str">
        <f>VLOOKUP(MONTH(S2434),REF!$C$4:$D$15,2,FALSE)</f>
        <v>FEB</v>
      </c>
      <c r="W2434" t="str">
        <f t="shared" si="784"/>
        <v>NO</v>
      </c>
      <c r="X2434" t="str">
        <f t="shared" si="785"/>
        <v>NO</v>
      </c>
      <c r="Y2434" t="str">
        <f t="shared" si="786"/>
        <v>NO</v>
      </c>
      <c r="Z2434" t="str">
        <f t="shared" si="787"/>
        <v>YES</v>
      </c>
      <c r="AA2434" t="str">
        <f t="shared" si="788"/>
        <v>NO</v>
      </c>
      <c r="AB2434" t="str">
        <f t="shared" si="789"/>
        <v>NO</v>
      </c>
      <c r="AC2434" t="str">
        <f t="shared" si="790"/>
        <v>NO</v>
      </c>
      <c r="AD2434" t="str">
        <f t="shared" si="791"/>
        <v>NO</v>
      </c>
      <c r="AE2434" t="str">
        <f t="shared" si="792"/>
        <v>NO</v>
      </c>
      <c r="AF2434" t="str">
        <f t="shared" si="793"/>
        <v>NO</v>
      </c>
      <c r="AG2434" t="str">
        <f t="shared" si="794"/>
        <v>NO</v>
      </c>
      <c r="AH2434" t="str">
        <f t="shared" si="795"/>
        <v>NO</v>
      </c>
      <c r="AI2434" t="str">
        <f t="shared" si="796"/>
        <v/>
      </c>
      <c r="AJ2434">
        <f t="shared" si="797"/>
        <v>2</v>
      </c>
    </row>
    <row r="2435" spans="1:36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98">E2435/D2435</f>
        <v>0</v>
      </c>
      <c r="P2435" s="6" t="e">
        <f t="shared" ref="P2435:P2498" si="799">E2435/L2435</f>
        <v>#DIV/0!</v>
      </c>
      <c r="Q2435" t="str">
        <f t="shared" ref="Q2435:Q2498" si="800">LEFT(N2435,FIND("/",N2435)-1)</f>
        <v>food</v>
      </c>
      <c r="R2435" t="str">
        <f t="shared" ref="R2435:R2498" si="801">RIGHT(N2435,LEN(N2435)-FIND("/",N2435))</f>
        <v>food trucks</v>
      </c>
      <c r="S2435" s="8">
        <f t="shared" ref="S2435:S2498" si="802">ROUND((J2435/86400)+DATE(1970,1,1),0)</f>
        <v>42398</v>
      </c>
      <c r="T2435" s="8">
        <f t="shared" ref="T2435:T2498" si="803">(I2435/86400)+DATE(1970,1,1)</f>
        <v>42427.89980324074</v>
      </c>
      <c r="U2435">
        <f t="shared" ref="U2435:U2498" si="804">YEAR(S2435)</f>
        <v>2016</v>
      </c>
      <c r="V2435" t="str">
        <f>VLOOKUP(MONTH(S2435),REF!$C$4:$D$15,2,FALSE)</f>
        <v>JAN</v>
      </c>
      <c r="W2435" t="str">
        <f t="shared" ref="W2435:W2498" si="805">IF(D2435&lt;1000,"YES","NO")</f>
        <v>NO</v>
      </c>
      <c r="X2435" t="str">
        <f t="shared" ref="X2435:X2498" si="806">IF(AND($D2435&gt;=1000,$D2435&lt;=4999),"YES","NO")</f>
        <v>NO</v>
      </c>
      <c r="Y2435" t="str">
        <f t="shared" ref="Y2435:Y2498" si="807">IF(AND($D2435&gt;=5000,$D2435&lt;=9999),"YES","NO")</f>
        <v>NO</v>
      </c>
      <c r="Z2435" t="str">
        <f t="shared" ref="Z2435:Z2498" si="808">IF(AND($D2435&gt;=10000,$D2435&lt;=14999),"YES","NO")</f>
        <v>YES</v>
      </c>
      <c r="AA2435" t="str">
        <f t="shared" ref="AA2435:AA2498" si="809">IF(AND($D2435&gt;=15000,$D2435&lt;=19999),"YES","NO")</f>
        <v>NO</v>
      </c>
      <c r="AB2435" t="str">
        <f t="shared" ref="AB2435:AB2498" si="810">IF(AND($D2435&gt;=20000,$D2435&lt;=24999),"YES","NO")</f>
        <v>NO</v>
      </c>
      <c r="AC2435" t="str">
        <f t="shared" ref="AC2435:AC2498" si="811">IF(AND($D2435&gt;=25000,$D2435&lt;=29999),"YES","NO")</f>
        <v>NO</v>
      </c>
      <c r="AD2435" t="str">
        <f t="shared" ref="AD2435:AD2498" si="812">IF(AND($D2435&gt;=30000,$D2435&lt;=34999),"YES","NO")</f>
        <v>NO</v>
      </c>
      <c r="AE2435" t="str">
        <f t="shared" ref="AE2435:AE2498" si="813">IF(AND($D2435&gt;=35000,$D2435&lt;=39999),"YES","NO")</f>
        <v>NO</v>
      </c>
      <c r="AF2435" t="str">
        <f t="shared" ref="AF2435:AF2498" si="814">IF(AND($D2435&gt;=40000,$D2435&lt;=44999),"YES","NO")</f>
        <v>NO</v>
      </c>
      <c r="AG2435" t="str">
        <f t="shared" ref="AG2435:AG2498" si="815">IF(AND($D2435&gt;=45000,$D2435&lt;=49999),"YES","NO")</f>
        <v>NO</v>
      </c>
      <c r="AH2435" t="str">
        <f t="shared" ref="AH2435:AH2498" si="816">IF($D2435&gt;=50000,"YES","NO")</f>
        <v>NO</v>
      </c>
      <c r="AI2435" t="str">
        <f t="shared" ref="AI2435:AI2498" si="817">IF(F2435="successful",L2435,"")</f>
        <v/>
      </c>
      <c r="AJ2435">
        <f t="shared" ref="AJ2435:AJ2498" si="818">IF(F2435="failed",L2435,"")</f>
        <v>0</v>
      </c>
    </row>
    <row r="2436" spans="1:36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98"/>
        <v>1.2999999999999999E-3</v>
      </c>
      <c r="P2436" s="6">
        <f t="shared" si="799"/>
        <v>13</v>
      </c>
      <c r="Q2436" t="str">
        <f t="shared" si="800"/>
        <v>food</v>
      </c>
      <c r="R2436" t="str">
        <f t="shared" si="801"/>
        <v>food trucks</v>
      </c>
      <c r="S2436" s="8">
        <f t="shared" si="802"/>
        <v>42180</v>
      </c>
      <c r="T2436" s="8">
        <f t="shared" si="803"/>
        <v>42220.186041666668</v>
      </c>
      <c r="U2436">
        <f t="shared" si="804"/>
        <v>2015</v>
      </c>
      <c r="V2436" t="str">
        <f>VLOOKUP(MONTH(S2436),REF!$C$4:$D$15,2,FALSE)</f>
        <v>JUN</v>
      </c>
      <c r="W2436" t="str">
        <f t="shared" si="805"/>
        <v>NO</v>
      </c>
      <c r="X2436" t="str">
        <f t="shared" si="806"/>
        <v>NO</v>
      </c>
      <c r="Y2436" t="str">
        <f t="shared" si="807"/>
        <v>NO</v>
      </c>
      <c r="Z2436" t="str">
        <f t="shared" si="808"/>
        <v>NO</v>
      </c>
      <c r="AA2436" t="str">
        <f t="shared" si="809"/>
        <v>NO</v>
      </c>
      <c r="AB2436" t="str">
        <f t="shared" si="810"/>
        <v>YES</v>
      </c>
      <c r="AC2436" t="str">
        <f t="shared" si="811"/>
        <v>NO</v>
      </c>
      <c r="AD2436" t="str">
        <f t="shared" si="812"/>
        <v>NO</v>
      </c>
      <c r="AE2436" t="str">
        <f t="shared" si="813"/>
        <v>NO</v>
      </c>
      <c r="AF2436" t="str">
        <f t="shared" si="814"/>
        <v>NO</v>
      </c>
      <c r="AG2436" t="str">
        <f t="shared" si="815"/>
        <v>NO</v>
      </c>
      <c r="AH2436" t="str">
        <f t="shared" si="816"/>
        <v>NO</v>
      </c>
      <c r="AI2436" t="str">
        <f t="shared" si="817"/>
        <v/>
      </c>
      <c r="AJ2436">
        <f t="shared" si="818"/>
        <v>2</v>
      </c>
    </row>
    <row r="2437" spans="1:36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98"/>
        <v>4.8960000000000002E-3</v>
      </c>
      <c r="P2437" s="6">
        <f t="shared" si="799"/>
        <v>306</v>
      </c>
      <c r="Q2437" t="str">
        <f t="shared" si="800"/>
        <v>food</v>
      </c>
      <c r="R2437" t="str">
        <f t="shared" si="801"/>
        <v>food trucks</v>
      </c>
      <c r="S2437" s="8">
        <f t="shared" si="802"/>
        <v>42252</v>
      </c>
      <c r="T2437" s="8">
        <f t="shared" si="803"/>
        <v>42282.277615740742</v>
      </c>
      <c r="U2437">
        <f t="shared" si="804"/>
        <v>2015</v>
      </c>
      <c r="V2437" t="str">
        <f>VLOOKUP(MONTH(S2437),REF!$C$4:$D$15,2,FALSE)</f>
        <v>SEP</v>
      </c>
      <c r="W2437" t="str">
        <f t="shared" si="805"/>
        <v>NO</v>
      </c>
      <c r="X2437" t="str">
        <f t="shared" si="806"/>
        <v>NO</v>
      </c>
      <c r="Y2437" t="str">
        <f t="shared" si="807"/>
        <v>NO</v>
      </c>
      <c r="Z2437" t="str">
        <f t="shared" si="808"/>
        <v>NO</v>
      </c>
      <c r="AA2437" t="str">
        <f t="shared" si="809"/>
        <v>NO</v>
      </c>
      <c r="AB2437" t="str">
        <f t="shared" si="810"/>
        <v>NO</v>
      </c>
      <c r="AC2437" t="str">
        <f t="shared" si="811"/>
        <v>NO</v>
      </c>
      <c r="AD2437" t="str">
        <f t="shared" si="812"/>
        <v>NO</v>
      </c>
      <c r="AE2437" t="str">
        <f t="shared" si="813"/>
        <v>NO</v>
      </c>
      <c r="AF2437" t="str">
        <f t="shared" si="814"/>
        <v>NO</v>
      </c>
      <c r="AG2437" t="str">
        <f t="shared" si="815"/>
        <v>NO</v>
      </c>
      <c r="AH2437" t="str">
        <f t="shared" si="816"/>
        <v>YES</v>
      </c>
      <c r="AI2437" t="str">
        <f t="shared" si="817"/>
        <v/>
      </c>
      <c r="AJ2437">
        <f t="shared" si="818"/>
        <v>4</v>
      </c>
    </row>
    <row r="2438" spans="1:36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98"/>
        <v>3.8461538461538462E-4</v>
      </c>
      <c r="P2438" s="6">
        <f t="shared" si="799"/>
        <v>22.5</v>
      </c>
      <c r="Q2438" t="str">
        <f t="shared" si="800"/>
        <v>food</v>
      </c>
      <c r="R2438" t="str">
        <f t="shared" si="801"/>
        <v>food trucks</v>
      </c>
      <c r="S2438" s="8">
        <f t="shared" si="802"/>
        <v>42339</v>
      </c>
      <c r="T2438" s="8">
        <f t="shared" si="803"/>
        <v>42398.615393518514</v>
      </c>
      <c r="U2438">
        <f t="shared" si="804"/>
        <v>2015</v>
      </c>
      <c r="V2438" t="str">
        <f>VLOOKUP(MONTH(S2438),REF!$C$4:$D$15,2,FALSE)</f>
        <v>DEC</v>
      </c>
      <c r="W2438" t="str">
        <f t="shared" si="805"/>
        <v>NO</v>
      </c>
      <c r="X2438" t="str">
        <f t="shared" si="806"/>
        <v>NO</v>
      </c>
      <c r="Y2438" t="str">
        <f t="shared" si="807"/>
        <v>NO</v>
      </c>
      <c r="Z2438" t="str">
        <f t="shared" si="808"/>
        <v>NO</v>
      </c>
      <c r="AA2438" t="str">
        <f t="shared" si="809"/>
        <v>NO</v>
      </c>
      <c r="AB2438" t="str">
        <f t="shared" si="810"/>
        <v>NO</v>
      </c>
      <c r="AC2438" t="str">
        <f t="shared" si="811"/>
        <v>NO</v>
      </c>
      <c r="AD2438" t="str">
        <f t="shared" si="812"/>
        <v>NO</v>
      </c>
      <c r="AE2438" t="str">
        <f t="shared" si="813"/>
        <v>NO</v>
      </c>
      <c r="AF2438" t="str">
        <f t="shared" si="814"/>
        <v>NO</v>
      </c>
      <c r="AG2438" t="str">
        <f t="shared" si="815"/>
        <v>NO</v>
      </c>
      <c r="AH2438" t="str">
        <f t="shared" si="816"/>
        <v>YES</v>
      </c>
      <c r="AI2438" t="str">
        <f t="shared" si="817"/>
        <v/>
      </c>
      <c r="AJ2438">
        <f t="shared" si="818"/>
        <v>2</v>
      </c>
    </row>
    <row r="2439" spans="1:36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98"/>
        <v>0</v>
      </c>
      <c r="P2439" s="6" t="e">
        <f t="shared" si="799"/>
        <v>#DIV/0!</v>
      </c>
      <c r="Q2439" t="str">
        <f t="shared" si="800"/>
        <v>food</v>
      </c>
      <c r="R2439" t="str">
        <f t="shared" si="801"/>
        <v>food trucks</v>
      </c>
      <c r="S2439" s="8">
        <f t="shared" si="802"/>
        <v>42032</v>
      </c>
      <c r="T2439" s="8">
        <f t="shared" si="803"/>
        <v>42080.75</v>
      </c>
      <c r="U2439">
        <f t="shared" si="804"/>
        <v>2015</v>
      </c>
      <c r="V2439" t="str">
        <f>VLOOKUP(MONTH(S2439),REF!$C$4:$D$15,2,FALSE)</f>
        <v>JAN</v>
      </c>
      <c r="W2439" t="str">
        <f t="shared" si="805"/>
        <v>NO</v>
      </c>
      <c r="X2439" t="str">
        <f t="shared" si="806"/>
        <v>NO</v>
      </c>
      <c r="Y2439" t="str">
        <f t="shared" si="807"/>
        <v>YES</v>
      </c>
      <c r="Z2439" t="str">
        <f t="shared" si="808"/>
        <v>NO</v>
      </c>
      <c r="AA2439" t="str">
        <f t="shared" si="809"/>
        <v>NO</v>
      </c>
      <c r="AB2439" t="str">
        <f t="shared" si="810"/>
        <v>NO</v>
      </c>
      <c r="AC2439" t="str">
        <f t="shared" si="811"/>
        <v>NO</v>
      </c>
      <c r="AD2439" t="str">
        <f t="shared" si="812"/>
        <v>NO</v>
      </c>
      <c r="AE2439" t="str">
        <f t="shared" si="813"/>
        <v>NO</v>
      </c>
      <c r="AF2439" t="str">
        <f t="shared" si="814"/>
        <v>NO</v>
      </c>
      <c r="AG2439" t="str">
        <f t="shared" si="815"/>
        <v>NO</v>
      </c>
      <c r="AH2439" t="str">
        <f t="shared" si="816"/>
        <v>NO</v>
      </c>
      <c r="AI2439" t="str">
        <f t="shared" si="817"/>
        <v/>
      </c>
      <c r="AJ2439">
        <f t="shared" si="818"/>
        <v>0</v>
      </c>
    </row>
    <row r="2440" spans="1:36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98"/>
        <v>3.3333333333333335E-3</v>
      </c>
      <c r="P2440" s="6">
        <f t="shared" si="799"/>
        <v>50</v>
      </c>
      <c r="Q2440" t="str">
        <f t="shared" si="800"/>
        <v>food</v>
      </c>
      <c r="R2440" t="str">
        <f t="shared" si="801"/>
        <v>food trucks</v>
      </c>
      <c r="S2440" s="8">
        <f t="shared" si="802"/>
        <v>42286</v>
      </c>
      <c r="T2440" s="8">
        <f t="shared" si="803"/>
        <v>42345.956736111111</v>
      </c>
      <c r="U2440">
        <f t="shared" si="804"/>
        <v>2015</v>
      </c>
      <c r="V2440" t="str">
        <f>VLOOKUP(MONTH(S2440),REF!$C$4:$D$15,2,FALSE)</f>
        <v>OCT</v>
      </c>
      <c r="W2440" t="str">
        <f t="shared" si="805"/>
        <v>NO</v>
      </c>
      <c r="X2440" t="str">
        <f t="shared" si="806"/>
        <v>NO</v>
      </c>
      <c r="Y2440" t="str">
        <f t="shared" si="807"/>
        <v>NO</v>
      </c>
      <c r="Z2440" t="str">
        <f t="shared" si="808"/>
        <v>NO</v>
      </c>
      <c r="AA2440" t="str">
        <f t="shared" si="809"/>
        <v>YES</v>
      </c>
      <c r="AB2440" t="str">
        <f t="shared" si="810"/>
        <v>NO</v>
      </c>
      <c r="AC2440" t="str">
        <f t="shared" si="811"/>
        <v>NO</v>
      </c>
      <c r="AD2440" t="str">
        <f t="shared" si="812"/>
        <v>NO</v>
      </c>
      <c r="AE2440" t="str">
        <f t="shared" si="813"/>
        <v>NO</v>
      </c>
      <c r="AF2440" t="str">
        <f t="shared" si="814"/>
        <v>NO</v>
      </c>
      <c r="AG2440" t="str">
        <f t="shared" si="815"/>
        <v>NO</v>
      </c>
      <c r="AH2440" t="str">
        <f t="shared" si="816"/>
        <v>NO</v>
      </c>
      <c r="AI2440" t="str">
        <f t="shared" si="817"/>
        <v/>
      </c>
      <c r="AJ2440">
        <f t="shared" si="818"/>
        <v>1</v>
      </c>
    </row>
    <row r="2441" spans="1:36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98"/>
        <v>0</v>
      </c>
      <c r="P2441" s="6" t="e">
        <f t="shared" si="799"/>
        <v>#DIV/0!</v>
      </c>
      <c r="Q2441" t="str">
        <f t="shared" si="800"/>
        <v>food</v>
      </c>
      <c r="R2441" t="str">
        <f t="shared" si="801"/>
        <v>food trucks</v>
      </c>
      <c r="S2441" s="8">
        <f t="shared" si="802"/>
        <v>42266</v>
      </c>
      <c r="T2441" s="8">
        <f t="shared" si="803"/>
        <v>42295.818622685183</v>
      </c>
      <c r="U2441">
        <f t="shared" si="804"/>
        <v>2015</v>
      </c>
      <c r="V2441" t="str">
        <f>VLOOKUP(MONTH(S2441),REF!$C$4:$D$15,2,FALSE)</f>
        <v>SEP</v>
      </c>
      <c r="W2441" t="str">
        <f t="shared" si="805"/>
        <v>NO</v>
      </c>
      <c r="X2441" t="str">
        <f t="shared" si="806"/>
        <v>NO</v>
      </c>
      <c r="Y2441" t="str">
        <f t="shared" si="807"/>
        <v>NO</v>
      </c>
      <c r="Z2441" t="str">
        <f t="shared" si="808"/>
        <v>YES</v>
      </c>
      <c r="AA2441" t="str">
        <f t="shared" si="809"/>
        <v>NO</v>
      </c>
      <c r="AB2441" t="str">
        <f t="shared" si="810"/>
        <v>NO</v>
      </c>
      <c r="AC2441" t="str">
        <f t="shared" si="811"/>
        <v>NO</v>
      </c>
      <c r="AD2441" t="str">
        <f t="shared" si="812"/>
        <v>NO</v>
      </c>
      <c r="AE2441" t="str">
        <f t="shared" si="813"/>
        <v>NO</v>
      </c>
      <c r="AF2441" t="str">
        <f t="shared" si="814"/>
        <v>NO</v>
      </c>
      <c r="AG2441" t="str">
        <f t="shared" si="815"/>
        <v>NO</v>
      </c>
      <c r="AH2441" t="str">
        <f t="shared" si="816"/>
        <v>NO</v>
      </c>
      <c r="AI2441" t="str">
        <f t="shared" si="817"/>
        <v/>
      </c>
      <c r="AJ2441">
        <f t="shared" si="818"/>
        <v>0</v>
      </c>
    </row>
    <row r="2442" spans="1:36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98"/>
        <v>2E-3</v>
      </c>
      <c r="P2442" s="6">
        <f t="shared" si="799"/>
        <v>5</v>
      </c>
      <c r="Q2442" t="str">
        <f t="shared" si="800"/>
        <v>food</v>
      </c>
      <c r="R2442" t="str">
        <f t="shared" si="801"/>
        <v>food trucks</v>
      </c>
      <c r="S2442" s="8">
        <f t="shared" si="802"/>
        <v>42384</v>
      </c>
      <c r="T2442" s="8">
        <f t="shared" si="803"/>
        <v>42413.899456018524</v>
      </c>
      <c r="U2442">
        <f t="shared" si="804"/>
        <v>2016</v>
      </c>
      <c r="V2442" t="str">
        <f>VLOOKUP(MONTH(S2442),REF!$C$4:$D$15,2,FALSE)</f>
        <v>JAN</v>
      </c>
      <c r="W2442" t="str">
        <f t="shared" si="805"/>
        <v>NO</v>
      </c>
      <c r="X2442" t="str">
        <f t="shared" si="806"/>
        <v>NO</v>
      </c>
      <c r="Y2442" t="str">
        <f t="shared" si="807"/>
        <v>YES</v>
      </c>
      <c r="Z2442" t="str">
        <f t="shared" si="808"/>
        <v>NO</v>
      </c>
      <c r="AA2442" t="str">
        <f t="shared" si="809"/>
        <v>NO</v>
      </c>
      <c r="AB2442" t="str">
        <f t="shared" si="810"/>
        <v>NO</v>
      </c>
      <c r="AC2442" t="str">
        <f t="shared" si="811"/>
        <v>NO</v>
      </c>
      <c r="AD2442" t="str">
        <f t="shared" si="812"/>
        <v>NO</v>
      </c>
      <c r="AE2442" t="str">
        <f t="shared" si="813"/>
        <v>NO</v>
      </c>
      <c r="AF2442" t="str">
        <f t="shared" si="814"/>
        <v>NO</v>
      </c>
      <c r="AG2442" t="str">
        <f t="shared" si="815"/>
        <v>NO</v>
      </c>
      <c r="AH2442" t="str">
        <f t="shared" si="816"/>
        <v>NO</v>
      </c>
      <c r="AI2442" t="str">
        <f t="shared" si="817"/>
        <v/>
      </c>
      <c r="AJ2442">
        <f t="shared" si="818"/>
        <v>2</v>
      </c>
    </row>
    <row r="2443" spans="1:36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98"/>
        <v>1.0788</v>
      </c>
      <c r="P2443" s="6">
        <f t="shared" si="799"/>
        <v>74.22935779816514</v>
      </c>
      <c r="Q2443" t="str">
        <f t="shared" si="800"/>
        <v>food</v>
      </c>
      <c r="R2443" t="str">
        <f t="shared" si="801"/>
        <v>small batch</v>
      </c>
      <c r="S2443" s="8">
        <f t="shared" si="802"/>
        <v>42187</v>
      </c>
      <c r="T2443" s="8">
        <f t="shared" si="803"/>
        <v>42208.207638888889</v>
      </c>
      <c r="U2443">
        <f t="shared" si="804"/>
        <v>2015</v>
      </c>
      <c r="V2443" t="str">
        <f>VLOOKUP(MONTH(S2443),REF!$C$4:$D$15,2,FALSE)</f>
        <v>JUL</v>
      </c>
      <c r="W2443" t="str">
        <f t="shared" si="805"/>
        <v>NO</v>
      </c>
      <c r="X2443" t="str">
        <f t="shared" si="806"/>
        <v>NO</v>
      </c>
      <c r="Y2443" t="str">
        <f t="shared" si="807"/>
        <v>YES</v>
      </c>
      <c r="Z2443" t="str">
        <f t="shared" si="808"/>
        <v>NO</v>
      </c>
      <c r="AA2443" t="str">
        <f t="shared" si="809"/>
        <v>NO</v>
      </c>
      <c r="AB2443" t="str">
        <f t="shared" si="810"/>
        <v>NO</v>
      </c>
      <c r="AC2443" t="str">
        <f t="shared" si="811"/>
        <v>NO</v>
      </c>
      <c r="AD2443" t="str">
        <f t="shared" si="812"/>
        <v>NO</v>
      </c>
      <c r="AE2443" t="str">
        <f t="shared" si="813"/>
        <v>NO</v>
      </c>
      <c r="AF2443" t="str">
        <f t="shared" si="814"/>
        <v>NO</v>
      </c>
      <c r="AG2443" t="str">
        <f t="shared" si="815"/>
        <v>NO</v>
      </c>
      <c r="AH2443" t="str">
        <f t="shared" si="816"/>
        <v>NO</v>
      </c>
      <c r="AI2443">
        <f t="shared" si="817"/>
        <v>109</v>
      </c>
      <c r="AJ2443" t="str">
        <f t="shared" si="818"/>
        <v/>
      </c>
    </row>
    <row r="2444" spans="1:36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98"/>
        <v>1.2594166666666666</v>
      </c>
      <c r="P2444" s="6">
        <f t="shared" si="799"/>
        <v>81.252688172043008</v>
      </c>
      <c r="Q2444" t="str">
        <f t="shared" si="800"/>
        <v>food</v>
      </c>
      <c r="R2444" t="str">
        <f t="shared" si="801"/>
        <v>small batch</v>
      </c>
      <c r="S2444" s="8">
        <f t="shared" si="802"/>
        <v>42053</v>
      </c>
      <c r="T2444" s="8">
        <f t="shared" si="803"/>
        <v>42082.625324074077</v>
      </c>
      <c r="U2444">
        <f t="shared" si="804"/>
        <v>2015</v>
      </c>
      <c r="V2444" t="str">
        <f>VLOOKUP(MONTH(S2444),REF!$C$4:$D$15,2,FALSE)</f>
        <v>FEB</v>
      </c>
      <c r="W2444" t="str">
        <f t="shared" si="805"/>
        <v>NO</v>
      </c>
      <c r="X2444" t="str">
        <f t="shared" si="806"/>
        <v>NO</v>
      </c>
      <c r="Y2444" t="str">
        <f t="shared" si="807"/>
        <v>NO</v>
      </c>
      <c r="Z2444" t="str">
        <f t="shared" si="808"/>
        <v>NO</v>
      </c>
      <c r="AA2444" t="str">
        <f t="shared" si="809"/>
        <v>NO</v>
      </c>
      <c r="AB2444" t="str">
        <f t="shared" si="810"/>
        <v>YES</v>
      </c>
      <c r="AC2444" t="str">
        <f t="shared" si="811"/>
        <v>NO</v>
      </c>
      <c r="AD2444" t="str">
        <f t="shared" si="812"/>
        <v>NO</v>
      </c>
      <c r="AE2444" t="str">
        <f t="shared" si="813"/>
        <v>NO</v>
      </c>
      <c r="AF2444" t="str">
        <f t="shared" si="814"/>
        <v>NO</v>
      </c>
      <c r="AG2444" t="str">
        <f t="shared" si="815"/>
        <v>NO</v>
      </c>
      <c r="AH2444" t="str">
        <f t="shared" si="816"/>
        <v>NO</v>
      </c>
      <c r="AI2444">
        <f t="shared" si="817"/>
        <v>372</v>
      </c>
      <c r="AJ2444" t="str">
        <f t="shared" si="818"/>
        <v/>
      </c>
    </row>
    <row r="2445" spans="1:36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98"/>
        <v>2.0251494999999999</v>
      </c>
      <c r="P2445" s="6">
        <f t="shared" si="799"/>
        <v>130.23469453376205</v>
      </c>
      <c r="Q2445" t="str">
        <f t="shared" si="800"/>
        <v>food</v>
      </c>
      <c r="R2445" t="str">
        <f t="shared" si="801"/>
        <v>small batch</v>
      </c>
      <c r="S2445" s="8">
        <f t="shared" si="802"/>
        <v>41837</v>
      </c>
      <c r="T2445" s="8">
        <f t="shared" si="803"/>
        <v>41866.625254629631</v>
      </c>
      <c r="U2445">
        <f t="shared" si="804"/>
        <v>2014</v>
      </c>
      <c r="V2445" t="str">
        <f>VLOOKUP(MONTH(S2445),REF!$C$4:$D$15,2,FALSE)</f>
        <v>JUL</v>
      </c>
      <c r="W2445" t="str">
        <f t="shared" si="805"/>
        <v>NO</v>
      </c>
      <c r="X2445" t="str">
        <f t="shared" si="806"/>
        <v>NO</v>
      </c>
      <c r="Y2445" t="str">
        <f t="shared" si="807"/>
        <v>NO</v>
      </c>
      <c r="Z2445" t="str">
        <f t="shared" si="808"/>
        <v>NO</v>
      </c>
      <c r="AA2445" t="str">
        <f t="shared" si="809"/>
        <v>NO</v>
      </c>
      <c r="AB2445" t="str">
        <f t="shared" si="810"/>
        <v>YES</v>
      </c>
      <c r="AC2445" t="str">
        <f t="shared" si="811"/>
        <v>NO</v>
      </c>
      <c r="AD2445" t="str">
        <f t="shared" si="812"/>
        <v>NO</v>
      </c>
      <c r="AE2445" t="str">
        <f t="shared" si="813"/>
        <v>NO</v>
      </c>
      <c r="AF2445" t="str">
        <f t="shared" si="814"/>
        <v>NO</v>
      </c>
      <c r="AG2445" t="str">
        <f t="shared" si="815"/>
        <v>NO</v>
      </c>
      <c r="AH2445" t="str">
        <f t="shared" si="816"/>
        <v>NO</v>
      </c>
      <c r="AI2445">
        <f t="shared" si="817"/>
        <v>311</v>
      </c>
      <c r="AJ2445" t="str">
        <f t="shared" si="818"/>
        <v/>
      </c>
    </row>
    <row r="2446" spans="1:36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98"/>
        <v>1.0860000000000001</v>
      </c>
      <c r="P2446" s="6">
        <f t="shared" si="799"/>
        <v>53.409836065573771</v>
      </c>
      <c r="Q2446" t="str">
        <f t="shared" si="800"/>
        <v>food</v>
      </c>
      <c r="R2446" t="str">
        <f t="shared" si="801"/>
        <v>small batch</v>
      </c>
      <c r="S2446" s="8">
        <f t="shared" si="802"/>
        <v>42486</v>
      </c>
      <c r="T2446" s="8">
        <f t="shared" si="803"/>
        <v>42515.754525462966</v>
      </c>
      <c r="U2446">
        <f t="shared" si="804"/>
        <v>2016</v>
      </c>
      <c r="V2446" t="str">
        <f>VLOOKUP(MONTH(S2446),REF!$C$4:$D$15,2,FALSE)</f>
        <v>APR</v>
      </c>
      <c r="W2446" t="str">
        <f t="shared" si="805"/>
        <v>NO</v>
      </c>
      <c r="X2446" t="str">
        <f t="shared" si="806"/>
        <v>YES</v>
      </c>
      <c r="Y2446" t="str">
        <f t="shared" si="807"/>
        <v>NO</v>
      </c>
      <c r="Z2446" t="str">
        <f t="shared" si="808"/>
        <v>NO</v>
      </c>
      <c r="AA2446" t="str">
        <f t="shared" si="809"/>
        <v>NO</v>
      </c>
      <c r="AB2446" t="str">
        <f t="shared" si="810"/>
        <v>NO</v>
      </c>
      <c r="AC2446" t="str">
        <f t="shared" si="811"/>
        <v>NO</v>
      </c>
      <c r="AD2446" t="str">
        <f t="shared" si="812"/>
        <v>NO</v>
      </c>
      <c r="AE2446" t="str">
        <f t="shared" si="813"/>
        <v>NO</v>
      </c>
      <c r="AF2446" t="str">
        <f t="shared" si="814"/>
        <v>NO</v>
      </c>
      <c r="AG2446" t="str">
        <f t="shared" si="815"/>
        <v>NO</v>
      </c>
      <c r="AH2446" t="str">
        <f t="shared" si="816"/>
        <v>NO</v>
      </c>
      <c r="AI2446">
        <f t="shared" si="817"/>
        <v>61</v>
      </c>
      <c r="AJ2446" t="str">
        <f t="shared" si="818"/>
        <v/>
      </c>
    </row>
    <row r="2447" spans="1:36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98"/>
        <v>1.728</v>
      </c>
      <c r="P2447" s="6">
        <f t="shared" si="799"/>
        <v>75.130434782608702</v>
      </c>
      <c r="Q2447" t="str">
        <f t="shared" si="800"/>
        <v>food</v>
      </c>
      <c r="R2447" t="str">
        <f t="shared" si="801"/>
        <v>small batch</v>
      </c>
      <c r="S2447" s="8">
        <f t="shared" si="802"/>
        <v>42243</v>
      </c>
      <c r="T2447" s="8">
        <f t="shared" si="803"/>
        <v>42273.190057870372</v>
      </c>
      <c r="U2447">
        <f t="shared" si="804"/>
        <v>2015</v>
      </c>
      <c r="V2447" t="str">
        <f>VLOOKUP(MONTH(S2447),REF!$C$4:$D$15,2,FALSE)</f>
        <v>AUG</v>
      </c>
      <c r="W2447" t="str">
        <f t="shared" si="805"/>
        <v>NO</v>
      </c>
      <c r="X2447" t="str">
        <f t="shared" si="806"/>
        <v>NO</v>
      </c>
      <c r="Y2447" t="str">
        <f t="shared" si="807"/>
        <v>YES</v>
      </c>
      <c r="Z2447" t="str">
        <f t="shared" si="808"/>
        <v>NO</v>
      </c>
      <c r="AA2447" t="str">
        <f t="shared" si="809"/>
        <v>NO</v>
      </c>
      <c r="AB2447" t="str">
        <f t="shared" si="810"/>
        <v>NO</v>
      </c>
      <c r="AC2447" t="str">
        <f t="shared" si="811"/>
        <v>NO</v>
      </c>
      <c r="AD2447" t="str">
        <f t="shared" si="812"/>
        <v>NO</v>
      </c>
      <c r="AE2447" t="str">
        <f t="shared" si="813"/>
        <v>NO</v>
      </c>
      <c r="AF2447" t="str">
        <f t="shared" si="814"/>
        <v>NO</v>
      </c>
      <c r="AG2447" t="str">
        <f t="shared" si="815"/>
        <v>NO</v>
      </c>
      <c r="AH2447" t="str">
        <f t="shared" si="816"/>
        <v>NO</v>
      </c>
      <c r="AI2447">
        <f t="shared" si="817"/>
        <v>115</v>
      </c>
      <c r="AJ2447" t="str">
        <f t="shared" si="818"/>
        <v/>
      </c>
    </row>
    <row r="2448" spans="1:36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98"/>
        <v>1.6798</v>
      </c>
      <c r="P2448" s="6">
        <f t="shared" si="799"/>
        <v>75.666666666666671</v>
      </c>
      <c r="Q2448" t="str">
        <f t="shared" si="800"/>
        <v>food</v>
      </c>
      <c r="R2448" t="str">
        <f t="shared" si="801"/>
        <v>small batch</v>
      </c>
      <c r="S2448" s="8">
        <f t="shared" si="802"/>
        <v>42671</v>
      </c>
      <c r="T2448" s="8">
        <f t="shared" si="803"/>
        <v>42700.64434027778</v>
      </c>
      <c r="U2448">
        <f t="shared" si="804"/>
        <v>2016</v>
      </c>
      <c r="V2448" t="str">
        <f>VLOOKUP(MONTH(S2448),REF!$C$4:$D$15,2,FALSE)</f>
        <v>OCT</v>
      </c>
      <c r="W2448" t="str">
        <f t="shared" si="805"/>
        <v>NO</v>
      </c>
      <c r="X2448" t="str">
        <f t="shared" si="806"/>
        <v>NO</v>
      </c>
      <c r="Y2448" t="str">
        <f t="shared" si="807"/>
        <v>YES</v>
      </c>
      <c r="Z2448" t="str">
        <f t="shared" si="808"/>
        <v>NO</v>
      </c>
      <c r="AA2448" t="str">
        <f t="shared" si="809"/>
        <v>NO</v>
      </c>
      <c r="AB2448" t="str">
        <f t="shared" si="810"/>
        <v>NO</v>
      </c>
      <c r="AC2448" t="str">
        <f t="shared" si="811"/>
        <v>NO</v>
      </c>
      <c r="AD2448" t="str">
        <f t="shared" si="812"/>
        <v>NO</v>
      </c>
      <c r="AE2448" t="str">
        <f t="shared" si="813"/>
        <v>NO</v>
      </c>
      <c r="AF2448" t="str">
        <f t="shared" si="814"/>
        <v>NO</v>
      </c>
      <c r="AG2448" t="str">
        <f t="shared" si="815"/>
        <v>NO</v>
      </c>
      <c r="AH2448" t="str">
        <f t="shared" si="816"/>
        <v>NO</v>
      </c>
      <c r="AI2448">
        <f t="shared" si="817"/>
        <v>111</v>
      </c>
      <c r="AJ2448" t="str">
        <f t="shared" si="818"/>
        <v/>
      </c>
    </row>
    <row r="2449" spans="1:36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98"/>
        <v>4.2720000000000002</v>
      </c>
      <c r="P2449" s="6">
        <f t="shared" si="799"/>
        <v>31.691394658753708</v>
      </c>
      <c r="Q2449" t="str">
        <f t="shared" si="800"/>
        <v>food</v>
      </c>
      <c r="R2449" t="str">
        <f t="shared" si="801"/>
        <v>small batch</v>
      </c>
      <c r="S2449" s="8">
        <f t="shared" si="802"/>
        <v>42654</v>
      </c>
      <c r="T2449" s="8">
        <f t="shared" si="803"/>
        <v>42686.166666666672</v>
      </c>
      <c r="U2449">
        <f t="shared" si="804"/>
        <v>2016</v>
      </c>
      <c r="V2449" t="str">
        <f>VLOOKUP(MONTH(S2449),REF!$C$4:$D$15,2,FALSE)</f>
        <v>OCT</v>
      </c>
      <c r="W2449" t="str">
        <f t="shared" si="805"/>
        <v>NO</v>
      </c>
      <c r="X2449" t="str">
        <f t="shared" si="806"/>
        <v>YES</v>
      </c>
      <c r="Y2449" t="str">
        <f t="shared" si="807"/>
        <v>NO</v>
      </c>
      <c r="Z2449" t="str">
        <f t="shared" si="808"/>
        <v>NO</v>
      </c>
      <c r="AA2449" t="str">
        <f t="shared" si="809"/>
        <v>NO</v>
      </c>
      <c r="AB2449" t="str">
        <f t="shared" si="810"/>
        <v>NO</v>
      </c>
      <c r="AC2449" t="str">
        <f t="shared" si="811"/>
        <v>NO</v>
      </c>
      <c r="AD2449" t="str">
        <f t="shared" si="812"/>
        <v>NO</v>
      </c>
      <c r="AE2449" t="str">
        <f t="shared" si="813"/>
        <v>NO</v>
      </c>
      <c r="AF2449" t="str">
        <f t="shared" si="814"/>
        <v>NO</v>
      </c>
      <c r="AG2449" t="str">
        <f t="shared" si="815"/>
        <v>NO</v>
      </c>
      <c r="AH2449" t="str">
        <f t="shared" si="816"/>
        <v>NO</v>
      </c>
      <c r="AI2449">
        <f t="shared" si="817"/>
        <v>337</v>
      </c>
      <c r="AJ2449" t="str">
        <f t="shared" si="818"/>
        <v/>
      </c>
    </row>
    <row r="2450" spans="1:36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98"/>
        <v>1.075</v>
      </c>
      <c r="P2450" s="6">
        <f t="shared" si="799"/>
        <v>47.777777777777779</v>
      </c>
      <c r="Q2450" t="str">
        <f t="shared" si="800"/>
        <v>food</v>
      </c>
      <c r="R2450" t="str">
        <f t="shared" si="801"/>
        <v>small batch</v>
      </c>
      <c r="S2450" s="8">
        <f t="shared" si="802"/>
        <v>42607</v>
      </c>
      <c r="T2450" s="8">
        <f t="shared" si="803"/>
        <v>42613.233333333337</v>
      </c>
      <c r="U2450">
        <f t="shared" si="804"/>
        <v>2016</v>
      </c>
      <c r="V2450" t="str">
        <f>VLOOKUP(MONTH(S2450),REF!$C$4:$D$15,2,FALSE)</f>
        <v>AUG</v>
      </c>
      <c r="W2450" t="str">
        <f t="shared" si="805"/>
        <v>YES</v>
      </c>
      <c r="X2450" t="str">
        <f t="shared" si="806"/>
        <v>NO</v>
      </c>
      <c r="Y2450" t="str">
        <f t="shared" si="807"/>
        <v>NO</v>
      </c>
      <c r="Z2450" t="str">
        <f t="shared" si="808"/>
        <v>NO</v>
      </c>
      <c r="AA2450" t="str">
        <f t="shared" si="809"/>
        <v>NO</v>
      </c>
      <c r="AB2450" t="str">
        <f t="shared" si="810"/>
        <v>NO</v>
      </c>
      <c r="AC2450" t="str">
        <f t="shared" si="811"/>
        <v>NO</v>
      </c>
      <c r="AD2450" t="str">
        <f t="shared" si="812"/>
        <v>NO</v>
      </c>
      <c r="AE2450" t="str">
        <f t="shared" si="813"/>
        <v>NO</v>
      </c>
      <c r="AF2450" t="str">
        <f t="shared" si="814"/>
        <v>NO</v>
      </c>
      <c r="AG2450" t="str">
        <f t="shared" si="815"/>
        <v>NO</v>
      </c>
      <c r="AH2450" t="str">
        <f t="shared" si="816"/>
        <v>NO</v>
      </c>
      <c r="AI2450">
        <f t="shared" si="817"/>
        <v>9</v>
      </c>
      <c r="AJ2450" t="str">
        <f t="shared" si="818"/>
        <v/>
      </c>
    </row>
    <row r="2451" spans="1:36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98"/>
        <v>1.08</v>
      </c>
      <c r="P2451" s="6">
        <f t="shared" si="799"/>
        <v>90</v>
      </c>
      <c r="Q2451" t="str">
        <f t="shared" si="800"/>
        <v>food</v>
      </c>
      <c r="R2451" t="str">
        <f t="shared" si="801"/>
        <v>small batch</v>
      </c>
      <c r="S2451" s="8">
        <f t="shared" si="802"/>
        <v>41943</v>
      </c>
      <c r="T2451" s="8">
        <f t="shared" si="803"/>
        <v>41973.184201388889</v>
      </c>
      <c r="U2451">
        <f t="shared" si="804"/>
        <v>2014</v>
      </c>
      <c r="V2451" t="str">
        <f>VLOOKUP(MONTH(S2451),REF!$C$4:$D$15,2,FALSE)</f>
        <v>OCT</v>
      </c>
      <c r="W2451" t="str">
        <f t="shared" si="805"/>
        <v>NO</v>
      </c>
      <c r="X2451" t="str">
        <f t="shared" si="806"/>
        <v>NO</v>
      </c>
      <c r="Y2451" t="str">
        <f t="shared" si="807"/>
        <v>NO</v>
      </c>
      <c r="Z2451" t="str">
        <f t="shared" si="808"/>
        <v>YES</v>
      </c>
      <c r="AA2451" t="str">
        <f t="shared" si="809"/>
        <v>NO</v>
      </c>
      <c r="AB2451" t="str">
        <f t="shared" si="810"/>
        <v>NO</v>
      </c>
      <c r="AC2451" t="str">
        <f t="shared" si="811"/>
        <v>NO</v>
      </c>
      <c r="AD2451" t="str">
        <f t="shared" si="812"/>
        <v>NO</v>
      </c>
      <c r="AE2451" t="str">
        <f t="shared" si="813"/>
        <v>NO</v>
      </c>
      <c r="AF2451" t="str">
        <f t="shared" si="814"/>
        <v>NO</v>
      </c>
      <c r="AG2451" t="str">
        <f t="shared" si="815"/>
        <v>NO</v>
      </c>
      <c r="AH2451" t="str">
        <f t="shared" si="816"/>
        <v>NO</v>
      </c>
      <c r="AI2451">
        <f t="shared" si="817"/>
        <v>120</v>
      </c>
      <c r="AJ2451" t="str">
        <f t="shared" si="818"/>
        <v/>
      </c>
    </row>
    <row r="2452" spans="1:36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98"/>
        <v>1.0153353333333335</v>
      </c>
      <c r="P2452" s="6">
        <f t="shared" si="799"/>
        <v>149.31401960784314</v>
      </c>
      <c r="Q2452" t="str">
        <f t="shared" si="800"/>
        <v>food</v>
      </c>
      <c r="R2452" t="str">
        <f t="shared" si="801"/>
        <v>small batch</v>
      </c>
      <c r="S2452" s="8">
        <f t="shared" si="802"/>
        <v>41902</v>
      </c>
      <c r="T2452" s="8">
        <f t="shared" si="803"/>
        <v>41940.132638888885</v>
      </c>
      <c r="U2452">
        <f t="shared" si="804"/>
        <v>2014</v>
      </c>
      <c r="V2452" t="str">
        <f>VLOOKUP(MONTH(S2452),REF!$C$4:$D$15,2,FALSE)</f>
        <v>SEP</v>
      </c>
      <c r="W2452" t="str">
        <f t="shared" si="805"/>
        <v>NO</v>
      </c>
      <c r="X2452" t="str">
        <f t="shared" si="806"/>
        <v>NO</v>
      </c>
      <c r="Y2452" t="str">
        <f t="shared" si="807"/>
        <v>NO</v>
      </c>
      <c r="Z2452" t="str">
        <f t="shared" si="808"/>
        <v>NO</v>
      </c>
      <c r="AA2452" t="str">
        <f t="shared" si="809"/>
        <v>YES</v>
      </c>
      <c r="AB2452" t="str">
        <f t="shared" si="810"/>
        <v>NO</v>
      </c>
      <c r="AC2452" t="str">
        <f t="shared" si="811"/>
        <v>NO</v>
      </c>
      <c r="AD2452" t="str">
        <f t="shared" si="812"/>
        <v>NO</v>
      </c>
      <c r="AE2452" t="str">
        <f t="shared" si="813"/>
        <v>NO</v>
      </c>
      <c r="AF2452" t="str">
        <f t="shared" si="814"/>
        <v>NO</v>
      </c>
      <c r="AG2452" t="str">
        <f t="shared" si="815"/>
        <v>NO</v>
      </c>
      <c r="AH2452" t="str">
        <f t="shared" si="816"/>
        <v>NO</v>
      </c>
      <c r="AI2452">
        <f t="shared" si="817"/>
        <v>102</v>
      </c>
      <c r="AJ2452" t="str">
        <f t="shared" si="818"/>
        <v/>
      </c>
    </row>
    <row r="2453" spans="1:36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98"/>
        <v>1.1545000000000001</v>
      </c>
      <c r="P2453" s="6">
        <f t="shared" si="799"/>
        <v>62.06989247311828</v>
      </c>
      <c r="Q2453" t="str">
        <f t="shared" si="800"/>
        <v>food</v>
      </c>
      <c r="R2453" t="str">
        <f t="shared" si="801"/>
        <v>small batch</v>
      </c>
      <c r="S2453" s="8">
        <f t="shared" si="802"/>
        <v>42780</v>
      </c>
      <c r="T2453" s="8">
        <f t="shared" si="803"/>
        <v>42799.908449074079</v>
      </c>
      <c r="U2453">
        <f t="shared" si="804"/>
        <v>2017</v>
      </c>
      <c r="V2453" t="str">
        <f>VLOOKUP(MONTH(S2453),REF!$C$4:$D$15,2,FALSE)</f>
        <v>FEB</v>
      </c>
      <c r="W2453" t="str">
        <f t="shared" si="805"/>
        <v>NO</v>
      </c>
      <c r="X2453" t="str">
        <f t="shared" si="806"/>
        <v>NO</v>
      </c>
      <c r="Y2453" t="str">
        <f t="shared" si="807"/>
        <v>NO</v>
      </c>
      <c r="Z2453" t="str">
        <f t="shared" si="808"/>
        <v>YES</v>
      </c>
      <c r="AA2453" t="str">
        <f t="shared" si="809"/>
        <v>NO</v>
      </c>
      <c r="AB2453" t="str">
        <f t="shared" si="810"/>
        <v>NO</v>
      </c>
      <c r="AC2453" t="str">
        <f t="shared" si="811"/>
        <v>NO</v>
      </c>
      <c r="AD2453" t="str">
        <f t="shared" si="812"/>
        <v>NO</v>
      </c>
      <c r="AE2453" t="str">
        <f t="shared" si="813"/>
        <v>NO</v>
      </c>
      <c r="AF2453" t="str">
        <f t="shared" si="814"/>
        <v>NO</v>
      </c>
      <c r="AG2453" t="str">
        <f t="shared" si="815"/>
        <v>NO</v>
      </c>
      <c r="AH2453" t="str">
        <f t="shared" si="816"/>
        <v>NO</v>
      </c>
      <c r="AI2453">
        <f t="shared" si="817"/>
        <v>186</v>
      </c>
      <c r="AJ2453" t="str">
        <f t="shared" si="818"/>
        <v/>
      </c>
    </row>
    <row r="2454" spans="1:36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98"/>
        <v>1.335</v>
      </c>
      <c r="P2454" s="6">
        <f t="shared" si="799"/>
        <v>53.4</v>
      </c>
      <c r="Q2454" t="str">
        <f t="shared" si="800"/>
        <v>food</v>
      </c>
      <c r="R2454" t="str">
        <f t="shared" si="801"/>
        <v>small batch</v>
      </c>
      <c r="S2454" s="8">
        <f t="shared" si="802"/>
        <v>42339</v>
      </c>
      <c r="T2454" s="8">
        <f t="shared" si="803"/>
        <v>42367.958333333328</v>
      </c>
      <c r="U2454">
        <f t="shared" si="804"/>
        <v>2015</v>
      </c>
      <c r="V2454" t="str">
        <f>VLOOKUP(MONTH(S2454),REF!$C$4:$D$15,2,FALSE)</f>
        <v>DEC</v>
      </c>
      <c r="W2454" t="str">
        <f t="shared" si="805"/>
        <v>YES</v>
      </c>
      <c r="X2454" t="str">
        <f t="shared" si="806"/>
        <v>NO</v>
      </c>
      <c r="Y2454" t="str">
        <f t="shared" si="807"/>
        <v>NO</v>
      </c>
      <c r="Z2454" t="str">
        <f t="shared" si="808"/>
        <v>NO</v>
      </c>
      <c r="AA2454" t="str">
        <f t="shared" si="809"/>
        <v>NO</v>
      </c>
      <c r="AB2454" t="str">
        <f t="shared" si="810"/>
        <v>NO</v>
      </c>
      <c r="AC2454" t="str">
        <f t="shared" si="811"/>
        <v>NO</v>
      </c>
      <c r="AD2454" t="str">
        <f t="shared" si="812"/>
        <v>NO</v>
      </c>
      <c r="AE2454" t="str">
        <f t="shared" si="813"/>
        <v>NO</v>
      </c>
      <c r="AF2454" t="str">
        <f t="shared" si="814"/>
        <v>NO</v>
      </c>
      <c r="AG2454" t="str">
        <f t="shared" si="815"/>
        <v>NO</v>
      </c>
      <c r="AH2454" t="str">
        <f t="shared" si="816"/>
        <v>NO</v>
      </c>
      <c r="AI2454">
        <f t="shared" si="817"/>
        <v>15</v>
      </c>
      <c r="AJ2454" t="str">
        <f t="shared" si="818"/>
        <v/>
      </c>
    </row>
    <row r="2455" spans="1:36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98"/>
        <v>1.5469999999999999</v>
      </c>
      <c r="P2455" s="6">
        <f t="shared" si="799"/>
        <v>69.268656716417908</v>
      </c>
      <c r="Q2455" t="str">
        <f t="shared" si="800"/>
        <v>food</v>
      </c>
      <c r="R2455" t="str">
        <f t="shared" si="801"/>
        <v>small batch</v>
      </c>
      <c r="S2455" s="8">
        <f t="shared" si="802"/>
        <v>42739</v>
      </c>
      <c r="T2455" s="8">
        <f t="shared" si="803"/>
        <v>42768.692233796297</v>
      </c>
      <c r="U2455">
        <f t="shared" si="804"/>
        <v>2017</v>
      </c>
      <c r="V2455" t="str">
        <f>VLOOKUP(MONTH(S2455),REF!$C$4:$D$15,2,FALSE)</f>
        <v>JAN</v>
      </c>
      <c r="W2455" t="str">
        <f t="shared" si="805"/>
        <v>NO</v>
      </c>
      <c r="X2455" t="str">
        <f t="shared" si="806"/>
        <v>YES</v>
      </c>
      <c r="Y2455" t="str">
        <f t="shared" si="807"/>
        <v>NO</v>
      </c>
      <c r="Z2455" t="str">
        <f t="shared" si="808"/>
        <v>NO</v>
      </c>
      <c r="AA2455" t="str">
        <f t="shared" si="809"/>
        <v>NO</v>
      </c>
      <c r="AB2455" t="str">
        <f t="shared" si="810"/>
        <v>NO</v>
      </c>
      <c r="AC2455" t="str">
        <f t="shared" si="811"/>
        <v>NO</v>
      </c>
      <c r="AD2455" t="str">
        <f t="shared" si="812"/>
        <v>NO</v>
      </c>
      <c r="AE2455" t="str">
        <f t="shared" si="813"/>
        <v>NO</v>
      </c>
      <c r="AF2455" t="str">
        <f t="shared" si="814"/>
        <v>NO</v>
      </c>
      <c r="AG2455" t="str">
        <f t="shared" si="815"/>
        <v>NO</v>
      </c>
      <c r="AH2455" t="str">
        <f t="shared" si="816"/>
        <v>NO</v>
      </c>
      <c r="AI2455">
        <f t="shared" si="817"/>
        <v>67</v>
      </c>
      <c r="AJ2455" t="str">
        <f t="shared" si="818"/>
        <v/>
      </c>
    </row>
    <row r="2456" spans="1:36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98"/>
        <v>1.0084571428571429</v>
      </c>
      <c r="P2456" s="6">
        <f t="shared" si="799"/>
        <v>271.50769230769231</v>
      </c>
      <c r="Q2456" t="str">
        <f t="shared" si="800"/>
        <v>food</v>
      </c>
      <c r="R2456" t="str">
        <f t="shared" si="801"/>
        <v>small batch</v>
      </c>
      <c r="S2456" s="8">
        <f t="shared" si="802"/>
        <v>42770</v>
      </c>
      <c r="T2456" s="8">
        <f t="shared" si="803"/>
        <v>42805.201481481483</v>
      </c>
      <c r="U2456">
        <f t="shared" si="804"/>
        <v>2017</v>
      </c>
      <c r="V2456" t="str">
        <f>VLOOKUP(MONTH(S2456),REF!$C$4:$D$15,2,FALSE)</f>
        <v>FEB</v>
      </c>
      <c r="W2456" t="str">
        <f t="shared" si="805"/>
        <v>NO</v>
      </c>
      <c r="X2456" t="str">
        <f t="shared" si="806"/>
        <v>NO</v>
      </c>
      <c r="Y2456" t="str">
        <f t="shared" si="807"/>
        <v>NO</v>
      </c>
      <c r="Z2456" t="str">
        <f t="shared" si="808"/>
        <v>NO</v>
      </c>
      <c r="AA2456" t="str">
        <f t="shared" si="809"/>
        <v>NO</v>
      </c>
      <c r="AB2456" t="str">
        <f t="shared" si="810"/>
        <v>NO</v>
      </c>
      <c r="AC2456" t="str">
        <f t="shared" si="811"/>
        <v>NO</v>
      </c>
      <c r="AD2456" t="str">
        <f t="shared" si="812"/>
        <v>NO</v>
      </c>
      <c r="AE2456" t="str">
        <f t="shared" si="813"/>
        <v>YES</v>
      </c>
      <c r="AF2456" t="str">
        <f t="shared" si="814"/>
        <v>NO</v>
      </c>
      <c r="AG2456" t="str">
        <f t="shared" si="815"/>
        <v>NO</v>
      </c>
      <c r="AH2456" t="str">
        <f t="shared" si="816"/>
        <v>NO</v>
      </c>
      <c r="AI2456">
        <f t="shared" si="817"/>
        <v>130</v>
      </c>
      <c r="AJ2456" t="str">
        <f t="shared" si="818"/>
        <v/>
      </c>
    </row>
    <row r="2457" spans="1:36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98"/>
        <v>1.82</v>
      </c>
      <c r="P2457" s="6">
        <f t="shared" si="799"/>
        <v>34.125</v>
      </c>
      <c r="Q2457" t="str">
        <f t="shared" si="800"/>
        <v>food</v>
      </c>
      <c r="R2457" t="str">
        <f t="shared" si="801"/>
        <v>small batch</v>
      </c>
      <c r="S2457" s="8">
        <f t="shared" si="802"/>
        <v>42453</v>
      </c>
      <c r="T2457" s="8">
        <f t="shared" si="803"/>
        <v>42480.781828703708</v>
      </c>
      <c r="U2457">
        <f t="shared" si="804"/>
        <v>2016</v>
      </c>
      <c r="V2457" t="str">
        <f>VLOOKUP(MONTH(S2457),REF!$C$4:$D$15,2,FALSE)</f>
        <v>MAR</v>
      </c>
      <c r="W2457" t="str">
        <f t="shared" si="805"/>
        <v>YES</v>
      </c>
      <c r="X2457" t="str">
        <f t="shared" si="806"/>
        <v>NO</v>
      </c>
      <c r="Y2457" t="str">
        <f t="shared" si="807"/>
        <v>NO</v>
      </c>
      <c r="Z2457" t="str">
        <f t="shared" si="808"/>
        <v>NO</v>
      </c>
      <c r="AA2457" t="str">
        <f t="shared" si="809"/>
        <v>NO</v>
      </c>
      <c r="AB2457" t="str">
        <f t="shared" si="810"/>
        <v>NO</v>
      </c>
      <c r="AC2457" t="str">
        <f t="shared" si="811"/>
        <v>NO</v>
      </c>
      <c r="AD2457" t="str">
        <f t="shared" si="812"/>
        <v>NO</v>
      </c>
      <c r="AE2457" t="str">
        <f t="shared" si="813"/>
        <v>NO</v>
      </c>
      <c r="AF2457" t="str">
        <f t="shared" si="814"/>
        <v>NO</v>
      </c>
      <c r="AG2457" t="str">
        <f t="shared" si="815"/>
        <v>NO</v>
      </c>
      <c r="AH2457" t="str">
        <f t="shared" si="816"/>
        <v>NO</v>
      </c>
      <c r="AI2457">
        <f t="shared" si="817"/>
        <v>16</v>
      </c>
      <c r="AJ2457" t="str">
        <f t="shared" si="818"/>
        <v/>
      </c>
    </row>
    <row r="2458" spans="1:36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98"/>
        <v>1.8086666666666666</v>
      </c>
      <c r="P2458" s="6">
        <f t="shared" si="799"/>
        <v>40.492537313432834</v>
      </c>
      <c r="Q2458" t="str">
        <f t="shared" si="800"/>
        <v>food</v>
      </c>
      <c r="R2458" t="str">
        <f t="shared" si="801"/>
        <v>small batch</v>
      </c>
      <c r="S2458" s="8">
        <f t="shared" si="802"/>
        <v>42762</v>
      </c>
      <c r="T2458" s="8">
        <f t="shared" si="803"/>
        <v>42791.961099537039</v>
      </c>
      <c r="U2458">
        <f t="shared" si="804"/>
        <v>2017</v>
      </c>
      <c r="V2458" t="str">
        <f>VLOOKUP(MONTH(S2458),REF!$C$4:$D$15,2,FALSE)</f>
        <v>JAN</v>
      </c>
      <c r="W2458" t="str">
        <f t="shared" si="805"/>
        <v>NO</v>
      </c>
      <c r="X2458" t="str">
        <f t="shared" si="806"/>
        <v>YES</v>
      </c>
      <c r="Y2458" t="str">
        <f t="shared" si="807"/>
        <v>NO</v>
      </c>
      <c r="Z2458" t="str">
        <f t="shared" si="808"/>
        <v>NO</v>
      </c>
      <c r="AA2458" t="str">
        <f t="shared" si="809"/>
        <v>NO</v>
      </c>
      <c r="AB2458" t="str">
        <f t="shared" si="810"/>
        <v>NO</v>
      </c>
      <c r="AC2458" t="str">
        <f t="shared" si="811"/>
        <v>NO</v>
      </c>
      <c r="AD2458" t="str">
        <f t="shared" si="812"/>
        <v>NO</v>
      </c>
      <c r="AE2458" t="str">
        <f t="shared" si="813"/>
        <v>NO</v>
      </c>
      <c r="AF2458" t="str">
        <f t="shared" si="814"/>
        <v>NO</v>
      </c>
      <c r="AG2458" t="str">
        <f t="shared" si="815"/>
        <v>NO</v>
      </c>
      <c r="AH2458" t="str">
        <f t="shared" si="816"/>
        <v>NO</v>
      </c>
      <c r="AI2458">
        <f t="shared" si="817"/>
        <v>67</v>
      </c>
      <c r="AJ2458" t="str">
        <f t="shared" si="818"/>
        <v/>
      </c>
    </row>
    <row r="2459" spans="1:36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98"/>
        <v>1.0230434782608695</v>
      </c>
      <c r="P2459" s="6">
        <f t="shared" si="799"/>
        <v>189.75806451612902</v>
      </c>
      <c r="Q2459" t="str">
        <f t="shared" si="800"/>
        <v>food</v>
      </c>
      <c r="R2459" t="str">
        <f t="shared" si="801"/>
        <v>small batch</v>
      </c>
      <c r="S2459" s="8">
        <f t="shared" si="802"/>
        <v>42424</v>
      </c>
      <c r="T2459" s="8">
        <f t="shared" si="803"/>
        <v>42453.560833333337</v>
      </c>
      <c r="U2459">
        <f t="shared" si="804"/>
        <v>2016</v>
      </c>
      <c r="V2459" t="str">
        <f>VLOOKUP(MONTH(S2459),REF!$C$4:$D$15,2,FALSE)</f>
        <v>FEB</v>
      </c>
      <c r="W2459" t="str">
        <f t="shared" si="805"/>
        <v>NO</v>
      </c>
      <c r="X2459" t="str">
        <f t="shared" si="806"/>
        <v>NO</v>
      </c>
      <c r="Y2459" t="str">
        <f t="shared" si="807"/>
        <v>NO</v>
      </c>
      <c r="Z2459" t="str">
        <f t="shared" si="808"/>
        <v>NO</v>
      </c>
      <c r="AA2459" t="str">
        <f t="shared" si="809"/>
        <v>NO</v>
      </c>
      <c r="AB2459" t="str">
        <f t="shared" si="810"/>
        <v>YES</v>
      </c>
      <c r="AC2459" t="str">
        <f t="shared" si="811"/>
        <v>NO</v>
      </c>
      <c r="AD2459" t="str">
        <f t="shared" si="812"/>
        <v>NO</v>
      </c>
      <c r="AE2459" t="str">
        <f t="shared" si="813"/>
        <v>NO</v>
      </c>
      <c r="AF2459" t="str">
        <f t="shared" si="814"/>
        <v>NO</v>
      </c>
      <c r="AG2459" t="str">
        <f t="shared" si="815"/>
        <v>NO</v>
      </c>
      <c r="AH2459" t="str">
        <f t="shared" si="816"/>
        <v>NO</v>
      </c>
      <c r="AI2459">
        <f t="shared" si="817"/>
        <v>124</v>
      </c>
      <c r="AJ2459" t="str">
        <f t="shared" si="818"/>
        <v/>
      </c>
    </row>
    <row r="2460" spans="1:36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98"/>
        <v>1.1017999999999999</v>
      </c>
      <c r="P2460" s="6">
        <f t="shared" si="799"/>
        <v>68.862499999999997</v>
      </c>
      <c r="Q2460" t="str">
        <f t="shared" si="800"/>
        <v>food</v>
      </c>
      <c r="R2460" t="str">
        <f t="shared" si="801"/>
        <v>small batch</v>
      </c>
      <c r="S2460" s="8">
        <f t="shared" si="802"/>
        <v>42496</v>
      </c>
      <c r="T2460" s="8">
        <f t="shared" si="803"/>
        <v>42530.791666666672</v>
      </c>
      <c r="U2460">
        <f t="shared" si="804"/>
        <v>2016</v>
      </c>
      <c r="V2460" t="str">
        <f>VLOOKUP(MONTH(S2460),REF!$C$4:$D$15,2,FALSE)</f>
        <v>MAY</v>
      </c>
      <c r="W2460" t="str">
        <f t="shared" si="805"/>
        <v>NO</v>
      </c>
      <c r="X2460" t="str">
        <f t="shared" si="806"/>
        <v>NO</v>
      </c>
      <c r="Y2460" t="str">
        <f t="shared" si="807"/>
        <v>YES</v>
      </c>
      <c r="Z2460" t="str">
        <f t="shared" si="808"/>
        <v>NO</v>
      </c>
      <c r="AA2460" t="str">
        <f t="shared" si="809"/>
        <v>NO</v>
      </c>
      <c r="AB2460" t="str">
        <f t="shared" si="810"/>
        <v>NO</v>
      </c>
      <c r="AC2460" t="str">
        <f t="shared" si="811"/>
        <v>NO</v>
      </c>
      <c r="AD2460" t="str">
        <f t="shared" si="812"/>
        <v>NO</v>
      </c>
      <c r="AE2460" t="str">
        <f t="shared" si="813"/>
        <v>NO</v>
      </c>
      <c r="AF2460" t="str">
        <f t="shared" si="814"/>
        <v>NO</v>
      </c>
      <c r="AG2460" t="str">
        <f t="shared" si="815"/>
        <v>NO</v>
      </c>
      <c r="AH2460" t="str">
        <f t="shared" si="816"/>
        <v>NO</v>
      </c>
      <c r="AI2460">
        <f t="shared" si="817"/>
        <v>80</v>
      </c>
      <c r="AJ2460" t="str">
        <f t="shared" si="818"/>
        <v/>
      </c>
    </row>
    <row r="2461" spans="1:36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98"/>
        <v>1.0225</v>
      </c>
      <c r="P2461" s="6">
        <f t="shared" si="799"/>
        <v>108.77659574468085</v>
      </c>
      <c r="Q2461" t="str">
        <f t="shared" si="800"/>
        <v>food</v>
      </c>
      <c r="R2461" t="str">
        <f t="shared" si="801"/>
        <v>small batch</v>
      </c>
      <c r="S2461" s="8">
        <f t="shared" si="802"/>
        <v>42408</v>
      </c>
      <c r="T2461" s="8">
        <f t="shared" si="803"/>
        <v>42452.595891203702</v>
      </c>
      <c r="U2461">
        <f t="shared" si="804"/>
        <v>2016</v>
      </c>
      <c r="V2461" t="str">
        <f>VLOOKUP(MONTH(S2461),REF!$C$4:$D$15,2,FALSE)</f>
        <v>FEB</v>
      </c>
      <c r="W2461" t="str">
        <f t="shared" si="805"/>
        <v>NO</v>
      </c>
      <c r="X2461" t="str">
        <f t="shared" si="806"/>
        <v>NO</v>
      </c>
      <c r="Y2461" t="str">
        <f t="shared" si="807"/>
        <v>NO</v>
      </c>
      <c r="Z2461" t="str">
        <f t="shared" si="808"/>
        <v>NO</v>
      </c>
      <c r="AA2461" t="str">
        <f t="shared" si="809"/>
        <v>NO</v>
      </c>
      <c r="AB2461" t="str">
        <f t="shared" si="810"/>
        <v>NO</v>
      </c>
      <c r="AC2461" t="str">
        <f t="shared" si="811"/>
        <v>NO</v>
      </c>
      <c r="AD2461" t="str">
        <f t="shared" si="812"/>
        <v>YES</v>
      </c>
      <c r="AE2461" t="str">
        <f t="shared" si="813"/>
        <v>NO</v>
      </c>
      <c r="AF2461" t="str">
        <f t="shared" si="814"/>
        <v>NO</v>
      </c>
      <c r="AG2461" t="str">
        <f t="shared" si="815"/>
        <v>NO</v>
      </c>
      <c r="AH2461" t="str">
        <f t="shared" si="816"/>
        <v>NO</v>
      </c>
      <c r="AI2461">
        <f t="shared" si="817"/>
        <v>282</v>
      </c>
      <c r="AJ2461" t="str">
        <f t="shared" si="818"/>
        <v/>
      </c>
    </row>
    <row r="2462" spans="1:36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98"/>
        <v>1.0078823529411765</v>
      </c>
      <c r="P2462" s="6">
        <f t="shared" si="799"/>
        <v>125.98529411764706</v>
      </c>
      <c r="Q2462" t="str">
        <f t="shared" si="800"/>
        <v>food</v>
      </c>
      <c r="R2462" t="str">
        <f t="shared" si="801"/>
        <v>small batch</v>
      </c>
      <c r="S2462" s="8">
        <f t="shared" si="802"/>
        <v>42704</v>
      </c>
      <c r="T2462" s="8">
        <f t="shared" si="803"/>
        <v>42738.178472222222</v>
      </c>
      <c r="U2462">
        <f t="shared" si="804"/>
        <v>2016</v>
      </c>
      <c r="V2462" t="str">
        <f>VLOOKUP(MONTH(S2462),REF!$C$4:$D$15,2,FALSE)</f>
        <v>NOV</v>
      </c>
      <c r="W2462" t="str">
        <f t="shared" si="805"/>
        <v>NO</v>
      </c>
      <c r="X2462" t="str">
        <f t="shared" si="806"/>
        <v>NO</v>
      </c>
      <c r="Y2462" t="str">
        <f t="shared" si="807"/>
        <v>YES</v>
      </c>
      <c r="Z2462" t="str">
        <f t="shared" si="808"/>
        <v>NO</v>
      </c>
      <c r="AA2462" t="str">
        <f t="shared" si="809"/>
        <v>NO</v>
      </c>
      <c r="AB2462" t="str">
        <f t="shared" si="810"/>
        <v>NO</v>
      </c>
      <c r="AC2462" t="str">
        <f t="shared" si="811"/>
        <v>NO</v>
      </c>
      <c r="AD2462" t="str">
        <f t="shared" si="812"/>
        <v>NO</v>
      </c>
      <c r="AE2462" t="str">
        <f t="shared" si="813"/>
        <v>NO</v>
      </c>
      <c r="AF2462" t="str">
        <f t="shared" si="814"/>
        <v>NO</v>
      </c>
      <c r="AG2462" t="str">
        <f t="shared" si="815"/>
        <v>NO</v>
      </c>
      <c r="AH2462" t="str">
        <f t="shared" si="816"/>
        <v>NO</v>
      </c>
      <c r="AI2462">
        <f t="shared" si="817"/>
        <v>68</v>
      </c>
      <c r="AJ2462" t="str">
        <f t="shared" si="818"/>
        <v/>
      </c>
    </row>
    <row r="2463" spans="1:36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98"/>
        <v>1.038</v>
      </c>
      <c r="P2463" s="6">
        <f t="shared" si="799"/>
        <v>90.523255813953483</v>
      </c>
      <c r="Q2463" t="str">
        <f t="shared" si="800"/>
        <v>music</v>
      </c>
      <c r="R2463" t="str">
        <f t="shared" si="801"/>
        <v>indie rock</v>
      </c>
      <c r="S2463" s="8">
        <f t="shared" si="802"/>
        <v>40784</v>
      </c>
      <c r="T2463" s="8">
        <f t="shared" si="803"/>
        <v>40817.125</v>
      </c>
      <c r="U2463">
        <f t="shared" si="804"/>
        <v>2011</v>
      </c>
      <c r="V2463" t="str">
        <f>VLOOKUP(MONTH(S2463),REF!$C$4:$D$15,2,FALSE)</f>
        <v>AUG</v>
      </c>
      <c r="W2463" t="str">
        <f t="shared" si="805"/>
        <v>NO</v>
      </c>
      <c r="X2463" t="str">
        <f t="shared" si="806"/>
        <v>NO</v>
      </c>
      <c r="Y2463" t="str">
        <f t="shared" si="807"/>
        <v>YES</v>
      </c>
      <c r="Z2463" t="str">
        <f t="shared" si="808"/>
        <v>NO</v>
      </c>
      <c r="AA2463" t="str">
        <f t="shared" si="809"/>
        <v>NO</v>
      </c>
      <c r="AB2463" t="str">
        <f t="shared" si="810"/>
        <v>NO</v>
      </c>
      <c r="AC2463" t="str">
        <f t="shared" si="811"/>
        <v>NO</v>
      </c>
      <c r="AD2463" t="str">
        <f t="shared" si="812"/>
        <v>NO</v>
      </c>
      <c r="AE2463" t="str">
        <f t="shared" si="813"/>
        <v>NO</v>
      </c>
      <c r="AF2463" t="str">
        <f t="shared" si="814"/>
        <v>NO</v>
      </c>
      <c r="AG2463" t="str">
        <f t="shared" si="815"/>
        <v>NO</v>
      </c>
      <c r="AH2463" t="str">
        <f t="shared" si="816"/>
        <v>NO</v>
      </c>
      <c r="AI2463">
        <f t="shared" si="817"/>
        <v>86</v>
      </c>
      <c r="AJ2463" t="str">
        <f t="shared" si="818"/>
        <v/>
      </c>
    </row>
    <row r="2464" spans="1:36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98"/>
        <v>1.1070833333333334</v>
      </c>
      <c r="P2464" s="6">
        <f t="shared" si="799"/>
        <v>28.880434782608695</v>
      </c>
      <c r="Q2464" t="str">
        <f t="shared" si="800"/>
        <v>music</v>
      </c>
      <c r="R2464" t="str">
        <f t="shared" si="801"/>
        <v>indie rock</v>
      </c>
      <c r="S2464" s="8">
        <f t="shared" si="802"/>
        <v>41089</v>
      </c>
      <c r="T2464" s="8">
        <f t="shared" si="803"/>
        <v>41109.186296296299</v>
      </c>
      <c r="U2464">
        <f t="shared" si="804"/>
        <v>2012</v>
      </c>
      <c r="V2464" t="str">
        <f>VLOOKUP(MONTH(S2464),REF!$C$4:$D$15,2,FALSE)</f>
        <v>JUN</v>
      </c>
      <c r="W2464" t="str">
        <f t="shared" si="805"/>
        <v>NO</v>
      </c>
      <c r="X2464" t="str">
        <f t="shared" si="806"/>
        <v>YES</v>
      </c>
      <c r="Y2464" t="str">
        <f t="shared" si="807"/>
        <v>NO</v>
      </c>
      <c r="Z2464" t="str">
        <f t="shared" si="808"/>
        <v>NO</v>
      </c>
      <c r="AA2464" t="str">
        <f t="shared" si="809"/>
        <v>NO</v>
      </c>
      <c r="AB2464" t="str">
        <f t="shared" si="810"/>
        <v>NO</v>
      </c>
      <c r="AC2464" t="str">
        <f t="shared" si="811"/>
        <v>NO</v>
      </c>
      <c r="AD2464" t="str">
        <f t="shared" si="812"/>
        <v>NO</v>
      </c>
      <c r="AE2464" t="str">
        <f t="shared" si="813"/>
        <v>NO</v>
      </c>
      <c r="AF2464" t="str">
        <f t="shared" si="814"/>
        <v>NO</v>
      </c>
      <c r="AG2464" t="str">
        <f t="shared" si="815"/>
        <v>NO</v>
      </c>
      <c r="AH2464" t="str">
        <f t="shared" si="816"/>
        <v>NO</v>
      </c>
      <c r="AI2464">
        <f t="shared" si="817"/>
        <v>115</v>
      </c>
      <c r="AJ2464" t="str">
        <f t="shared" si="818"/>
        <v/>
      </c>
    </row>
    <row r="2465" spans="1:36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98"/>
        <v>1.1625000000000001</v>
      </c>
      <c r="P2465" s="6">
        <f t="shared" si="799"/>
        <v>31</v>
      </c>
      <c r="Q2465" t="str">
        <f t="shared" si="800"/>
        <v>music</v>
      </c>
      <c r="R2465" t="str">
        <f t="shared" si="801"/>
        <v>indie rock</v>
      </c>
      <c r="S2465" s="8">
        <f t="shared" si="802"/>
        <v>41341</v>
      </c>
      <c r="T2465" s="8">
        <f t="shared" si="803"/>
        <v>41380.791666666664</v>
      </c>
      <c r="U2465">
        <f t="shared" si="804"/>
        <v>2013</v>
      </c>
      <c r="V2465" t="str">
        <f>VLOOKUP(MONTH(S2465),REF!$C$4:$D$15,2,FALSE)</f>
        <v>MAR</v>
      </c>
      <c r="W2465" t="str">
        <f t="shared" si="805"/>
        <v>NO</v>
      </c>
      <c r="X2465" t="str">
        <f t="shared" si="806"/>
        <v>YES</v>
      </c>
      <c r="Y2465" t="str">
        <f t="shared" si="807"/>
        <v>NO</v>
      </c>
      <c r="Z2465" t="str">
        <f t="shared" si="808"/>
        <v>NO</v>
      </c>
      <c r="AA2465" t="str">
        <f t="shared" si="809"/>
        <v>NO</v>
      </c>
      <c r="AB2465" t="str">
        <f t="shared" si="810"/>
        <v>NO</v>
      </c>
      <c r="AC2465" t="str">
        <f t="shared" si="811"/>
        <v>NO</v>
      </c>
      <c r="AD2465" t="str">
        <f t="shared" si="812"/>
        <v>NO</v>
      </c>
      <c r="AE2465" t="str">
        <f t="shared" si="813"/>
        <v>NO</v>
      </c>
      <c r="AF2465" t="str">
        <f t="shared" si="814"/>
        <v>NO</v>
      </c>
      <c r="AG2465" t="str">
        <f t="shared" si="815"/>
        <v>NO</v>
      </c>
      <c r="AH2465" t="str">
        <f t="shared" si="816"/>
        <v>NO</v>
      </c>
      <c r="AI2465">
        <f t="shared" si="817"/>
        <v>75</v>
      </c>
      <c r="AJ2465" t="str">
        <f t="shared" si="818"/>
        <v/>
      </c>
    </row>
    <row r="2466" spans="1:36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98"/>
        <v>1.111</v>
      </c>
      <c r="P2466" s="6">
        <f t="shared" si="799"/>
        <v>51.674418604651166</v>
      </c>
      <c r="Q2466" t="str">
        <f t="shared" si="800"/>
        <v>music</v>
      </c>
      <c r="R2466" t="str">
        <f t="shared" si="801"/>
        <v>indie rock</v>
      </c>
      <c r="S2466" s="8">
        <f t="shared" si="802"/>
        <v>42249</v>
      </c>
      <c r="T2466" s="8">
        <f t="shared" si="803"/>
        <v>42277.811805555553</v>
      </c>
      <c r="U2466">
        <f t="shared" si="804"/>
        <v>2015</v>
      </c>
      <c r="V2466" t="str">
        <f>VLOOKUP(MONTH(S2466),REF!$C$4:$D$15,2,FALSE)</f>
        <v>SEP</v>
      </c>
      <c r="W2466" t="str">
        <f t="shared" si="805"/>
        <v>NO</v>
      </c>
      <c r="X2466" t="str">
        <f t="shared" si="806"/>
        <v>YES</v>
      </c>
      <c r="Y2466" t="str">
        <f t="shared" si="807"/>
        <v>NO</v>
      </c>
      <c r="Z2466" t="str">
        <f t="shared" si="808"/>
        <v>NO</v>
      </c>
      <c r="AA2466" t="str">
        <f t="shared" si="809"/>
        <v>NO</v>
      </c>
      <c r="AB2466" t="str">
        <f t="shared" si="810"/>
        <v>NO</v>
      </c>
      <c r="AC2466" t="str">
        <f t="shared" si="811"/>
        <v>NO</v>
      </c>
      <c r="AD2466" t="str">
        <f t="shared" si="812"/>
        <v>NO</v>
      </c>
      <c r="AE2466" t="str">
        <f t="shared" si="813"/>
        <v>NO</v>
      </c>
      <c r="AF2466" t="str">
        <f t="shared" si="814"/>
        <v>NO</v>
      </c>
      <c r="AG2466" t="str">
        <f t="shared" si="815"/>
        <v>NO</v>
      </c>
      <c r="AH2466" t="str">
        <f t="shared" si="816"/>
        <v>NO</v>
      </c>
      <c r="AI2466">
        <f t="shared" si="817"/>
        <v>43</v>
      </c>
      <c r="AJ2466" t="str">
        <f t="shared" si="818"/>
        <v/>
      </c>
    </row>
    <row r="2467" spans="1:36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98"/>
        <v>1.8014285714285714</v>
      </c>
      <c r="P2467" s="6">
        <f t="shared" si="799"/>
        <v>26.270833333333332</v>
      </c>
      <c r="Q2467" t="str">
        <f t="shared" si="800"/>
        <v>music</v>
      </c>
      <c r="R2467" t="str">
        <f t="shared" si="801"/>
        <v>indie rock</v>
      </c>
      <c r="S2467" s="8">
        <f t="shared" si="802"/>
        <v>41146</v>
      </c>
      <c r="T2467" s="8">
        <f t="shared" si="803"/>
        <v>41175.719305555554</v>
      </c>
      <c r="U2467">
        <f t="shared" si="804"/>
        <v>2012</v>
      </c>
      <c r="V2467" t="str">
        <f>VLOOKUP(MONTH(S2467),REF!$C$4:$D$15,2,FALSE)</f>
        <v>AUG</v>
      </c>
      <c r="W2467" t="str">
        <f t="shared" si="805"/>
        <v>YES</v>
      </c>
      <c r="X2467" t="str">
        <f t="shared" si="806"/>
        <v>NO</v>
      </c>
      <c r="Y2467" t="str">
        <f t="shared" si="807"/>
        <v>NO</v>
      </c>
      <c r="Z2467" t="str">
        <f t="shared" si="808"/>
        <v>NO</v>
      </c>
      <c r="AA2467" t="str">
        <f t="shared" si="809"/>
        <v>NO</v>
      </c>
      <c r="AB2467" t="str">
        <f t="shared" si="810"/>
        <v>NO</v>
      </c>
      <c r="AC2467" t="str">
        <f t="shared" si="811"/>
        <v>NO</v>
      </c>
      <c r="AD2467" t="str">
        <f t="shared" si="812"/>
        <v>NO</v>
      </c>
      <c r="AE2467" t="str">
        <f t="shared" si="813"/>
        <v>NO</v>
      </c>
      <c r="AF2467" t="str">
        <f t="shared" si="814"/>
        <v>NO</v>
      </c>
      <c r="AG2467" t="str">
        <f t="shared" si="815"/>
        <v>NO</v>
      </c>
      <c r="AH2467" t="str">
        <f t="shared" si="816"/>
        <v>NO</v>
      </c>
      <c r="AI2467">
        <f t="shared" si="817"/>
        <v>48</v>
      </c>
      <c r="AJ2467" t="str">
        <f t="shared" si="818"/>
        <v/>
      </c>
    </row>
    <row r="2468" spans="1:36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98"/>
        <v>1</v>
      </c>
      <c r="P2468" s="6">
        <f t="shared" si="799"/>
        <v>48.07692307692308</v>
      </c>
      <c r="Q2468" t="str">
        <f t="shared" si="800"/>
        <v>music</v>
      </c>
      <c r="R2468" t="str">
        <f t="shared" si="801"/>
        <v>indie rock</v>
      </c>
      <c r="S2468" s="8">
        <f t="shared" si="802"/>
        <v>41373</v>
      </c>
      <c r="T2468" s="8">
        <f t="shared" si="803"/>
        <v>41403.102465277778</v>
      </c>
      <c r="U2468">
        <f t="shared" si="804"/>
        <v>2013</v>
      </c>
      <c r="V2468" t="str">
        <f>VLOOKUP(MONTH(S2468),REF!$C$4:$D$15,2,FALSE)</f>
        <v>APR</v>
      </c>
      <c r="W2468" t="str">
        <f t="shared" si="805"/>
        <v>NO</v>
      </c>
      <c r="X2468" t="str">
        <f t="shared" si="806"/>
        <v>YES</v>
      </c>
      <c r="Y2468" t="str">
        <f t="shared" si="807"/>
        <v>NO</v>
      </c>
      <c r="Z2468" t="str">
        <f t="shared" si="808"/>
        <v>NO</v>
      </c>
      <c r="AA2468" t="str">
        <f t="shared" si="809"/>
        <v>NO</v>
      </c>
      <c r="AB2468" t="str">
        <f t="shared" si="810"/>
        <v>NO</v>
      </c>
      <c r="AC2468" t="str">
        <f t="shared" si="811"/>
        <v>NO</v>
      </c>
      <c r="AD2468" t="str">
        <f t="shared" si="812"/>
        <v>NO</v>
      </c>
      <c r="AE2468" t="str">
        <f t="shared" si="813"/>
        <v>NO</v>
      </c>
      <c r="AF2468" t="str">
        <f t="shared" si="814"/>
        <v>NO</v>
      </c>
      <c r="AG2468" t="str">
        <f t="shared" si="815"/>
        <v>NO</v>
      </c>
      <c r="AH2468" t="str">
        <f t="shared" si="816"/>
        <v>NO</v>
      </c>
      <c r="AI2468">
        <f t="shared" si="817"/>
        <v>52</v>
      </c>
      <c r="AJ2468" t="str">
        <f t="shared" si="818"/>
        <v/>
      </c>
    </row>
    <row r="2469" spans="1:36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98"/>
        <v>1.1850000000000001</v>
      </c>
      <c r="P2469" s="6">
        <f t="shared" si="799"/>
        <v>27.558139534883722</v>
      </c>
      <c r="Q2469" t="str">
        <f t="shared" si="800"/>
        <v>music</v>
      </c>
      <c r="R2469" t="str">
        <f t="shared" si="801"/>
        <v>indie rock</v>
      </c>
      <c r="S2469" s="8">
        <f t="shared" si="802"/>
        <v>41026</v>
      </c>
      <c r="T2469" s="8">
        <f t="shared" si="803"/>
        <v>41039.708333333336</v>
      </c>
      <c r="U2469">
        <f t="shared" si="804"/>
        <v>2012</v>
      </c>
      <c r="V2469" t="str">
        <f>VLOOKUP(MONTH(S2469),REF!$C$4:$D$15,2,FALSE)</f>
        <v>APR</v>
      </c>
      <c r="W2469" t="str">
        <f t="shared" si="805"/>
        <v>NO</v>
      </c>
      <c r="X2469" t="str">
        <f t="shared" si="806"/>
        <v>YES</v>
      </c>
      <c r="Y2469" t="str">
        <f t="shared" si="807"/>
        <v>NO</v>
      </c>
      <c r="Z2469" t="str">
        <f t="shared" si="808"/>
        <v>NO</v>
      </c>
      <c r="AA2469" t="str">
        <f t="shared" si="809"/>
        <v>NO</v>
      </c>
      <c r="AB2469" t="str">
        <f t="shared" si="810"/>
        <v>NO</v>
      </c>
      <c r="AC2469" t="str">
        <f t="shared" si="811"/>
        <v>NO</v>
      </c>
      <c r="AD2469" t="str">
        <f t="shared" si="812"/>
        <v>NO</v>
      </c>
      <c r="AE2469" t="str">
        <f t="shared" si="813"/>
        <v>NO</v>
      </c>
      <c r="AF2469" t="str">
        <f t="shared" si="814"/>
        <v>NO</v>
      </c>
      <c r="AG2469" t="str">
        <f t="shared" si="815"/>
        <v>NO</v>
      </c>
      <c r="AH2469" t="str">
        <f t="shared" si="816"/>
        <v>NO</v>
      </c>
      <c r="AI2469">
        <f t="shared" si="817"/>
        <v>43</v>
      </c>
      <c r="AJ2469" t="str">
        <f t="shared" si="818"/>
        <v/>
      </c>
    </row>
    <row r="2470" spans="1:36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98"/>
        <v>1.0721700000000001</v>
      </c>
      <c r="P2470" s="6">
        <f t="shared" si="799"/>
        <v>36.97137931034483</v>
      </c>
      <c r="Q2470" t="str">
        <f t="shared" si="800"/>
        <v>music</v>
      </c>
      <c r="R2470" t="str">
        <f t="shared" si="801"/>
        <v>indie rock</v>
      </c>
      <c r="S2470" s="8">
        <f t="shared" si="802"/>
        <v>41174</v>
      </c>
      <c r="T2470" s="8">
        <f t="shared" si="803"/>
        <v>41210.208333333336</v>
      </c>
      <c r="U2470">
        <f t="shared" si="804"/>
        <v>2012</v>
      </c>
      <c r="V2470" t="str">
        <f>VLOOKUP(MONTH(S2470),REF!$C$4:$D$15,2,FALSE)</f>
        <v>SEP</v>
      </c>
      <c r="W2470" t="str">
        <f t="shared" si="805"/>
        <v>NO</v>
      </c>
      <c r="X2470" t="str">
        <f t="shared" si="806"/>
        <v>YES</v>
      </c>
      <c r="Y2470" t="str">
        <f t="shared" si="807"/>
        <v>NO</v>
      </c>
      <c r="Z2470" t="str">
        <f t="shared" si="808"/>
        <v>NO</v>
      </c>
      <c r="AA2470" t="str">
        <f t="shared" si="809"/>
        <v>NO</v>
      </c>
      <c r="AB2470" t="str">
        <f t="shared" si="810"/>
        <v>NO</v>
      </c>
      <c r="AC2470" t="str">
        <f t="shared" si="811"/>
        <v>NO</v>
      </c>
      <c r="AD2470" t="str">
        <f t="shared" si="812"/>
        <v>NO</v>
      </c>
      <c r="AE2470" t="str">
        <f t="shared" si="813"/>
        <v>NO</v>
      </c>
      <c r="AF2470" t="str">
        <f t="shared" si="814"/>
        <v>NO</v>
      </c>
      <c r="AG2470" t="str">
        <f t="shared" si="815"/>
        <v>NO</v>
      </c>
      <c r="AH2470" t="str">
        <f t="shared" si="816"/>
        <v>NO</v>
      </c>
      <c r="AI2470">
        <f t="shared" si="817"/>
        <v>58</v>
      </c>
      <c r="AJ2470" t="str">
        <f t="shared" si="818"/>
        <v/>
      </c>
    </row>
    <row r="2471" spans="1:36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98"/>
        <v>1.1366666666666667</v>
      </c>
      <c r="P2471" s="6">
        <f t="shared" si="799"/>
        <v>29.021276595744681</v>
      </c>
      <c r="Q2471" t="str">
        <f t="shared" si="800"/>
        <v>music</v>
      </c>
      <c r="R2471" t="str">
        <f t="shared" si="801"/>
        <v>indie rock</v>
      </c>
      <c r="S2471" s="8">
        <f t="shared" si="802"/>
        <v>40557</v>
      </c>
      <c r="T2471" s="8">
        <f t="shared" si="803"/>
        <v>40582.429733796293</v>
      </c>
      <c r="U2471">
        <f t="shared" si="804"/>
        <v>2011</v>
      </c>
      <c r="V2471" t="str">
        <f>VLOOKUP(MONTH(S2471),REF!$C$4:$D$15,2,FALSE)</f>
        <v>JAN</v>
      </c>
      <c r="W2471" t="str">
        <f t="shared" si="805"/>
        <v>NO</v>
      </c>
      <c r="X2471" t="str">
        <f t="shared" si="806"/>
        <v>YES</v>
      </c>
      <c r="Y2471" t="str">
        <f t="shared" si="807"/>
        <v>NO</v>
      </c>
      <c r="Z2471" t="str">
        <f t="shared" si="808"/>
        <v>NO</v>
      </c>
      <c r="AA2471" t="str">
        <f t="shared" si="809"/>
        <v>NO</v>
      </c>
      <c r="AB2471" t="str">
        <f t="shared" si="810"/>
        <v>NO</v>
      </c>
      <c r="AC2471" t="str">
        <f t="shared" si="811"/>
        <v>NO</v>
      </c>
      <c r="AD2471" t="str">
        <f t="shared" si="812"/>
        <v>NO</v>
      </c>
      <c r="AE2471" t="str">
        <f t="shared" si="813"/>
        <v>NO</v>
      </c>
      <c r="AF2471" t="str">
        <f t="shared" si="814"/>
        <v>NO</v>
      </c>
      <c r="AG2471" t="str">
        <f t="shared" si="815"/>
        <v>NO</v>
      </c>
      <c r="AH2471" t="str">
        <f t="shared" si="816"/>
        <v>NO</v>
      </c>
      <c r="AI2471">
        <f t="shared" si="817"/>
        <v>47</v>
      </c>
      <c r="AJ2471" t="str">
        <f t="shared" si="818"/>
        <v/>
      </c>
    </row>
    <row r="2472" spans="1:36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98"/>
        <v>1.0316400000000001</v>
      </c>
      <c r="P2472" s="6">
        <f t="shared" si="799"/>
        <v>28.65666666666667</v>
      </c>
      <c r="Q2472" t="str">
        <f t="shared" si="800"/>
        <v>music</v>
      </c>
      <c r="R2472" t="str">
        <f t="shared" si="801"/>
        <v>indie rock</v>
      </c>
      <c r="S2472" s="8">
        <f t="shared" si="802"/>
        <v>41023</v>
      </c>
      <c r="T2472" s="8">
        <f t="shared" si="803"/>
        <v>41053.07471064815</v>
      </c>
      <c r="U2472">
        <f t="shared" si="804"/>
        <v>2012</v>
      </c>
      <c r="V2472" t="str">
        <f>VLOOKUP(MONTH(S2472),REF!$C$4:$D$15,2,FALSE)</f>
        <v>APR</v>
      </c>
      <c r="W2472" t="str">
        <f t="shared" si="805"/>
        <v>NO</v>
      </c>
      <c r="X2472" t="str">
        <f t="shared" si="806"/>
        <v>YES</v>
      </c>
      <c r="Y2472" t="str">
        <f t="shared" si="807"/>
        <v>NO</v>
      </c>
      <c r="Z2472" t="str">
        <f t="shared" si="808"/>
        <v>NO</v>
      </c>
      <c r="AA2472" t="str">
        <f t="shared" si="809"/>
        <v>NO</v>
      </c>
      <c r="AB2472" t="str">
        <f t="shared" si="810"/>
        <v>NO</v>
      </c>
      <c r="AC2472" t="str">
        <f t="shared" si="811"/>
        <v>NO</v>
      </c>
      <c r="AD2472" t="str">
        <f t="shared" si="812"/>
        <v>NO</v>
      </c>
      <c r="AE2472" t="str">
        <f t="shared" si="813"/>
        <v>NO</v>
      </c>
      <c r="AF2472" t="str">
        <f t="shared" si="814"/>
        <v>NO</v>
      </c>
      <c r="AG2472" t="str">
        <f t="shared" si="815"/>
        <v>NO</v>
      </c>
      <c r="AH2472" t="str">
        <f t="shared" si="816"/>
        <v>NO</v>
      </c>
      <c r="AI2472">
        <f t="shared" si="817"/>
        <v>36</v>
      </c>
      <c r="AJ2472" t="str">
        <f t="shared" si="818"/>
        <v/>
      </c>
    </row>
    <row r="2473" spans="1:36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98"/>
        <v>1.28</v>
      </c>
      <c r="P2473" s="6">
        <f t="shared" si="799"/>
        <v>37.647058823529413</v>
      </c>
      <c r="Q2473" t="str">
        <f t="shared" si="800"/>
        <v>music</v>
      </c>
      <c r="R2473" t="str">
        <f t="shared" si="801"/>
        <v>indie rock</v>
      </c>
      <c r="S2473" s="8">
        <f t="shared" si="802"/>
        <v>40894</v>
      </c>
      <c r="T2473" s="8">
        <f t="shared" si="803"/>
        <v>40933.992962962962</v>
      </c>
      <c r="U2473">
        <f t="shared" si="804"/>
        <v>2011</v>
      </c>
      <c r="V2473" t="str">
        <f>VLOOKUP(MONTH(S2473),REF!$C$4:$D$15,2,FALSE)</f>
        <v>DEC</v>
      </c>
      <c r="W2473" t="str">
        <f t="shared" si="805"/>
        <v>YES</v>
      </c>
      <c r="X2473" t="str">
        <f t="shared" si="806"/>
        <v>NO</v>
      </c>
      <c r="Y2473" t="str">
        <f t="shared" si="807"/>
        <v>NO</v>
      </c>
      <c r="Z2473" t="str">
        <f t="shared" si="808"/>
        <v>NO</v>
      </c>
      <c r="AA2473" t="str">
        <f t="shared" si="809"/>
        <v>NO</v>
      </c>
      <c r="AB2473" t="str">
        <f t="shared" si="810"/>
        <v>NO</v>
      </c>
      <c r="AC2473" t="str">
        <f t="shared" si="811"/>
        <v>NO</v>
      </c>
      <c r="AD2473" t="str">
        <f t="shared" si="812"/>
        <v>NO</v>
      </c>
      <c r="AE2473" t="str">
        <f t="shared" si="813"/>
        <v>NO</v>
      </c>
      <c r="AF2473" t="str">
        <f t="shared" si="814"/>
        <v>NO</v>
      </c>
      <c r="AG2473" t="str">
        <f t="shared" si="815"/>
        <v>NO</v>
      </c>
      <c r="AH2473" t="str">
        <f t="shared" si="816"/>
        <v>NO</v>
      </c>
      <c r="AI2473">
        <f t="shared" si="817"/>
        <v>17</v>
      </c>
      <c r="AJ2473" t="str">
        <f t="shared" si="818"/>
        <v/>
      </c>
    </row>
    <row r="2474" spans="1:36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98"/>
        <v>1.3576026666666667</v>
      </c>
      <c r="P2474" s="6">
        <f t="shared" si="799"/>
        <v>97.904038461538462</v>
      </c>
      <c r="Q2474" t="str">
        <f t="shared" si="800"/>
        <v>music</v>
      </c>
      <c r="R2474" t="str">
        <f t="shared" si="801"/>
        <v>indie rock</v>
      </c>
      <c r="S2474" s="8">
        <f t="shared" si="802"/>
        <v>40354</v>
      </c>
      <c r="T2474" s="8">
        <f t="shared" si="803"/>
        <v>40425.043749999997</v>
      </c>
      <c r="U2474">
        <f t="shared" si="804"/>
        <v>2010</v>
      </c>
      <c r="V2474" t="str">
        <f>VLOOKUP(MONTH(S2474),REF!$C$4:$D$15,2,FALSE)</f>
        <v>JUN</v>
      </c>
      <c r="W2474" t="str">
        <f t="shared" si="805"/>
        <v>NO</v>
      </c>
      <c r="X2474" t="str">
        <f t="shared" si="806"/>
        <v>NO</v>
      </c>
      <c r="Y2474" t="str">
        <f t="shared" si="807"/>
        <v>YES</v>
      </c>
      <c r="Z2474" t="str">
        <f t="shared" si="808"/>
        <v>NO</v>
      </c>
      <c r="AA2474" t="str">
        <f t="shared" si="809"/>
        <v>NO</v>
      </c>
      <c r="AB2474" t="str">
        <f t="shared" si="810"/>
        <v>NO</v>
      </c>
      <c r="AC2474" t="str">
        <f t="shared" si="811"/>
        <v>NO</v>
      </c>
      <c r="AD2474" t="str">
        <f t="shared" si="812"/>
        <v>NO</v>
      </c>
      <c r="AE2474" t="str">
        <f t="shared" si="813"/>
        <v>NO</v>
      </c>
      <c r="AF2474" t="str">
        <f t="shared" si="814"/>
        <v>NO</v>
      </c>
      <c r="AG2474" t="str">
        <f t="shared" si="815"/>
        <v>NO</v>
      </c>
      <c r="AH2474" t="str">
        <f t="shared" si="816"/>
        <v>NO</v>
      </c>
      <c r="AI2474">
        <f t="shared" si="817"/>
        <v>104</v>
      </c>
      <c r="AJ2474" t="str">
        <f t="shared" si="818"/>
        <v/>
      </c>
    </row>
    <row r="2475" spans="1:36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98"/>
        <v>1</v>
      </c>
      <c r="P2475" s="6">
        <f t="shared" si="799"/>
        <v>42.553191489361701</v>
      </c>
      <c r="Q2475" t="str">
        <f t="shared" si="800"/>
        <v>music</v>
      </c>
      <c r="R2475" t="str">
        <f t="shared" si="801"/>
        <v>indie rock</v>
      </c>
      <c r="S2475" s="8">
        <f t="shared" si="802"/>
        <v>41194</v>
      </c>
      <c r="T2475" s="8">
        <f t="shared" si="803"/>
        <v>41223.790150462963</v>
      </c>
      <c r="U2475">
        <f t="shared" si="804"/>
        <v>2012</v>
      </c>
      <c r="V2475" t="str">
        <f>VLOOKUP(MONTH(S2475),REF!$C$4:$D$15,2,FALSE)</f>
        <v>OCT</v>
      </c>
      <c r="W2475" t="str">
        <f t="shared" si="805"/>
        <v>NO</v>
      </c>
      <c r="X2475" t="str">
        <f t="shared" si="806"/>
        <v>YES</v>
      </c>
      <c r="Y2475" t="str">
        <f t="shared" si="807"/>
        <v>NO</v>
      </c>
      <c r="Z2475" t="str">
        <f t="shared" si="808"/>
        <v>NO</v>
      </c>
      <c r="AA2475" t="str">
        <f t="shared" si="809"/>
        <v>NO</v>
      </c>
      <c r="AB2475" t="str">
        <f t="shared" si="810"/>
        <v>NO</v>
      </c>
      <c r="AC2475" t="str">
        <f t="shared" si="811"/>
        <v>NO</v>
      </c>
      <c r="AD2475" t="str">
        <f t="shared" si="812"/>
        <v>NO</v>
      </c>
      <c r="AE2475" t="str">
        <f t="shared" si="813"/>
        <v>NO</v>
      </c>
      <c r="AF2475" t="str">
        <f t="shared" si="814"/>
        <v>NO</v>
      </c>
      <c r="AG2475" t="str">
        <f t="shared" si="815"/>
        <v>NO</v>
      </c>
      <c r="AH2475" t="str">
        <f t="shared" si="816"/>
        <v>NO</v>
      </c>
      <c r="AI2475">
        <f t="shared" si="817"/>
        <v>47</v>
      </c>
      <c r="AJ2475" t="str">
        <f t="shared" si="818"/>
        <v/>
      </c>
    </row>
    <row r="2476" spans="1:36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98"/>
        <v>1.0000360000000001</v>
      </c>
      <c r="P2476" s="6">
        <f t="shared" si="799"/>
        <v>131.58368421052631</v>
      </c>
      <c r="Q2476" t="str">
        <f t="shared" si="800"/>
        <v>music</v>
      </c>
      <c r="R2476" t="str">
        <f t="shared" si="801"/>
        <v>indie rock</v>
      </c>
      <c r="S2476" s="8">
        <f t="shared" si="802"/>
        <v>40417</v>
      </c>
      <c r="T2476" s="8">
        <f t="shared" si="803"/>
        <v>40462.011296296296</v>
      </c>
      <c r="U2476">
        <f t="shared" si="804"/>
        <v>2010</v>
      </c>
      <c r="V2476" t="str">
        <f>VLOOKUP(MONTH(S2476),REF!$C$4:$D$15,2,FALSE)</f>
        <v>AUG</v>
      </c>
      <c r="W2476" t="str">
        <f t="shared" si="805"/>
        <v>NO</v>
      </c>
      <c r="X2476" t="str">
        <f t="shared" si="806"/>
        <v>NO</v>
      </c>
      <c r="Y2476" t="str">
        <f t="shared" si="807"/>
        <v>YES</v>
      </c>
      <c r="Z2476" t="str">
        <f t="shared" si="808"/>
        <v>NO</v>
      </c>
      <c r="AA2476" t="str">
        <f t="shared" si="809"/>
        <v>NO</v>
      </c>
      <c r="AB2476" t="str">
        <f t="shared" si="810"/>
        <v>NO</v>
      </c>
      <c r="AC2476" t="str">
        <f t="shared" si="811"/>
        <v>NO</v>
      </c>
      <c r="AD2476" t="str">
        <f t="shared" si="812"/>
        <v>NO</v>
      </c>
      <c r="AE2476" t="str">
        <f t="shared" si="813"/>
        <v>NO</v>
      </c>
      <c r="AF2476" t="str">
        <f t="shared" si="814"/>
        <v>NO</v>
      </c>
      <c r="AG2476" t="str">
        <f t="shared" si="815"/>
        <v>NO</v>
      </c>
      <c r="AH2476" t="str">
        <f t="shared" si="816"/>
        <v>NO</v>
      </c>
      <c r="AI2476">
        <f t="shared" si="817"/>
        <v>38</v>
      </c>
      <c r="AJ2476" t="str">
        <f t="shared" si="818"/>
        <v/>
      </c>
    </row>
    <row r="2477" spans="1:36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98"/>
        <v>1.0471999999999999</v>
      </c>
      <c r="P2477" s="6">
        <f t="shared" si="799"/>
        <v>32.320987654320987</v>
      </c>
      <c r="Q2477" t="str">
        <f t="shared" si="800"/>
        <v>music</v>
      </c>
      <c r="R2477" t="str">
        <f t="shared" si="801"/>
        <v>indie rock</v>
      </c>
      <c r="S2477" s="8">
        <f t="shared" si="802"/>
        <v>40310</v>
      </c>
      <c r="T2477" s="8">
        <f t="shared" si="803"/>
        <v>40369.916666666664</v>
      </c>
      <c r="U2477">
        <f t="shared" si="804"/>
        <v>2010</v>
      </c>
      <c r="V2477" t="str">
        <f>VLOOKUP(MONTH(S2477),REF!$C$4:$D$15,2,FALSE)</f>
        <v>MAY</v>
      </c>
      <c r="W2477" t="str">
        <f t="shared" si="805"/>
        <v>NO</v>
      </c>
      <c r="X2477" t="str">
        <f t="shared" si="806"/>
        <v>YES</v>
      </c>
      <c r="Y2477" t="str">
        <f t="shared" si="807"/>
        <v>NO</v>
      </c>
      <c r="Z2477" t="str">
        <f t="shared" si="808"/>
        <v>NO</v>
      </c>
      <c r="AA2477" t="str">
        <f t="shared" si="809"/>
        <v>NO</v>
      </c>
      <c r="AB2477" t="str">
        <f t="shared" si="810"/>
        <v>NO</v>
      </c>
      <c r="AC2477" t="str">
        <f t="shared" si="811"/>
        <v>NO</v>
      </c>
      <c r="AD2477" t="str">
        <f t="shared" si="812"/>
        <v>NO</v>
      </c>
      <c r="AE2477" t="str">
        <f t="shared" si="813"/>
        <v>NO</v>
      </c>
      <c r="AF2477" t="str">
        <f t="shared" si="814"/>
        <v>NO</v>
      </c>
      <c r="AG2477" t="str">
        <f t="shared" si="815"/>
        <v>NO</v>
      </c>
      <c r="AH2477" t="str">
        <f t="shared" si="816"/>
        <v>NO</v>
      </c>
      <c r="AI2477">
        <f t="shared" si="817"/>
        <v>81</v>
      </c>
      <c r="AJ2477" t="str">
        <f t="shared" si="818"/>
        <v/>
      </c>
    </row>
    <row r="2478" spans="1:36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98"/>
        <v>1.050225</v>
      </c>
      <c r="P2478" s="6">
        <f t="shared" si="799"/>
        <v>61.103999999999999</v>
      </c>
      <c r="Q2478" t="str">
        <f t="shared" si="800"/>
        <v>music</v>
      </c>
      <c r="R2478" t="str">
        <f t="shared" si="801"/>
        <v>indie rock</v>
      </c>
      <c r="S2478" s="8">
        <f t="shared" si="802"/>
        <v>41913</v>
      </c>
      <c r="T2478" s="8">
        <f t="shared" si="803"/>
        <v>41946.370023148149</v>
      </c>
      <c r="U2478">
        <f t="shared" si="804"/>
        <v>2014</v>
      </c>
      <c r="V2478" t="str">
        <f>VLOOKUP(MONTH(S2478),REF!$C$4:$D$15,2,FALSE)</f>
        <v>OCT</v>
      </c>
      <c r="W2478" t="str">
        <f t="shared" si="805"/>
        <v>NO</v>
      </c>
      <c r="X2478" t="str">
        <f t="shared" si="806"/>
        <v>YES</v>
      </c>
      <c r="Y2478" t="str">
        <f t="shared" si="807"/>
        <v>NO</v>
      </c>
      <c r="Z2478" t="str">
        <f t="shared" si="808"/>
        <v>NO</v>
      </c>
      <c r="AA2478" t="str">
        <f t="shared" si="809"/>
        <v>NO</v>
      </c>
      <c r="AB2478" t="str">
        <f t="shared" si="810"/>
        <v>NO</v>
      </c>
      <c r="AC2478" t="str">
        <f t="shared" si="811"/>
        <v>NO</v>
      </c>
      <c r="AD2478" t="str">
        <f t="shared" si="812"/>
        <v>NO</v>
      </c>
      <c r="AE2478" t="str">
        <f t="shared" si="813"/>
        <v>NO</v>
      </c>
      <c r="AF2478" t="str">
        <f t="shared" si="814"/>
        <v>NO</v>
      </c>
      <c r="AG2478" t="str">
        <f t="shared" si="815"/>
        <v>NO</v>
      </c>
      <c r="AH2478" t="str">
        <f t="shared" si="816"/>
        <v>NO</v>
      </c>
      <c r="AI2478">
        <f t="shared" si="817"/>
        <v>55</v>
      </c>
      <c r="AJ2478" t="str">
        <f t="shared" si="818"/>
        <v/>
      </c>
    </row>
    <row r="2479" spans="1:36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98"/>
        <v>1.7133333333333334</v>
      </c>
      <c r="P2479" s="6">
        <f t="shared" si="799"/>
        <v>31.341463414634145</v>
      </c>
      <c r="Q2479" t="str">
        <f t="shared" si="800"/>
        <v>music</v>
      </c>
      <c r="R2479" t="str">
        <f t="shared" si="801"/>
        <v>indie rock</v>
      </c>
      <c r="S2479" s="8">
        <f t="shared" si="802"/>
        <v>41089</v>
      </c>
      <c r="T2479" s="8">
        <f t="shared" si="803"/>
        <v>41133.691493055558</v>
      </c>
      <c r="U2479">
        <f t="shared" si="804"/>
        <v>2012</v>
      </c>
      <c r="V2479" t="str">
        <f>VLOOKUP(MONTH(S2479),REF!$C$4:$D$15,2,FALSE)</f>
        <v>JUN</v>
      </c>
      <c r="W2479" t="str">
        <f t="shared" si="805"/>
        <v>YES</v>
      </c>
      <c r="X2479" t="str">
        <f t="shared" si="806"/>
        <v>NO</v>
      </c>
      <c r="Y2479" t="str">
        <f t="shared" si="807"/>
        <v>NO</v>
      </c>
      <c r="Z2479" t="str">
        <f t="shared" si="808"/>
        <v>NO</v>
      </c>
      <c r="AA2479" t="str">
        <f t="shared" si="809"/>
        <v>NO</v>
      </c>
      <c r="AB2479" t="str">
        <f t="shared" si="810"/>
        <v>NO</v>
      </c>
      <c r="AC2479" t="str">
        <f t="shared" si="811"/>
        <v>NO</v>
      </c>
      <c r="AD2479" t="str">
        <f t="shared" si="812"/>
        <v>NO</v>
      </c>
      <c r="AE2479" t="str">
        <f t="shared" si="813"/>
        <v>NO</v>
      </c>
      <c r="AF2479" t="str">
        <f t="shared" si="814"/>
        <v>NO</v>
      </c>
      <c r="AG2479" t="str">
        <f t="shared" si="815"/>
        <v>NO</v>
      </c>
      <c r="AH2479" t="str">
        <f t="shared" si="816"/>
        <v>NO</v>
      </c>
      <c r="AI2479">
        <f t="shared" si="817"/>
        <v>41</v>
      </c>
      <c r="AJ2479" t="str">
        <f t="shared" si="818"/>
        <v/>
      </c>
    </row>
    <row r="2480" spans="1:36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98"/>
        <v>1.2749999999999999</v>
      </c>
      <c r="P2480" s="6">
        <f t="shared" si="799"/>
        <v>129.1139240506329</v>
      </c>
      <c r="Q2480" t="str">
        <f t="shared" si="800"/>
        <v>music</v>
      </c>
      <c r="R2480" t="str">
        <f t="shared" si="801"/>
        <v>indie rock</v>
      </c>
      <c r="S2480" s="8">
        <f t="shared" si="802"/>
        <v>41258</v>
      </c>
      <c r="T2480" s="8">
        <f t="shared" si="803"/>
        <v>41287.950381944444</v>
      </c>
      <c r="U2480">
        <f t="shared" si="804"/>
        <v>2012</v>
      </c>
      <c r="V2480" t="str">
        <f>VLOOKUP(MONTH(S2480),REF!$C$4:$D$15,2,FALSE)</f>
        <v>DEC</v>
      </c>
      <c r="W2480" t="str">
        <f t="shared" si="805"/>
        <v>NO</v>
      </c>
      <c r="X2480" t="str">
        <f t="shared" si="806"/>
        <v>NO</v>
      </c>
      <c r="Y2480" t="str">
        <f t="shared" si="807"/>
        <v>YES</v>
      </c>
      <c r="Z2480" t="str">
        <f t="shared" si="808"/>
        <v>NO</v>
      </c>
      <c r="AA2480" t="str">
        <f t="shared" si="809"/>
        <v>NO</v>
      </c>
      <c r="AB2480" t="str">
        <f t="shared" si="810"/>
        <v>NO</v>
      </c>
      <c r="AC2480" t="str">
        <f t="shared" si="811"/>
        <v>NO</v>
      </c>
      <c r="AD2480" t="str">
        <f t="shared" si="812"/>
        <v>NO</v>
      </c>
      <c r="AE2480" t="str">
        <f t="shared" si="813"/>
        <v>NO</v>
      </c>
      <c r="AF2480" t="str">
        <f t="shared" si="814"/>
        <v>NO</v>
      </c>
      <c r="AG2480" t="str">
        <f t="shared" si="815"/>
        <v>NO</v>
      </c>
      <c r="AH2480" t="str">
        <f t="shared" si="816"/>
        <v>NO</v>
      </c>
      <c r="AI2480">
        <f t="shared" si="817"/>
        <v>79</v>
      </c>
      <c r="AJ2480" t="str">
        <f t="shared" si="818"/>
        <v/>
      </c>
    </row>
    <row r="2481" spans="1:36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98"/>
        <v>1.3344333333333334</v>
      </c>
      <c r="P2481" s="6">
        <f t="shared" si="799"/>
        <v>25.020624999999999</v>
      </c>
      <c r="Q2481" t="str">
        <f t="shared" si="800"/>
        <v>music</v>
      </c>
      <c r="R2481" t="str">
        <f t="shared" si="801"/>
        <v>indie rock</v>
      </c>
      <c r="S2481" s="8">
        <f t="shared" si="802"/>
        <v>41108</v>
      </c>
      <c r="T2481" s="8">
        <f t="shared" si="803"/>
        <v>41118.083333333336</v>
      </c>
      <c r="U2481">
        <f t="shared" si="804"/>
        <v>2012</v>
      </c>
      <c r="V2481" t="str">
        <f>VLOOKUP(MONTH(S2481),REF!$C$4:$D$15,2,FALSE)</f>
        <v>JUL</v>
      </c>
      <c r="W2481" t="str">
        <f t="shared" si="805"/>
        <v>YES</v>
      </c>
      <c r="X2481" t="str">
        <f t="shared" si="806"/>
        <v>NO</v>
      </c>
      <c r="Y2481" t="str">
        <f t="shared" si="807"/>
        <v>NO</v>
      </c>
      <c r="Z2481" t="str">
        <f t="shared" si="808"/>
        <v>NO</v>
      </c>
      <c r="AA2481" t="str">
        <f t="shared" si="809"/>
        <v>NO</v>
      </c>
      <c r="AB2481" t="str">
        <f t="shared" si="810"/>
        <v>NO</v>
      </c>
      <c r="AC2481" t="str">
        <f t="shared" si="811"/>
        <v>NO</v>
      </c>
      <c r="AD2481" t="str">
        <f t="shared" si="812"/>
        <v>NO</v>
      </c>
      <c r="AE2481" t="str">
        <f t="shared" si="813"/>
        <v>NO</v>
      </c>
      <c r="AF2481" t="str">
        <f t="shared" si="814"/>
        <v>NO</v>
      </c>
      <c r="AG2481" t="str">
        <f t="shared" si="815"/>
        <v>NO</v>
      </c>
      <c r="AH2481" t="str">
        <f t="shared" si="816"/>
        <v>NO</v>
      </c>
      <c r="AI2481">
        <f t="shared" si="817"/>
        <v>16</v>
      </c>
      <c r="AJ2481" t="str">
        <f t="shared" si="818"/>
        <v/>
      </c>
    </row>
    <row r="2482" spans="1:36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98"/>
        <v>1</v>
      </c>
      <c r="P2482" s="6">
        <f t="shared" si="799"/>
        <v>250</v>
      </c>
      <c r="Q2482" t="str">
        <f t="shared" si="800"/>
        <v>music</v>
      </c>
      <c r="R2482" t="str">
        <f t="shared" si="801"/>
        <v>indie rock</v>
      </c>
      <c r="S2482" s="8">
        <f t="shared" si="802"/>
        <v>42228</v>
      </c>
      <c r="T2482" s="8">
        <f t="shared" si="803"/>
        <v>42287.936157407406</v>
      </c>
      <c r="U2482">
        <f t="shared" si="804"/>
        <v>2015</v>
      </c>
      <c r="V2482" t="str">
        <f>VLOOKUP(MONTH(S2482),REF!$C$4:$D$15,2,FALSE)</f>
        <v>AUG</v>
      </c>
      <c r="W2482" t="str">
        <f t="shared" si="805"/>
        <v>NO</v>
      </c>
      <c r="X2482" t="str">
        <f t="shared" si="806"/>
        <v>YES</v>
      </c>
      <c r="Y2482" t="str">
        <f t="shared" si="807"/>
        <v>NO</v>
      </c>
      <c r="Z2482" t="str">
        <f t="shared" si="808"/>
        <v>NO</v>
      </c>
      <c r="AA2482" t="str">
        <f t="shared" si="809"/>
        <v>NO</v>
      </c>
      <c r="AB2482" t="str">
        <f t="shared" si="810"/>
        <v>NO</v>
      </c>
      <c r="AC2482" t="str">
        <f t="shared" si="811"/>
        <v>NO</v>
      </c>
      <c r="AD2482" t="str">
        <f t="shared" si="812"/>
        <v>NO</v>
      </c>
      <c r="AE2482" t="str">
        <f t="shared" si="813"/>
        <v>NO</v>
      </c>
      <c r="AF2482" t="str">
        <f t="shared" si="814"/>
        <v>NO</v>
      </c>
      <c r="AG2482" t="str">
        <f t="shared" si="815"/>
        <v>NO</v>
      </c>
      <c r="AH2482" t="str">
        <f t="shared" si="816"/>
        <v>NO</v>
      </c>
      <c r="AI2482">
        <f t="shared" si="817"/>
        <v>8</v>
      </c>
      <c r="AJ2482" t="str">
        <f t="shared" si="818"/>
        <v/>
      </c>
    </row>
    <row r="2483" spans="1:36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98"/>
        <v>1.1291099999999998</v>
      </c>
      <c r="P2483" s="6">
        <f t="shared" si="799"/>
        <v>47.541473684210523</v>
      </c>
      <c r="Q2483" t="str">
        <f t="shared" si="800"/>
        <v>music</v>
      </c>
      <c r="R2483" t="str">
        <f t="shared" si="801"/>
        <v>indie rock</v>
      </c>
      <c r="S2483" s="8">
        <f t="shared" si="802"/>
        <v>41000</v>
      </c>
      <c r="T2483" s="8">
        <f t="shared" si="803"/>
        <v>41029.645925925928</v>
      </c>
      <c r="U2483">
        <f t="shared" si="804"/>
        <v>2012</v>
      </c>
      <c r="V2483" t="str">
        <f>VLOOKUP(MONTH(S2483),REF!$C$4:$D$15,2,FALSE)</f>
        <v>APR</v>
      </c>
      <c r="W2483" t="str">
        <f t="shared" si="805"/>
        <v>NO</v>
      </c>
      <c r="X2483" t="str">
        <f t="shared" si="806"/>
        <v>YES</v>
      </c>
      <c r="Y2483" t="str">
        <f t="shared" si="807"/>
        <v>NO</v>
      </c>
      <c r="Z2483" t="str">
        <f t="shared" si="808"/>
        <v>NO</v>
      </c>
      <c r="AA2483" t="str">
        <f t="shared" si="809"/>
        <v>NO</v>
      </c>
      <c r="AB2483" t="str">
        <f t="shared" si="810"/>
        <v>NO</v>
      </c>
      <c r="AC2483" t="str">
        <f t="shared" si="811"/>
        <v>NO</v>
      </c>
      <c r="AD2483" t="str">
        <f t="shared" si="812"/>
        <v>NO</v>
      </c>
      <c r="AE2483" t="str">
        <f t="shared" si="813"/>
        <v>NO</v>
      </c>
      <c r="AF2483" t="str">
        <f t="shared" si="814"/>
        <v>NO</v>
      </c>
      <c r="AG2483" t="str">
        <f t="shared" si="815"/>
        <v>NO</v>
      </c>
      <c r="AH2483" t="str">
        <f t="shared" si="816"/>
        <v>NO</v>
      </c>
      <c r="AI2483">
        <f t="shared" si="817"/>
        <v>95</v>
      </c>
      <c r="AJ2483" t="str">
        <f t="shared" si="818"/>
        <v/>
      </c>
    </row>
    <row r="2484" spans="1:36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98"/>
        <v>1.0009999999999999</v>
      </c>
      <c r="P2484" s="6">
        <f t="shared" si="799"/>
        <v>40.04</v>
      </c>
      <c r="Q2484" t="str">
        <f t="shared" si="800"/>
        <v>music</v>
      </c>
      <c r="R2484" t="str">
        <f t="shared" si="801"/>
        <v>indie rock</v>
      </c>
      <c r="S2484" s="8">
        <f t="shared" si="802"/>
        <v>40712</v>
      </c>
      <c r="T2484" s="8">
        <f t="shared" si="803"/>
        <v>40756.782210648147</v>
      </c>
      <c r="U2484">
        <f t="shared" si="804"/>
        <v>2011</v>
      </c>
      <c r="V2484" t="str">
        <f>VLOOKUP(MONTH(S2484),REF!$C$4:$D$15,2,FALSE)</f>
        <v>JUN</v>
      </c>
      <c r="W2484" t="str">
        <f t="shared" si="805"/>
        <v>NO</v>
      </c>
      <c r="X2484" t="str">
        <f t="shared" si="806"/>
        <v>YES</v>
      </c>
      <c r="Y2484" t="str">
        <f t="shared" si="807"/>
        <v>NO</v>
      </c>
      <c r="Z2484" t="str">
        <f t="shared" si="808"/>
        <v>NO</v>
      </c>
      <c r="AA2484" t="str">
        <f t="shared" si="809"/>
        <v>NO</v>
      </c>
      <c r="AB2484" t="str">
        <f t="shared" si="810"/>
        <v>NO</v>
      </c>
      <c r="AC2484" t="str">
        <f t="shared" si="811"/>
        <v>NO</v>
      </c>
      <c r="AD2484" t="str">
        <f t="shared" si="812"/>
        <v>NO</v>
      </c>
      <c r="AE2484" t="str">
        <f t="shared" si="813"/>
        <v>NO</v>
      </c>
      <c r="AF2484" t="str">
        <f t="shared" si="814"/>
        <v>NO</v>
      </c>
      <c r="AG2484" t="str">
        <f t="shared" si="815"/>
        <v>NO</v>
      </c>
      <c r="AH2484" t="str">
        <f t="shared" si="816"/>
        <v>NO</v>
      </c>
      <c r="AI2484">
        <f t="shared" si="817"/>
        <v>25</v>
      </c>
      <c r="AJ2484" t="str">
        <f t="shared" si="818"/>
        <v/>
      </c>
    </row>
    <row r="2485" spans="1:36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98"/>
        <v>1.1372727272727272</v>
      </c>
      <c r="P2485" s="6">
        <f t="shared" si="799"/>
        <v>65.84210526315789</v>
      </c>
      <c r="Q2485" t="str">
        <f t="shared" si="800"/>
        <v>music</v>
      </c>
      <c r="R2485" t="str">
        <f t="shared" si="801"/>
        <v>indie rock</v>
      </c>
      <c r="S2485" s="8">
        <f t="shared" si="802"/>
        <v>40971</v>
      </c>
      <c r="T2485" s="8">
        <f t="shared" si="803"/>
        <v>41030.708368055552</v>
      </c>
      <c r="U2485">
        <f t="shared" si="804"/>
        <v>2012</v>
      </c>
      <c r="V2485" t="str">
        <f>VLOOKUP(MONTH(S2485),REF!$C$4:$D$15,2,FALSE)</f>
        <v>MAR</v>
      </c>
      <c r="W2485" t="str">
        <f t="shared" si="805"/>
        <v>NO</v>
      </c>
      <c r="X2485" t="str">
        <f t="shared" si="806"/>
        <v>YES</v>
      </c>
      <c r="Y2485" t="str">
        <f t="shared" si="807"/>
        <v>NO</v>
      </c>
      <c r="Z2485" t="str">
        <f t="shared" si="808"/>
        <v>NO</v>
      </c>
      <c r="AA2485" t="str">
        <f t="shared" si="809"/>
        <v>NO</v>
      </c>
      <c r="AB2485" t="str">
        <f t="shared" si="810"/>
        <v>NO</v>
      </c>
      <c r="AC2485" t="str">
        <f t="shared" si="811"/>
        <v>NO</v>
      </c>
      <c r="AD2485" t="str">
        <f t="shared" si="812"/>
        <v>NO</v>
      </c>
      <c r="AE2485" t="str">
        <f t="shared" si="813"/>
        <v>NO</v>
      </c>
      <c r="AF2485" t="str">
        <f t="shared" si="814"/>
        <v>NO</v>
      </c>
      <c r="AG2485" t="str">
        <f t="shared" si="815"/>
        <v>NO</v>
      </c>
      <c r="AH2485" t="str">
        <f t="shared" si="816"/>
        <v>NO</v>
      </c>
      <c r="AI2485">
        <f t="shared" si="817"/>
        <v>19</v>
      </c>
      <c r="AJ2485" t="str">
        <f t="shared" si="818"/>
        <v/>
      </c>
    </row>
    <row r="2486" spans="1:36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98"/>
        <v>1.1931742857142855</v>
      </c>
      <c r="P2486" s="6">
        <f t="shared" si="799"/>
        <v>46.401222222222216</v>
      </c>
      <c r="Q2486" t="str">
        <f t="shared" si="800"/>
        <v>music</v>
      </c>
      <c r="R2486" t="str">
        <f t="shared" si="801"/>
        <v>indie rock</v>
      </c>
      <c r="S2486" s="8">
        <f t="shared" si="802"/>
        <v>40772</v>
      </c>
      <c r="T2486" s="8">
        <f t="shared" si="803"/>
        <v>40801.916701388887</v>
      </c>
      <c r="U2486">
        <f t="shared" si="804"/>
        <v>2011</v>
      </c>
      <c r="V2486" t="str">
        <f>VLOOKUP(MONTH(S2486),REF!$C$4:$D$15,2,FALSE)</f>
        <v>AUG</v>
      </c>
      <c r="W2486" t="str">
        <f t="shared" si="805"/>
        <v>NO</v>
      </c>
      <c r="X2486" t="str">
        <f t="shared" si="806"/>
        <v>YES</v>
      </c>
      <c r="Y2486" t="str">
        <f t="shared" si="807"/>
        <v>NO</v>
      </c>
      <c r="Z2486" t="str">
        <f t="shared" si="808"/>
        <v>NO</v>
      </c>
      <c r="AA2486" t="str">
        <f t="shared" si="809"/>
        <v>NO</v>
      </c>
      <c r="AB2486" t="str">
        <f t="shared" si="810"/>
        <v>NO</v>
      </c>
      <c r="AC2486" t="str">
        <f t="shared" si="811"/>
        <v>NO</v>
      </c>
      <c r="AD2486" t="str">
        <f t="shared" si="812"/>
        <v>NO</v>
      </c>
      <c r="AE2486" t="str">
        <f t="shared" si="813"/>
        <v>NO</v>
      </c>
      <c r="AF2486" t="str">
        <f t="shared" si="814"/>
        <v>NO</v>
      </c>
      <c r="AG2486" t="str">
        <f t="shared" si="815"/>
        <v>NO</v>
      </c>
      <c r="AH2486" t="str">
        <f t="shared" si="816"/>
        <v>NO</v>
      </c>
      <c r="AI2486">
        <f t="shared" si="817"/>
        <v>90</v>
      </c>
      <c r="AJ2486" t="str">
        <f t="shared" si="818"/>
        <v/>
      </c>
    </row>
    <row r="2487" spans="1:36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98"/>
        <v>1.0325</v>
      </c>
      <c r="P2487" s="6">
        <f t="shared" si="799"/>
        <v>50.365853658536587</v>
      </c>
      <c r="Q2487" t="str">
        <f t="shared" si="800"/>
        <v>music</v>
      </c>
      <c r="R2487" t="str">
        <f t="shared" si="801"/>
        <v>indie rock</v>
      </c>
      <c r="S2487" s="8">
        <f t="shared" si="802"/>
        <v>40794</v>
      </c>
      <c r="T2487" s="8">
        <f t="shared" si="803"/>
        <v>40828.998599537037</v>
      </c>
      <c r="U2487">
        <f t="shared" si="804"/>
        <v>2011</v>
      </c>
      <c r="V2487" t="str">
        <f>VLOOKUP(MONTH(S2487),REF!$C$4:$D$15,2,FALSE)</f>
        <v>SEP</v>
      </c>
      <c r="W2487" t="str">
        <f t="shared" si="805"/>
        <v>NO</v>
      </c>
      <c r="X2487" t="str">
        <f t="shared" si="806"/>
        <v>YES</v>
      </c>
      <c r="Y2487" t="str">
        <f t="shared" si="807"/>
        <v>NO</v>
      </c>
      <c r="Z2487" t="str">
        <f t="shared" si="808"/>
        <v>NO</v>
      </c>
      <c r="AA2487" t="str">
        <f t="shared" si="809"/>
        <v>NO</v>
      </c>
      <c r="AB2487" t="str">
        <f t="shared" si="810"/>
        <v>NO</v>
      </c>
      <c r="AC2487" t="str">
        <f t="shared" si="811"/>
        <v>NO</v>
      </c>
      <c r="AD2487" t="str">
        <f t="shared" si="812"/>
        <v>NO</v>
      </c>
      <c r="AE2487" t="str">
        <f t="shared" si="813"/>
        <v>NO</v>
      </c>
      <c r="AF2487" t="str">
        <f t="shared" si="814"/>
        <v>NO</v>
      </c>
      <c r="AG2487" t="str">
        <f t="shared" si="815"/>
        <v>NO</v>
      </c>
      <c r="AH2487" t="str">
        <f t="shared" si="816"/>
        <v>NO</v>
      </c>
      <c r="AI2487">
        <f t="shared" si="817"/>
        <v>41</v>
      </c>
      <c r="AJ2487" t="str">
        <f t="shared" si="818"/>
        <v/>
      </c>
    </row>
    <row r="2488" spans="1:36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98"/>
        <v>2.6566666666666667</v>
      </c>
      <c r="P2488" s="6">
        <f t="shared" si="799"/>
        <v>26.566666666666666</v>
      </c>
      <c r="Q2488" t="str">
        <f t="shared" si="800"/>
        <v>music</v>
      </c>
      <c r="R2488" t="str">
        <f t="shared" si="801"/>
        <v>indie rock</v>
      </c>
      <c r="S2488" s="8">
        <f t="shared" si="802"/>
        <v>40992</v>
      </c>
      <c r="T2488" s="8">
        <f t="shared" si="803"/>
        <v>41021.708055555559</v>
      </c>
      <c r="U2488">
        <f t="shared" si="804"/>
        <v>2012</v>
      </c>
      <c r="V2488" t="str">
        <f>VLOOKUP(MONTH(S2488),REF!$C$4:$D$15,2,FALSE)</f>
        <v>MAR</v>
      </c>
      <c r="W2488" t="str">
        <f t="shared" si="805"/>
        <v>YES</v>
      </c>
      <c r="X2488" t="str">
        <f t="shared" si="806"/>
        <v>NO</v>
      </c>
      <c r="Y2488" t="str">
        <f t="shared" si="807"/>
        <v>NO</v>
      </c>
      <c r="Z2488" t="str">
        <f t="shared" si="808"/>
        <v>NO</v>
      </c>
      <c r="AA2488" t="str">
        <f t="shared" si="809"/>
        <v>NO</v>
      </c>
      <c r="AB2488" t="str">
        <f t="shared" si="810"/>
        <v>NO</v>
      </c>
      <c r="AC2488" t="str">
        <f t="shared" si="811"/>
        <v>NO</v>
      </c>
      <c r="AD2488" t="str">
        <f t="shared" si="812"/>
        <v>NO</v>
      </c>
      <c r="AE2488" t="str">
        <f t="shared" si="813"/>
        <v>NO</v>
      </c>
      <c r="AF2488" t="str">
        <f t="shared" si="814"/>
        <v>NO</v>
      </c>
      <c r="AG2488" t="str">
        <f t="shared" si="815"/>
        <v>NO</v>
      </c>
      <c r="AH2488" t="str">
        <f t="shared" si="816"/>
        <v>NO</v>
      </c>
      <c r="AI2488">
        <f t="shared" si="817"/>
        <v>30</v>
      </c>
      <c r="AJ2488" t="str">
        <f t="shared" si="818"/>
        <v/>
      </c>
    </row>
    <row r="2489" spans="1:36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98"/>
        <v>1.0005066666666667</v>
      </c>
      <c r="P2489" s="6">
        <f t="shared" si="799"/>
        <v>39.493684210526318</v>
      </c>
      <c r="Q2489" t="str">
        <f t="shared" si="800"/>
        <v>music</v>
      </c>
      <c r="R2489" t="str">
        <f t="shared" si="801"/>
        <v>indie rock</v>
      </c>
      <c r="S2489" s="8">
        <f t="shared" si="802"/>
        <v>41026</v>
      </c>
      <c r="T2489" s="8">
        <f t="shared" si="803"/>
        <v>41056.083298611113</v>
      </c>
      <c r="U2489">
        <f t="shared" si="804"/>
        <v>2012</v>
      </c>
      <c r="V2489" t="str">
        <f>VLOOKUP(MONTH(S2489),REF!$C$4:$D$15,2,FALSE)</f>
        <v>APR</v>
      </c>
      <c r="W2489" t="str">
        <f t="shared" si="805"/>
        <v>NO</v>
      </c>
      <c r="X2489" t="str">
        <f t="shared" si="806"/>
        <v>YES</v>
      </c>
      <c r="Y2489" t="str">
        <f t="shared" si="807"/>
        <v>NO</v>
      </c>
      <c r="Z2489" t="str">
        <f t="shared" si="808"/>
        <v>NO</v>
      </c>
      <c r="AA2489" t="str">
        <f t="shared" si="809"/>
        <v>NO</v>
      </c>
      <c r="AB2489" t="str">
        <f t="shared" si="810"/>
        <v>NO</v>
      </c>
      <c r="AC2489" t="str">
        <f t="shared" si="811"/>
        <v>NO</v>
      </c>
      <c r="AD2489" t="str">
        <f t="shared" si="812"/>
        <v>NO</v>
      </c>
      <c r="AE2489" t="str">
        <f t="shared" si="813"/>
        <v>NO</v>
      </c>
      <c r="AF2489" t="str">
        <f t="shared" si="814"/>
        <v>NO</v>
      </c>
      <c r="AG2489" t="str">
        <f t="shared" si="815"/>
        <v>NO</v>
      </c>
      <c r="AH2489" t="str">
        <f t="shared" si="816"/>
        <v>NO</v>
      </c>
      <c r="AI2489">
        <f t="shared" si="817"/>
        <v>38</v>
      </c>
      <c r="AJ2489" t="str">
        <f t="shared" si="818"/>
        <v/>
      </c>
    </row>
    <row r="2490" spans="1:36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98"/>
        <v>1.0669999999999999</v>
      </c>
      <c r="P2490" s="6">
        <f t="shared" si="799"/>
        <v>49.246153846153845</v>
      </c>
      <c r="Q2490" t="str">
        <f t="shared" si="800"/>
        <v>music</v>
      </c>
      <c r="R2490" t="str">
        <f t="shared" si="801"/>
        <v>indie rock</v>
      </c>
      <c r="S2490" s="8">
        <f t="shared" si="802"/>
        <v>40834</v>
      </c>
      <c r="T2490" s="8">
        <f t="shared" si="803"/>
        <v>40863.674861111111</v>
      </c>
      <c r="U2490">
        <f t="shared" si="804"/>
        <v>2011</v>
      </c>
      <c r="V2490" t="str">
        <f>VLOOKUP(MONTH(S2490),REF!$C$4:$D$15,2,FALSE)</f>
        <v>OCT</v>
      </c>
      <c r="W2490" t="str">
        <f t="shared" si="805"/>
        <v>NO</v>
      </c>
      <c r="X2490" t="str">
        <f t="shared" si="806"/>
        <v>YES</v>
      </c>
      <c r="Y2490" t="str">
        <f t="shared" si="807"/>
        <v>NO</v>
      </c>
      <c r="Z2490" t="str">
        <f t="shared" si="808"/>
        <v>NO</v>
      </c>
      <c r="AA2490" t="str">
        <f t="shared" si="809"/>
        <v>NO</v>
      </c>
      <c r="AB2490" t="str">
        <f t="shared" si="810"/>
        <v>NO</v>
      </c>
      <c r="AC2490" t="str">
        <f t="shared" si="811"/>
        <v>NO</v>
      </c>
      <c r="AD2490" t="str">
        <f t="shared" si="812"/>
        <v>NO</v>
      </c>
      <c r="AE2490" t="str">
        <f t="shared" si="813"/>
        <v>NO</v>
      </c>
      <c r="AF2490" t="str">
        <f t="shared" si="814"/>
        <v>NO</v>
      </c>
      <c r="AG2490" t="str">
        <f t="shared" si="815"/>
        <v>NO</v>
      </c>
      <c r="AH2490" t="str">
        <f t="shared" si="816"/>
        <v>NO</v>
      </c>
      <c r="AI2490">
        <f t="shared" si="817"/>
        <v>65</v>
      </c>
      <c r="AJ2490" t="str">
        <f t="shared" si="818"/>
        <v/>
      </c>
    </row>
    <row r="2491" spans="1:36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98"/>
        <v>1.3367142857142857</v>
      </c>
      <c r="P2491" s="6">
        <f t="shared" si="799"/>
        <v>62.38</v>
      </c>
      <c r="Q2491" t="str">
        <f t="shared" si="800"/>
        <v>music</v>
      </c>
      <c r="R2491" t="str">
        <f t="shared" si="801"/>
        <v>indie rock</v>
      </c>
      <c r="S2491" s="8">
        <f t="shared" si="802"/>
        <v>41374</v>
      </c>
      <c r="T2491" s="8">
        <f t="shared" si="803"/>
        <v>41403.690266203703</v>
      </c>
      <c r="U2491">
        <f t="shared" si="804"/>
        <v>2013</v>
      </c>
      <c r="V2491" t="str">
        <f>VLOOKUP(MONTH(S2491),REF!$C$4:$D$15,2,FALSE)</f>
        <v>APR</v>
      </c>
      <c r="W2491" t="str">
        <f t="shared" si="805"/>
        <v>NO</v>
      </c>
      <c r="X2491" t="str">
        <f t="shared" si="806"/>
        <v>YES</v>
      </c>
      <c r="Y2491" t="str">
        <f t="shared" si="807"/>
        <v>NO</v>
      </c>
      <c r="Z2491" t="str">
        <f t="shared" si="808"/>
        <v>NO</v>
      </c>
      <c r="AA2491" t="str">
        <f t="shared" si="809"/>
        <v>NO</v>
      </c>
      <c r="AB2491" t="str">
        <f t="shared" si="810"/>
        <v>NO</v>
      </c>
      <c r="AC2491" t="str">
        <f t="shared" si="811"/>
        <v>NO</v>
      </c>
      <c r="AD2491" t="str">
        <f t="shared" si="812"/>
        <v>NO</v>
      </c>
      <c r="AE2491" t="str">
        <f t="shared" si="813"/>
        <v>NO</v>
      </c>
      <c r="AF2491" t="str">
        <f t="shared" si="814"/>
        <v>NO</v>
      </c>
      <c r="AG2491" t="str">
        <f t="shared" si="815"/>
        <v>NO</v>
      </c>
      <c r="AH2491" t="str">
        <f t="shared" si="816"/>
        <v>NO</v>
      </c>
      <c r="AI2491">
        <f t="shared" si="817"/>
        <v>75</v>
      </c>
      <c r="AJ2491" t="str">
        <f t="shared" si="818"/>
        <v/>
      </c>
    </row>
    <row r="2492" spans="1:36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98"/>
        <v>1.214</v>
      </c>
      <c r="P2492" s="6">
        <f t="shared" si="799"/>
        <v>37.9375</v>
      </c>
      <c r="Q2492" t="str">
        <f t="shared" si="800"/>
        <v>music</v>
      </c>
      <c r="R2492" t="str">
        <f t="shared" si="801"/>
        <v>indie rock</v>
      </c>
      <c r="S2492" s="8">
        <f t="shared" si="802"/>
        <v>41023</v>
      </c>
      <c r="T2492" s="8">
        <f t="shared" si="803"/>
        <v>41083.227731481486</v>
      </c>
      <c r="U2492">
        <f t="shared" si="804"/>
        <v>2012</v>
      </c>
      <c r="V2492" t="str">
        <f>VLOOKUP(MONTH(S2492),REF!$C$4:$D$15,2,FALSE)</f>
        <v>APR</v>
      </c>
      <c r="W2492" t="str">
        <f t="shared" si="805"/>
        <v>YES</v>
      </c>
      <c r="X2492" t="str">
        <f t="shared" si="806"/>
        <v>NO</v>
      </c>
      <c r="Y2492" t="str">
        <f t="shared" si="807"/>
        <v>NO</v>
      </c>
      <c r="Z2492" t="str">
        <f t="shared" si="808"/>
        <v>NO</v>
      </c>
      <c r="AA2492" t="str">
        <f t="shared" si="809"/>
        <v>NO</v>
      </c>
      <c r="AB2492" t="str">
        <f t="shared" si="810"/>
        <v>NO</v>
      </c>
      <c r="AC2492" t="str">
        <f t="shared" si="811"/>
        <v>NO</v>
      </c>
      <c r="AD2492" t="str">
        <f t="shared" si="812"/>
        <v>NO</v>
      </c>
      <c r="AE2492" t="str">
        <f t="shared" si="813"/>
        <v>NO</v>
      </c>
      <c r="AF2492" t="str">
        <f t="shared" si="814"/>
        <v>NO</v>
      </c>
      <c r="AG2492" t="str">
        <f t="shared" si="815"/>
        <v>NO</v>
      </c>
      <c r="AH2492" t="str">
        <f t="shared" si="816"/>
        <v>NO</v>
      </c>
      <c r="AI2492">
        <f t="shared" si="817"/>
        <v>16</v>
      </c>
      <c r="AJ2492" t="str">
        <f t="shared" si="818"/>
        <v/>
      </c>
    </row>
    <row r="2493" spans="1:36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98"/>
        <v>1.032</v>
      </c>
      <c r="P2493" s="6">
        <f t="shared" si="799"/>
        <v>51.6</v>
      </c>
      <c r="Q2493" t="str">
        <f t="shared" si="800"/>
        <v>music</v>
      </c>
      <c r="R2493" t="str">
        <f t="shared" si="801"/>
        <v>indie rock</v>
      </c>
      <c r="S2493" s="8">
        <f t="shared" si="802"/>
        <v>40543</v>
      </c>
      <c r="T2493" s="8">
        <f t="shared" si="803"/>
        <v>40559.077083333337</v>
      </c>
      <c r="U2493">
        <f t="shared" si="804"/>
        <v>2010</v>
      </c>
      <c r="V2493" t="str">
        <f>VLOOKUP(MONTH(S2493),REF!$C$4:$D$15,2,FALSE)</f>
        <v>DEC</v>
      </c>
      <c r="W2493" t="str">
        <f t="shared" si="805"/>
        <v>YES</v>
      </c>
      <c r="X2493" t="str">
        <f t="shared" si="806"/>
        <v>NO</v>
      </c>
      <c r="Y2493" t="str">
        <f t="shared" si="807"/>
        <v>NO</v>
      </c>
      <c r="Z2493" t="str">
        <f t="shared" si="808"/>
        <v>NO</v>
      </c>
      <c r="AA2493" t="str">
        <f t="shared" si="809"/>
        <v>NO</v>
      </c>
      <c r="AB2493" t="str">
        <f t="shared" si="810"/>
        <v>NO</v>
      </c>
      <c r="AC2493" t="str">
        <f t="shared" si="811"/>
        <v>NO</v>
      </c>
      <c r="AD2493" t="str">
        <f t="shared" si="812"/>
        <v>NO</v>
      </c>
      <c r="AE2493" t="str">
        <f t="shared" si="813"/>
        <v>NO</v>
      </c>
      <c r="AF2493" t="str">
        <f t="shared" si="814"/>
        <v>NO</v>
      </c>
      <c r="AG2493" t="str">
        <f t="shared" si="815"/>
        <v>NO</v>
      </c>
      <c r="AH2493" t="str">
        <f t="shared" si="816"/>
        <v>NO</v>
      </c>
      <c r="AI2493">
        <f t="shared" si="817"/>
        <v>10</v>
      </c>
      <c r="AJ2493" t="str">
        <f t="shared" si="818"/>
        <v/>
      </c>
    </row>
    <row r="2494" spans="1:36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98"/>
        <v>1.25</v>
      </c>
      <c r="P2494" s="6">
        <f t="shared" si="799"/>
        <v>27.777777777777779</v>
      </c>
      <c r="Q2494" t="str">
        <f t="shared" si="800"/>
        <v>music</v>
      </c>
      <c r="R2494" t="str">
        <f t="shared" si="801"/>
        <v>indie rock</v>
      </c>
      <c r="S2494" s="8">
        <f t="shared" si="802"/>
        <v>41025</v>
      </c>
      <c r="T2494" s="8">
        <f t="shared" si="803"/>
        <v>41076.415972222225</v>
      </c>
      <c r="U2494">
        <f t="shared" si="804"/>
        <v>2012</v>
      </c>
      <c r="V2494" t="str">
        <f>VLOOKUP(MONTH(S2494),REF!$C$4:$D$15,2,FALSE)</f>
        <v>APR</v>
      </c>
      <c r="W2494" t="str">
        <f t="shared" si="805"/>
        <v>YES</v>
      </c>
      <c r="X2494" t="str">
        <f t="shared" si="806"/>
        <v>NO</v>
      </c>
      <c r="Y2494" t="str">
        <f t="shared" si="807"/>
        <v>NO</v>
      </c>
      <c r="Z2494" t="str">
        <f t="shared" si="808"/>
        <v>NO</v>
      </c>
      <c r="AA2494" t="str">
        <f t="shared" si="809"/>
        <v>NO</v>
      </c>
      <c r="AB2494" t="str">
        <f t="shared" si="810"/>
        <v>NO</v>
      </c>
      <c r="AC2494" t="str">
        <f t="shared" si="811"/>
        <v>NO</v>
      </c>
      <c r="AD2494" t="str">
        <f t="shared" si="812"/>
        <v>NO</v>
      </c>
      <c r="AE2494" t="str">
        <f t="shared" si="813"/>
        <v>NO</v>
      </c>
      <c r="AF2494" t="str">
        <f t="shared" si="814"/>
        <v>NO</v>
      </c>
      <c r="AG2494" t="str">
        <f t="shared" si="815"/>
        <v>NO</v>
      </c>
      <c r="AH2494" t="str">
        <f t="shared" si="816"/>
        <v>NO</v>
      </c>
      <c r="AI2494">
        <f t="shared" si="817"/>
        <v>27</v>
      </c>
      <c r="AJ2494" t="str">
        <f t="shared" si="818"/>
        <v/>
      </c>
    </row>
    <row r="2495" spans="1:36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98"/>
        <v>1.2869999999999999</v>
      </c>
      <c r="P2495" s="6">
        <f t="shared" si="799"/>
        <v>99.382239382239376</v>
      </c>
      <c r="Q2495" t="str">
        <f t="shared" si="800"/>
        <v>music</v>
      </c>
      <c r="R2495" t="str">
        <f t="shared" si="801"/>
        <v>indie rock</v>
      </c>
      <c r="S2495" s="8">
        <f t="shared" si="802"/>
        <v>41348</v>
      </c>
      <c r="T2495" s="8">
        <f t="shared" si="803"/>
        <v>41393.168287037035</v>
      </c>
      <c r="U2495">
        <f t="shared" si="804"/>
        <v>2013</v>
      </c>
      <c r="V2495" t="str">
        <f>VLOOKUP(MONTH(S2495),REF!$C$4:$D$15,2,FALSE)</f>
        <v>MAR</v>
      </c>
      <c r="W2495" t="str">
        <f t="shared" si="805"/>
        <v>NO</v>
      </c>
      <c r="X2495" t="str">
        <f t="shared" si="806"/>
        <v>NO</v>
      </c>
      <c r="Y2495" t="str">
        <f t="shared" si="807"/>
        <v>NO</v>
      </c>
      <c r="Z2495" t="str">
        <f t="shared" si="808"/>
        <v>NO</v>
      </c>
      <c r="AA2495" t="str">
        <f t="shared" si="809"/>
        <v>NO</v>
      </c>
      <c r="AB2495" t="str">
        <f t="shared" si="810"/>
        <v>YES</v>
      </c>
      <c r="AC2495" t="str">
        <f t="shared" si="811"/>
        <v>NO</v>
      </c>
      <c r="AD2495" t="str">
        <f t="shared" si="812"/>
        <v>NO</v>
      </c>
      <c r="AE2495" t="str">
        <f t="shared" si="813"/>
        <v>NO</v>
      </c>
      <c r="AF2495" t="str">
        <f t="shared" si="814"/>
        <v>NO</v>
      </c>
      <c r="AG2495" t="str">
        <f t="shared" si="815"/>
        <v>NO</v>
      </c>
      <c r="AH2495" t="str">
        <f t="shared" si="816"/>
        <v>NO</v>
      </c>
      <c r="AI2495">
        <f t="shared" si="817"/>
        <v>259</v>
      </c>
      <c r="AJ2495" t="str">
        <f t="shared" si="818"/>
        <v/>
      </c>
    </row>
    <row r="2496" spans="1:36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98"/>
        <v>1.0100533333333332</v>
      </c>
      <c r="P2496" s="6">
        <f t="shared" si="799"/>
        <v>38.848205128205123</v>
      </c>
      <c r="Q2496" t="str">
        <f t="shared" si="800"/>
        <v>music</v>
      </c>
      <c r="R2496" t="str">
        <f t="shared" si="801"/>
        <v>indie rock</v>
      </c>
      <c r="S2496" s="8">
        <f t="shared" si="802"/>
        <v>41023</v>
      </c>
      <c r="T2496" s="8">
        <f t="shared" si="803"/>
        <v>41052.645185185189</v>
      </c>
      <c r="U2496">
        <f t="shared" si="804"/>
        <v>2012</v>
      </c>
      <c r="V2496" t="str">
        <f>VLOOKUP(MONTH(S2496),REF!$C$4:$D$15,2,FALSE)</f>
        <v>APR</v>
      </c>
      <c r="W2496" t="str">
        <f t="shared" si="805"/>
        <v>NO</v>
      </c>
      <c r="X2496" t="str">
        <f t="shared" si="806"/>
        <v>YES</v>
      </c>
      <c r="Y2496" t="str">
        <f t="shared" si="807"/>
        <v>NO</v>
      </c>
      <c r="Z2496" t="str">
        <f t="shared" si="808"/>
        <v>NO</v>
      </c>
      <c r="AA2496" t="str">
        <f t="shared" si="809"/>
        <v>NO</v>
      </c>
      <c r="AB2496" t="str">
        <f t="shared" si="810"/>
        <v>NO</v>
      </c>
      <c r="AC2496" t="str">
        <f t="shared" si="811"/>
        <v>NO</v>
      </c>
      <c r="AD2496" t="str">
        <f t="shared" si="812"/>
        <v>NO</v>
      </c>
      <c r="AE2496" t="str">
        <f t="shared" si="813"/>
        <v>NO</v>
      </c>
      <c r="AF2496" t="str">
        <f t="shared" si="814"/>
        <v>NO</v>
      </c>
      <c r="AG2496" t="str">
        <f t="shared" si="815"/>
        <v>NO</v>
      </c>
      <c r="AH2496" t="str">
        <f t="shared" si="816"/>
        <v>NO</v>
      </c>
      <c r="AI2496">
        <f t="shared" si="817"/>
        <v>39</v>
      </c>
      <c r="AJ2496" t="str">
        <f t="shared" si="818"/>
        <v/>
      </c>
    </row>
    <row r="2497" spans="1:36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98"/>
        <v>1.2753666666666665</v>
      </c>
      <c r="P2497" s="6">
        <f t="shared" si="799"/>
        <v>45.548809523809524</v>
      </c>
      <c r="Q2497" t="str">
        <f t="shared" si="800"/>
        <v>music</v>
      </c>
      <c r="R2497" t="str">
        <f t="shared" si="801"/>
        <v>indie rock</v>
      </c>
      <c r="S2497" s="8">
        <f t="shared" si="802"/>
        <v>41037</v>
      </c>
      <c r="T2497" s="8">
        <f t="shared" si="803"/>
        <v>41066.946469907409</v>
      </c>
      <c r="U2497">
        <f t="shared" si="804"/>
        <v>2012</v>
      </c>
      <c r="V2497" t="str">
        <f>VLOOKUP(MONTH(S2497),REF!$C$4:$D$15,2,FALSE)</f>
        <v>MAY</v>
      </c>
      <c r="W2497" t="str">
        <f t="shared" si="805"/>
        <v>NO</v>
      </c>
      <c r="X2497" t="str">
        <f t="shared" si="806"/>
        <v>YES</v>
      </c>
      <c r="Y2497" t="str">
        <f t="shared" si="807"/>
        <v>NO</v>
      </c>
      <c r="Z2497" t="str">
        <f t="shared" si="808"/>
        <v>NO</v>
      </c>
      <c r="AA2497" t="str">
        <f t="shared" si="809"/>
        <v>NO</v>
      </c>
      <c r="AB2497" t="str">
        <f t="shared" si="810"/>
        <v>NO</v>
      </c>
      <c r="AC2497" t="str">
        <f t="shared" si="811"/>
        <v>NO</v>
      </c>
      <c r="AD2497" t="str">
        <f t="shared" si="812"/>
        <v>NO</v>
      </c>
      <c r="AE2497" t="str">
        <f t="shared" si="813"/>
        <v>NO</v>
      </c>
      <c r="AF2497" t="str">
        <f t="shared" si="814"/>
        <v>NO</v>
      </c>
      <c r="AG2497" t="str">
        <f t="shared" si="815"/>
        <v>NO</v>
      </c>
      <c r="AH2497" t="str">
        <f t="shared" si="816"/>
        <v>NO</v>
      </c>
      <c r="AI2497">
        <f t="shared" si="817"/>
        <v>42</v>
      </c>
      <c r="AJ2497" t="str">
        <f t="shared" si="818"/>
        <v/>
      </c>
    </row>
    <row r="2498" spans="1:36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98"/>
        <v>1</v>
      </c>
      <c r="P2498" s="6">
        <f t="shared" si="799"/>
        <v>600</v>
      </c>
      <c r="Q2498" t="str">
        <f t="shared" si="800"/>
        <v>music</v>
      </c>
      <c r="R2498" t="str">
        <f t="shared" si="801"/>
        <v>indie rock</v>
      </c>
      <c r="S2498" s="8">
        <f t="shared" si="802"/>
        <v>41328</v>
      </c>
      <c r="T2498" s="8">
        <f t="shared" si="803"/>
        <v>41362.954768518517</v>
      </c>
      <c r="U2498">
        <f t="shared" si="804"/>
        <v>2013</v>
      </c>
      <c r="V2498" t="str">
        <f>VLOOKUP(MONTH(S2498),REF!$C$4:$D$15,2,FALSE)</f>
        <v>FEB</v>
      </c>
      <c r="W2498" t="str">
        <f t="shared" si="805"/>
        <v>NO</v>
      </c>
      <c r="X2498" t="str">
        <f t="shared" si="806"/>
        <v>NO</v>
      </c>
      <c r="Y2498" t="str">
        <f t="shared" si="807"/>
        <v>YES</v>
      </c>
      <c r="Z2498" t="str">
        <f t="shared" si="808"/>
        <v>NO</v>
      </c>
      <c r="AA2498" t="str">
        <f t="shared" si="809"/>
        <v>NO</v>
      </c>
      <c r="AB2498" t="str">
        <f t="shared" si="810"/>
        <v>NO</v>
      </c>
      <c r="AC2498" t="str">
        <f t="shared" si="811"/>
        <v>NO</v>
      </c>
      <c r="AD2498" t="str">
        <f t="shared" si="812"/>
        <v>NO</v>
      </c>
      <c r="AE2498" t="str">
        <f t="shared" si="813"/>
        <v>NO</v>
      </c>
      <c r="AF2498" t="str">
        <f t="shared" si="814"/>
        <v>NO</v>
      </c>
      <c r="AG2498" t="str">
        <f t="shared" si="815"/>
        <v>NO</v>
      </c>
      <c r="AH2498" t="str">
        <f t="shared" si="816"/>
        <v>NO</v>
      </c>
      <c r="AI2498">
        <f t="shared" si="817"/>
        <v>10</v>
      </c>
      <c r="AJ2498" t="str">
        <f t="shared" si="818"/>
        <v/>
      </c>
    </row>
    <row r="2499" spans="1:36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819">E2499/D2499</f>
        <v>1.127715</v>
      </c>
      <c r="P2499" s="6">
        <f t="shared" ref="P2499:P2562" si="820">E2499/L2499</f>
        <v>80.551071428571419</v>
      </c>
      <c r="Q2499" t="str">
        <f t="shared" ref="Q2499:Q2562" si="821">LEFT(N2499,FIND("/",N2499)-1)</f>
        <v>music</v>
      </c>
      <c r="R2499" t="str">
        <f t="shared" ref="R2499:R2562" si="822">RIGHT(N2499,LEN(N2499)-FIND("/",N2499))</f>
        <v>indie rock</v>
      </c>
      <c r="S2499" s="8">
        <f t="shared" ref="S2499:S2562" si="823">ROUND((J2499/86400)+DATE(1970,1,1),0)</f>
        <v>40731</v>
      </c>
      <c r="T2499" s="8">
        <f t="shared" ref="T2499:T2562" si="824">(I2499/86400)+DATE(1970,1,1)</f>
        <v>40760.878912037035</v>
      </c>
      <c r="U2499">
        <f t="shared" ref="U2499:U2562" si="825">YEAR(S2499)</f>
        <v>2011</v>
      </c>
      <c r="V2499" t="str">
        <f>VLOOKUP(MONTH(S2499),REF!$C$4:$D$15,2,FALSE)</f>
        <v>JUL</v>
      </c>
      <c r="W2499" t="str">
        <f t="shared" ref="W2499:W2562" si="826">IF(D2499&lt;1000,"YES","NO")</f>
        <v>NO</v>
      </c>
      <c r="X2499" t="str">
        <f t="shared" ref="X2499:X2562" si="827">IF(AND($D2499&gt;=1000,$D2499&lt;=4999),"YES","NO")</f>
        <v>YES</v>
      </c>
      <c r="Y2499" t="str">
        <f t="shared" ref="Y2499:Y2562" si="828">IF(AND($D2499&gt;=5000,$D2499&lt;=9999),"YES","NO")</f>
        <v>NO</v>
      </c>
      <c r="Z2499" t="str">
        <f t="shared" ref="Z2499:Z2562" si="829">IF(AND($D2499&gt;=10000,$D2499&lt;=14999),"YES","NO")</f>
        <v>NO</v>
      </c>
      <c r="AA2499" t="str">
        <f t="shared" ref="AA2499:AA2562" si="830">IF(AND($D2499&gt;=15000,$D2499&lt;=19999),"YES","NO")</f>
        <v>NO</v>
      </c>
      <c r="AB2499" t="str">
        <f t="shared" ref="AB2499:AB2562" si="831">IF(AND($D2499&gt;=20000,$D2499&lt;=24999),"YES","NO")</f>
        <v>NO</v>
      </c>
      <c r="AC2499" t="str">
        <f t="shared" ref="AC2499:AC2562" si="832">IF(AND($D2499&gt;=25000,$D2499&lt;=29999),"YES","NO")</f>
        <v>NO</v>
      </c>
      <c r="AD2499" t="str">
        <f t="shared" ref="AD2499:AD2562" si="833">IF(AND($D2499&gt;=30000,$D2499&lt;=34999),"YES","NO")</f>
        <v>NO</v>
      </c>
      <c r="AE2499" t="str">
        <f t="shared" ref="AE2499:AE2562" si="834">IF(AND($D2499&gt;=35000,$D2499&lt;=39999),"YES","NO")</f>
        <v>NO</v>
      </c>
      <c r="AF2499" t="str">
        <f t="shared" ref="AF2499:AF2562" si="835">IF(AND($D2499&gt;=40000,$D2499&lt;=44999),"YES","NO")</f>
        <v>NO</v>
      </c>
      <c r="AG2499" t="str">
        <f t="shared" ref="AG2499:AG2562" si="836">IF(AND($D2499&gt;=45000,$D2499&lt;=49999),"YES","NO")</f>
        <v>NO</v>
      </c>
      <c r="AH2499" t="str">
        <f t="shared" ref="AH2499:AH2562" si="837">IF($D2499&gt;=50000,"YES","NO")</f>
        <v>NO</v>
      </c>
      <c r="AI2499">
        <f t="shared" ref="AI2499:AI2562" si="838">IF(F2499="successful",L2499,"")</f>
        <v>56</v>
      </c>
      <c r="AJ2499" t="str">
        <f t="shared" ref="AJ2499:AJ2562" si="839">IF(F2499="failed",L2499,"")</f>
        <v/>
      </c>
    </row>
    <row r="2500" spans="1:36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819"/>
        <v>1.056</v>
      </c>
      <c r="P2500" s="6">
        <f t="shared" si="820"/>
        <v>52.8</v>
      </c>
      <c r="Q2500" t="str">
        <f t="shared" si="821"/>
        <v>music</v>
      </c>
      <c r="R2500" t="str">
        <f t="shared" si="822"/>
        <v>indie rock</v>
      </c>
      <c r="S2500" s="8">
        <f t="shared" si="823"/>
        <v>42018</v>
      </c>
      <c r="T2500" s="8">
        <f t="shared" si="824"/>
        <v>42031.967442129629</v>
      </c>
      <c r="U2500">
        <f t="shared" si="825"/>
        <v>2015</v>
      </c>
      <c r="V2500" t="str">
        <f>VLOOKUP(MONTH(S2500),REF!$C$4:$D$15,2,FALSE)</f>
        <v>JAN</v>
      </c>
      <c r="W2500" t="str">
        <f t="shared" si="826"/>
        <v>NO</v>
      </c>
      <c r="X2500" t="str">
        <f t="shared" si="827"/>
        <v>YES</v>
      </c>
      <c r="Y2500" t="str">
        <f t="shared" si="828"/>
        <v>NO</v>
      </c>
      <c r="Z2500" t="str">
        <f t="shared" si="829"/>
        <v>NO</v>
      </c>
      <c r="AA2500" t="str">
        <f t="shared" si="830"/>
        <v>NO</v>
      </c>
      <c r="AB2500" t="str">
        <f t="shared" si="831"/>
        <v>NO</v>
      </c>
      <c r="AC2500" t="str">
        <f t="shared" si="832"/>
        <v>NO</v>
      </c>
      <c r="AD2500" t="str">
        <f t="shared" si="833"/>
        <v>NO</v>
      </c>
      <c r="AE2500" t="str">
        <f t="shared" si="834"/>
        <v>NO</v>
      </c>
      <c r="AF2500" t="str">
        <f t="shared" si="835"/>
        <v>NO</v>
      </c>
      <c r="AG2500" t="str">
        <f t="shared" si="836"/>
        <v>NO</v>
      </c>
      <c r="AH2500" t="str">
        <f t="shared" si="837"/>
        <v>NO</v>
      </c>
      <c r="AI2500">
        <f t="shared" si="838"/>
        <v>20</v>
      </c>
      <c r="AJ2500" t="str">
        <f t="shared" si="839"/>
        <v/>
      </c>
    </row>
    <row r="2501" spans="1:36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819"/>
        <v>2.0262500000000001</v>
      </c>
      <c r="P2501" s="6">
        <f t="shared" si="820"/>
        <v>47.676470588235297</v>
      </c>
      <c r="Q2501" t="str">
        <f t="shared" si="821"/>
        <v>music</v>
      </c>
      <c r="R2501" t="str">
        <f t="shared" si="822"/>
        <v>indie rock</v>
      </c>
      <c r="S2501" s="8">
        <f t="shared" si="823"/>
        <v>41227</v>
      </c>
      <c r="T2501" s="8">
        <f t="shared" si="824"/>
        <v>41274.75</v>
      </c>
      <c r="U2501">
        <f t="shared" si="825"/>
        <v>2012</v>
      </c>
      <c r="V2501" t="str">
        <f>VLOOKUP(MONTH(S2501),REF!$C$4:$D$15,2,FALSE)</f>
        <v>NOV</v>
      </c>
      <c r="W2501" t="str">
        <f t="shared" si="826"/>
        <v>NO</v>
      </c>
      <c r="X2501" t="str">
        <f t="shared" si="827"/>
        <v>YES</v>
      </c>
      <c r="Y2501" t="str">
        <f t="shared" si="828"/>
        <v>NO</v>
      </c>
      <c r="Z2501" t="str">
        <f t="shared" si="829"/>
        <v>NO</v>
      </c>
      <c r="AA2501" t="str">
        <f t="shared" si="830"/>
        <v>NO</v>
      </c>
      <c r="AB2501" t="str">
        <f t="shared" si="831"/>
        <v>NO</v>
      </c>
      <c r="AC2501" t="str">
        <f t="shared" si="832"/>
        <v>NO</v>
      </c>
      <c r="AD2501" t="str">
        <f t="shared" si="833"/>
        <v>NO</v>
      </c>
      <c r="AE2501" t="str">
        <f t="shared" si="834"/>
        <v>NO</v>
      </c>
      <c r="AF2501" t="str">
        <f t="shared" si="835"/>
        <v>NO</v>
      </c>
      <c r="AG2501" t="str">
        <f t="shared" si="836"/>
        <v>NO</v>
      </c>
      <c r="AH2501" t="str">
        <f t="shared" si="837"/>
        <v>NO</v>
      </c>
      <c r="AI2501">
        <f t="shared" si="838"/>
        <v>170</v>
      </c>
      <c r="AJ2501" t="str">
        <f t="shared" si="839"/>
        <v/>
      </c>
    </row>
    <row r="2502" spans="1:36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819"/>
        <v>1.1333333333333333</v>
      </c>
      <c r="P2502" s="6">
        <f t="shared" si="820"/>
        <v>23.448275862068964</v>
      </c>
      <c r="Q2502" t="str">
        <f t="shared" si="821"/>
        <v>music</v>
      </c>
      <c r="R2502" t="str">
        <f t="shared" si="822"/>
        <v>indie rock</v>
      </c>
      <c r="S2502" s="8">
        <f t="shared" si="823"/>
        <v>41054</v>
      </c>
      <c r="T2502" s="8">
        <f t="shared" si="824"/>
        <v>41083.772858796292</v>
      </c>
      <c r="U2502">
        <f t="shared" si="825"/>
        <v>2012</v>
      </c>
      <c r="V2502" t="str">
        <f>VLOOKUP(MONTH(S2502),REF!$C$4:$D$15,2,FALSE)</f>
        <v>MAY</v>
      </c>
      <c r="W2502" t="str">
        <f t="shared" si="826"/>
        <v>YES</v>
      </c>
      <c r="X2502" t="str">
        <f t="shared" si="827"/>
        <v>NO</v>
      </c>
      <c r="Y2502" t="str">
        <f t="shared" si="828"/>
        <v>NO</v>
      </c>
      <c r="Z2502" t="str">
        <f t="shared" si="829"/>
        <v>NO</v>
      </c>
      <c r="AA2502" t="str">
        <f t="shared" si="830"/>
        <v>NO</v>
      </c>
      <c r="AB2502" t="str">
        <f t="shared" si="831"/>
        <v>NO</v>
      </c>
      <c r="AC2502" t="str">
        <f t="shared" si="832"/>
        <v>NO</v>
      </c>
      <c r="AD2502" t="str">
        <f t="shared" si="833"/>
        <v>NO</v>
      </c>
      <c r="AE2502" t="str">
        <f t="shared" si="834"/>
        <v>NO</v>
      </c>
      <c r="AF2502" t="str">
        <f t="shared" si="835"/>
        <v>NO</v>
      </c>
      <c r="AG2502" t="str">
        <f t="shared" si="836"/>
        <v>NO</v>
      </c>
      <c r="AH2502" t="str">
        <f t="shared" si="837"/>
        <v>NO</v>
      </c>
      <c r="AI2502">
        <f t="shared" si="838"/>
        <v>29</v>
      </c>
      <c r="AJ2502" t="str">
        <f t="shared" si="839"/>
        <v/>
      </c>
    </row>
    <row r="2503" spans="1:36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819"/>
        <v>2.5545454545454545E-2</v>
      </c>
      <c r="P2503" s="6">
        <f t="shared" si="820"/>
        <v>40.142857142857146</v>
      </c>
      <c r="Q2503" t="str">
        <f t="shared" si="821"/>
        <v>food</v>
      </c>
      <c r="R2503" t="str">
        <f t="shared" si="822"/>
        <v>restaurants</v>
      </c>
      <c r="S2503" s="8">
        <f t="shared" si="823"/>
        <v>42245</v>
      </c>
      <c r="T2503" s="8">
        <f t="shared" si="824"/>
        <v>42274.776666666672</v>
      </c>
      <c r="U2503">
        <f t="shared" si="825"/>
        <v>2015</v>
      </c>
      <c r="V2503" t="str">
        <f>VLOOKUP(MONTH(S2503),REF!$C$4:$D$15,2,FALSE)</f>
        <v>AUG</v>
      </c>
      <c r="W2503" t="str">
        <f t="shared" si="826"/>
        <v>NO</v>
      </c>
      <c r="X2503" t="str">
        <f t="shared" si="827"/>
        <v>NO</v>
      </c>
      <c r="Y2503" t="str">
        <f t="shared" si="828"/>
        <v>NO</v>
      </c>
      <c r="Z2503" t="str">
        <f t="shared" si="829"/>
        <v>YES</v>
      </c>
      <c r="AA2503" t="str">
        <f t="shared" si="830"/>
        <v>NO</v>
      </c>
      <c r="AB2503" t="str">
        <f t="shared" si="831"/>
        <v>NO</v>
      </c>
      <c r="AC2503" t="str">
        <f t="shared" si="832"/>
        <v>NO</v>
      </c>
      <c r="AD2503" t="str">
        <f t="shared" si="833"/>
        <v>NO</v>
      </c>
      <c r="AE2503" t="str">
        <f t="shared" si="834"/>
        <v>NO</v>
      </c>
      <c r="AF2503" t="str">
        <f t="shared" si="835"/>
        <v>NO</v>
      </c>
      <c r="AG2503" t="str">
        <f t="shared" si="836"/>
        <v>NO</v>
      </c>
      <c r="AH2503" t="str">
        <f t="shared" si="837"/>
        <v>NO</v>
      </c>
      <c r="AI2503" t="str">
        <f t="shared" si="838"/>
        <v/>
      </c>
      <c r="AJ2503">
        <f t="shared" si="839"/>
        <v>7</v>
      </c>
    </row>
    <row r="2504" spans="1:36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819"/>
        <v>7.8181818181818181E-4</v>
      </c>
      <c r="P2504" s="6">
        <f t="shared" si="820"/>
        <v>17.2</v>
      </c>
      <c r="Q2504" t="str">
        <f t="shared" si="821"/>
        <v>food</v>
      </c>
      <c r="R2504" t="str">
        <f t="shared" si="822"/>
        <v>restaurants</v>
      </c>
      <c r="S2504" s="8">
        <f t="shared" si="823"/>
        <v>41859</v>
      </c>
      <c r="T2504" s="8">
        <f t="shared" si="824"/>
        <v>41903.825439814813</v>
      </c>
      <c r="U2504">
        <f t="shared" si="825"/>
        <v>2014</v>
      </c>
      <c r="V2504" t="str">
        <f>VLOOKUP(MONTH(S2504),REF!$C$4:$D$15,2,FALSE)</f>
        <v>AUG</v>
      </c>
      <c r="W2504" t="str">
        <f t="shared" si="826"/>
        <v>NO</v>
      </c>
      <c r="X2504" t="str">
        <f t="shared" si="827"/>
        <v>NO</v>
      </c>
      <c r="Y2504" t="str">
        <f t="shared" si="828"/>
        <v>NO</v>
      </c>
      <c r="Z2504" t="str">
        <f t="shared" si="829"/>
        <v>NO</v>
      </c>
      <c r="AA2504" t="str">
        <f t="shared" si="830"/>
        <v>NO</v>
      </c>
      <c r="AB2504" t="str">
        <f t="shared" si="831"/>
        <v>NO</v>
      </c>
      <c r="AC2504" t="str">
        <f t="shared" si="832"/>
        <v>NO</v>
      </c>
      <c r="AD2504" t="str">
        <f t="shared" si="833"/>
        <v>NO</v>
      </c>
      <c r="AE2504" t="str">
        <f t="shared" si="834"/>
        <v>NO</v>
      </c>
      <c r="AF2504" t="str">
        <f t="shared" si="835"/>
        <v>NO</v>
      </c>
      <c r="AG2504" t="str">
        <f t="shared" si="836"/>
        <v>NO</v>
      </c>
      <c r="AH2504" t="str">
        <f t="shared" si="837"/>
        <v>YES</v>
      </c>
      <c r="AI2504" t="str">
        <f t="shared" si="838"/>
        <v/>
      </c>
      <c r="AJ2504">
        <f t="shared" si="839"/>
        <v>5</v>
      </c>
    </row>
    <row r="2505" spans="1:36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819"/>
        <v>0</v>
      </c>
      <c r="P2505" s="6" t="e">
        <f t="shared" si="820"/>
        <v>#DIV/0!</v>
      </c>
      <c r="Q2505" t="str">
        <f t="shared" si="821"/>
        <v>food</v>
      </c>
      <c r="R2505" t="str">
        <f t="shared" si="822"/>
        <v>restaurants</v>
      </c>
      <c r="S2505" s="8">
        <f t="shared" si="823"/>
        <v>42499</v>
      </c>
      <c r="T2505" s="8">
        <f t="shared" si="824"/>
        <v>42528.879166666666</v>
      </c>
      <c r="U2505">
        <f t="shared" si="825"/>
        <v>2016</v>
      </c>
      <c r="V2505" t="str">
        <f>VLOOKUP(MONTH(S2505),REF!$C$4:$D$15,2,FALSE)</f>
        <v>MAY</v>
      </c>
      <c r="W2505" t="str">
        <f t="shared" si="826"/>
        <v>NO</v>
      </c>
      <c r="X2505" t="str">
        <f t="shared" si="827"/>
        <v>NO</v>
      </c>
      <c r="Y2505" t="str">
        <f t="shared" si="828"/>
        <v>NO</v>
      </c>
      <c r="Z2505" t="str">
        <f t="shared" si="829"/>
        <v>YES</v>
      </c>
      <c r="AA2505" t="str">
        <f t="shared" si="830"/>
        <v>NO</v>
      </c>
      <c r="AB2505" t="str">
        <f t="shared" si="831"/>
        <v>NO</v>
      </c>
      <c r="AC2505" t="str">
        <f t="shared" si="832"/>
        <v>NO</v>
      </c>
      <c r="AD2505" t="str">
        <f t="shared" si="833"/>
        <v>NO</v>
      </c>
      <c r="AE2505" t="str">
        <f t="shared" si="834"/>
        <v>NO</v>
      </c>
      <c r="AF2505" t="str">
        <f t="shared" si="835"/>
        <v>NO</v>
      </c>
      <c r="AG2505" t="str">
        <f t="shared" si="836"/>
        <v>NO</v>
      </c>
      <c r="AH2505" t="str">
        <f t="shared" si="837"/>
        <v>NO</v>
      </c>
      <c r="AI2505" t="str">
        <f t="shared" si="838"/>
        <v/>
      </c>
      <c r="AJ2505">
        <f t="shared" si="839"/>
        <v>0</v>
      </c>
    </row>
    <row r="2506" spans="1:36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819"/>
        <v>0</v>
      </c>
      <c r="P2506" s="6" t="e">
        <f t="shared" si="820"/>
        <v>#DIV/0!</v>
      </c>
      <c r="Q2506" t="str">
        <f t="shared" si="821"/>
        <v>food</v>
      </c>
      <c r="R2506" t="str">
        <f t="shared" si="822"/>
        <v>restaurants</v>
      </c>
      <c r="S2506" s="8">
        <f t="shared" si="823"/>
        <v>41928</v>
      </c>
      <c r="T2506" s="8">
        <f t="shared" si="824"/>
        <v>41958.057106481487</v>
      </c>
      <c r="U2506">
        <f t="shared" si="825"/>
        <v>2014</v>
      </c>
      <c r="V2506" t="str">
        <f>VLOOKUP(MONTH(S2506),REF!$C$4:$D$15,2,FALSE)</f>
        <v>OCT</v>
      </c>
      <c r="W2506" t="str">
        <f t="shared" si="826"/>
        <v>NO</v>
      </c>
      <c r="X2506" t="str">
        <f t="shared" si="827"/>
        <v>NO</v>
      </c>
      <c r="Y2506" t="str">
        <f t="shared" si="828"/>
        <v>NO</v>
      </c>
      <c r="Z2506" t="str">
        <f t="shared" si="829"/>
        <v>NO</v>
      </c>
      <c r="AA2506" t="str">
        <f t="shared" si="830"/>
        <v>NO</v>
      </c>
      <c r="AB2506" t="str">
        <f t="shared" si="831"/>
        <v>NO</v>
      </c>
      <c r="AC2506" t="str">
        <f t="shared" si="832"/>
        <v>NO</v>
      </c>
      <c r="AD2506" t="str">
        <f t="shared" si="833"/>
        <v>NO</v>
      </c>
      <c r="AE2506" t="str">
        <f t="shared" si="834"/>
        <v>YES</v>
      </c>
      <c r="AF2506" t="str">
        <f t="shared" si="835"/>
        <v>NO</v>
      </c>
      <c r="AG2506" t="str">
        <f t="shared" si="836"/>
        <v>NO</v>
      </c>
      <c r="AH2506" t="str">
        <f t="shared" si="837"/>
        <v>NO</v>
      </c>
      <c r="AI2506" t="str">
        <f t="shared" si="838"/>
        <v/>
      </c>
      <c r="AJ2506">
        <f t="shared" si="839"/>
        <v>0</v>
      </c>
    </row>
    <row r="2507" spans="1:36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819"/>
        <v>0</v>
      </c>
      <c r="P2507" s="6" t="e">
        <f t="shared" si="820"/>
        <v>#DIV/0!</v>
      </c>
      <c r="Q2507" t="str">
        <f t="shared" si="821"/>
        <v>food</v>
      </c>
      <c r="R2507" t="str">
        <f t="shared" si="822"/>
        <v>restaurants</v>
      </c>
      <c r="S2507" s="8">
        <f t="shared" si="823"/>
        <v>42047</v>
      </c>
      <c r="T2507" s="8">
        <f t="shared" si="824"/>
        <v>42077.014074074075</v>
      </c>
      <c r="U2507">
        <f t="shared" si="825"/>
        <v>2015</v>
      </c>
      <c r="V2507" t="str">
        <f>VLOOKUP(MONTH(S2507),REF!$C$4:$D$15,2,FALSE)</f>
        <v>FEB</v>
      </c>
      <c r="W2507" t="str">
        <f t="shared" si="826"/>
        <v>NO</v>
      </c>
      <c r="X2507" t="str">
        <f t="shared" si="827"/>
        <v>NO</v>
      </c>
      <c r="Y2507" t="str">
        <f t="shared" si="828"/>
        <v>YES</v>
      </c>
      <c r="Z2507" t="str">
        <f t="shared" si="829"/>
        <v>NO</v>
      </c>
      <c r="AA2507" t="str">
        <f t="shared" si="830"/>
        <v>NO</v>
      </c>
      <c r="AB2507" t="str">
        <f t="shared" si="831"/>
        <v>NO</v>
      </c>
      <c r="AC2507" t="str">
        <f t="shared" si="832"/>
        <v>NO</v>
      </c>
      <c r="AD2507" t="str">
        <f t="shared" si="833"/>
        <v>NO</v>
      </c>
      <c r="AE2507" t="str">
        <f t="shared" si="834"/>
        <v>NO</v>
      </c>
      <c r="AF2507" t="str">
        <f t="shared" si="835"/>
        <v>NO</v>
      </c>
      <c r="AG2507" t="str">
        <f t="shared" si="836"/>
        <v>NO</v>
      </c>
      <c r="AH2507" t="str">
        <f t="shared" si="837"/>
        <v>NO</v>
      </c>
      <c r="AI2507" t="str">
        <f t="shared" si="838"/>
        <v/>
      </c>
      <c r="AJ2507">
        <f t="shared" si="839"/>
        <v>0</v>
      </c>
    </row>
    <row r="2508" spans="1:36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819"/>
        <v>6.0000000000000001E-3</v>
      </c>
      <c r="P2508" s="6">
        <f t="shared" si="820"/>
        <v>15</v>
      </c>
      <c r="Q2508" t="str">
        <f t="shared" si="821"/>
        <v>food</v>
      </c>
      <c r="R2508" t="str">
        <f t="shared" si="822"/>
        <v>restaurants</v>
      </c>
      <c r="S2508" s="8">
        <f t="shared" si="823"/>
        <v>42258</v>
      </c>
      <c r="T2508" s="8">
        <f t="shared" si="824"/>
        <v>42280.875</v>
      </c>
      <c r="U2508">
        <f t="shared" si="825"/>
        <v>2015</v>
      </c>
      <c r="V2508" t="str">
        <f>VLOOKUP(MONTH(S2508),REF!$C$4:$D$15,2,FALSE)</f>
        <v>SEP</v>
      </c>
      <c r="W2508" t="str">
        <f t="shared" si="826"/>
        <v>NO</v>
      </c>
      <c r="X2508" t="str">
        <f t="shared" si="827"/>
        <v>NO</v>
      </c>
      <c r="Y2508" t="str">
        <f t="shared" si="828"/>
        <v>YES</v>
      </c>
      <c r="Z2508" t="str">
        <f t="shared" si="829"/>
        <v>NO</v>
      </c>
      <c r="AA2508" t="str">
        <f t="shared" si="830"/>
        <v>NO</v>
      </c>
      <c r="AB2508" t="str">
        <f t="shared" si="831"/>
        <v>NO</v>
      </c>
      <c r="AC2508" t="str">
        <f t="shared" si="832"/>
        <v>NO</v>
      </c>
      <c r="AD2508" t="str">
        <f t="shared" si="833"/>
        <v>NO</v>
      </c>
      <c r="AE2508" t="str">
        <f t="shared" si="834"/>
        <v>NO</v>
      </c>
      <c r="AF2508" t="str">
        <f t="shared" si="835"/>
        <v>NO</v>
      </c>
      <c r="AG2508" t="str">
        <f t="shared" si="836"/>
        <v>NO</v>
      </c>
      <c r="AH2508" t="str">
        <f t="shared" si="837"/>
        <v>NO</v>
      </c>
      <c r="AI2508" t="str">
        <f t="shared" si="838"/>
        <v/>
      </c>
      <c r="AJ2508">
        <f t="shared" si="839"/>
        <v>2</v>
      </c>
    </row>
    <row r="2509" spans="1:36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819"/>
        <v>0</v>
      </c>
      <c r="P2509" s="6" t="e">
        <f t="shared" si="820"/>
        <v>#DIV/0!</v>
      </c>
      <c r="Q2509" t="str">
        <f t="shared" si="821"/>
        <v>food</v>
      </c>
      <c r="R2509" t="str">
        <f t="shared" si="822"/>
        <v>restaurants</v>
      </c>
      <c r="S2509" s="8">
        <f t="shared" si="823"/>
        <v>42105</v>
      </c>
      <c r="T2509" s="8">
        <f t="shared" si="824"/>
        <v>42135.072962962964</v>
      </c>
      <c r="U2509">
        <f t="shared" si="825"/>
        <v>2015</v>
      </c>
      <c r="V2509" t="str">
        <f>VLOOKUP(MONTH(S2509),REF!$C$4:$D$15,2,FALSE)</f>
        <v>APR</v>
      </c>
      <c r="W2509" t="str">
        <f t="shared" si="826"/>
        <v>NO</v>
      </c>
      <c r="X2509" t="str">
        <f t="shared" si="827"/>
        <v>NO</v>
      </c>
      <c r="Y2509" t="str">
        <f t="shared" si="828"/>
        <v>NO</v>
      </c>
      <c r="Z2509" t="str">
        <f t="shared" si="829"/>
        <v>NO</v>
      </c>
      <c r="AA2509" t="str">
        <f t="shared" si="830"/>
        <v>NO</v>
      </c>
      <c r="AB2509" t="str">
        <f t="shared" si="831"/>
        <v>NO</v>
      </c>
      <c r="AC2509" t="str">
        <f t="shared" si="832"/>
        <v>NO</v>
      </c>
      <c r="AD2509" t="str">
        <f t="shared" si="833"/>
        <v>NO</v>
      </c>
      <c r="AE2509" t="str">
        <f t="shared" si="834"/>
        <v>NO</v>
      </c>
      <c r="AF2509" t="str">
        <f t="shared" si="835"/>
        <v>YES</v>
      </c>
      <c r="AG2509" t="str">
        <f t="shared" si="836"/>
        <v>NO</v>
      </c>
      <c r="AH2509" t="str">
        <f t="shared" si="837"/>
        <v>NO</v>
      </c>
      <c r="AI2509" t="str">
        <f t="shared" si="838"/>
        <v/>
      </c>
      <c r="AJ2509">
        <f t="shared" si="839"/>
        <v>0</v>
      </c>
    </row>
    <row r="2510" spans="1:36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819"/>
        <v>0</v>
      </c>
      <c r="P2510" s="6" t="e">
        <f t="shared" si="820"/>
        <v>#DIV/0!</v>
      </c>
      <c r="Q2510" t="str">
        <f t="shared" si="821"/>
        <v>food</v>
      </c>
      <c r="R2510" t="str">
        <f t="shared" si="822"/>
        <v>restaurants</v>
      </c>
      <c r="S2510" s="8">
        <f t="shared" si="823"/>
        <v>41836</v>
      </c>
      <c r="T2510" s="8">
        <f t="shared" si="824"/>
        <v>41865.951782407406</v>
      </c>
      <c r="U2510">
        <f t="shared" si="825"/>
        <v>2014</v>
      </c>
      <c r="V2510" t="str">
        <f>VLOOKUP(MONTH(S2510),REF!$C$4:$D$15,2,FALSE)</f>
        <v>JUL</v>
      </c>
      <c r="W2510" t="str">
        <f t="shared" si="826"/>
        <v>NO</v>
      </c>
      <c r="X2510" t="str">
        <f t="shared" si="827"/>
        <v>NO</v>
      </c>
      <c r="Y2510" t="str">
        <f t="shared" si="828"/>
        <v>NO</v>
      </c>
      <c r="Z2510" t="str">
        <f t="shared" si="829"/>
        <v>NO</v>
      </c>
      <c r="AA2510" t="str">
        <f t="shared" si="830"/>
        <v>NO</v>
      </c>
      <c r="AB2510" t="str">
        <f t="shared" si="831"/>
        <v>YES</v>
      </c>
      <c r="AC2510" t="str">
        <f t="shared" si="832"/>
        <v>NO</v>
      </c>
      <c r="AD2510" t="str">
        <f t="shared" si="833"/>
        <v>NO</v>
      </c>
      <c r="AE2510" t="str">
        <f t="shared" si="834"/>
        <v>NO</v>
      </c>
      <c r="AF2510" t="str">
        <f t="shared" si="835"/>
        <v>NO</v>
      </c>
      <c r="AG2510" t="str">
        <f t="shared" si="836"/>
        <v>NO</v>
      </c>
      <c r="AH2510" t="str">
        <f t="shared" si="837"/>
        <v>NO</v>
      </c>
      <c r="AI2510" t="str">
        <f t="shared" si="838"/>
        <v/>
      </c>
      <c r="AJ2510">
        <f t="shared" si="839"/>
        <v>0</v>
      </c>
    </row>
    <row r="2511" spans="1:36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819"/>
        <v>1.0526315789473684E-2</v>
      </c>
      <c r="P2511" s="6">
        <f t="shared" si="820"/>
        <v>35.714285714285715</v>
      </c>
      <c r="Q2511" t="str">
        <f t="shared" si="821"/>
        <v>food</v>
      </c>
      <c r="R2511" t="str">
        <f t="shared" si="822"/>
        <v>restaurants</v>
      </c>
      <c r="S2511" s="8">
        <f t="shared" si="823"/>
        <v>42059</v>
      </c>
      <c r="T2511" s="8">
        <f t="shared" si="824"/>
        <v>42114.767928240741</v>
      </c>
      <c r="U2511">
        <f t="shared" si="825"/>
        <v>2015</v>
      </c>
      <c r="V2511" t="str">
        <f>VLOOKUP(MONTH(S2511),REF!$C$4:$D$15,2,FALSE)</f>
        <v>FEB</v>
      </c>
      <c r="W2511" t="str">
        <f t="shared" si="826"/>
        <v>NO</v>
      </c>
      <c r="X2511" t="str">
        <f t="shared" si="827"/>
        <v>NO</v>
      </c>
      <c r="Y2511" t="str">
        <f t="shared" si="828"/>
        <v>NO</v>
      </c>
      <c r="Z2511" t="str">
        <f t="shared" si="829"/>
        <v>NO</v>
      </c>
      <c r="AA2511" t="str">
        <f t="shared" si="830"/>
        <v>NO</v>
      </c>
      <c r="AB2511" t="str">
        <f t="shared" si="831"/>
        <v>NO</v>
      </c>
      <c r="AC2511" t="str">
        <f t="shared" si="832"/>
        <v>NO</v>
      </c>
      <c r="AD2511" t="str">
        <f t="shared" si="833"/>
        <v>NO</v>
      </c>
      <c r="AE2511" t="str">
        <f t="shared" si="834"/>
        <v>NO</v>
      </c>
      <c r="AF2511" t="str">
        <f t="shared" si="835"/>
        <v>NO</v>
      </c>
      <c r="AG2511" t="str">
        <f t="shared" si="836"/>
        <v>NO</v>
      </c>
      <c r="AH2511" t="str">
        <f t="shared" si="837"/>
        <v>YES</v>
      </c>
      <c r="AI2511" t="str">
        <f t="shared" si="838"/>
        <v/>
      </c>
      <c r="AJ2511">
        <f t="shared" si="839"/>
        <v>28</v>
      </c>
    </row>
    <row r="2512" spans="1:36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819"/>
        <v>1.5E-3</v>
      </c>
      <c r="P2512" s="6">
        <f t="shared" si="820"/>
        <v>37.5</v>
      </c>
      <c r="Q2512" t="str">
        <f t="shared" si="821"/>
        <v>food</v>
      </c>
      <c r="R2512" t="str">
        <f t="shared" si="822"/>
        <v>restaurants</v>
      </c>
      <c r="S2512" s="8">
        <f t="shared" si="823"/>
        <v>42079</v>
      </c>
      <c r="T2512" s="8">
        <f t="shared" si="824"/>
        <v>42138.997361111113</v>
      </c>
      <c r="U2512">
        <f t="shared" si="825"/>
        <v>2015</v>
      </c>
      <c r="V2512" t="str">
        <f>VLOOKUP(MONTH(S2512),REF!$C$4:$D$15,2,FALSE)</f>
        <v>MAR</v>
      </c>
      <c r="W2512" t="str">
        <f t="shared" si="826"/>
        <v>NO</v>
      </c>
      <c r="X2512" t="str">
        <f t="shared" si="827"/>
        <v>NO</v>
      </c>
      <c r="Y2512" t="str">
        <f t="shared" si="828"/>
        <v>NO</v>
      </c>
      <c r="Z2512" t="str">
        <f t="shared" si="829"/>
        <v>NO</v>
      </c>
      <c r="AA2512" t="str">
        <f t="shared" si="830"/>
        <v>NO</v>
      </c>
      <c r="AB2512" t="str">
        <f t="shared" si="831"/>
        <v>NO</v>
      </c>
      <c r="AC2512" t="str">
        <f t="shared" si="832"/>
        <v>NO</v>
      </c>
      <c r="AD2512" t="str">
        <f t="shared" si="833"/>
        <v>NO</v>
      </c>
      <c r="AE2512" t="str">
        <f t="shared" si="834"/>
        <v>NO</v>
      </c>
      <c r="AF2512" t="str">
        <f t="shared" si="835"/>
        <v>NO</v>
      </c>
      <c r="AG2512" t="str">
        <f t="shared" si="836"/>
        <v>NO</v>
      </c>
      <c r="AH2512" t="str">
        <f t="shared" si="837"/>
        <v>YES</v>
      </c>
      <c r="AI2512" t="str">
        <f t="shared" si="838"/>
        <v/>
      </c>
      <c r="AJ2512">
        <f t="shared" si="839"/>
        <v>2</v>
      </c>
    </row>
    <row r="2513" spans="1:36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819"/>
        <v>0</v>
      </c>
      <c r="P2513" s="6" t="e">
        <f t="shared" si="820"/>
        <v>#DIV/0!</v>
      </c>
      <c r="Q2513" t="str">
        <f t="shared" si="821"/>
        <v>food</v>
      </c>
      <c r="R2513" t="str">
        <f t="shared" si="822"/>
        <v>restaurants</v>
      </c>
      <c r="S2513" s="8">
        <f t="shared" si="823"/>
        <v>42371</v>
      </c>
      <c r="T2513" s="8">
        <f t="shared" si="824"/>
        <v>42401.446909722217</v>
      </c>
      <c r="U2513">
        <f t="shared" si="825"/>
        <v>2016</v>
      </c>
      <c r="V2513" t="str">
        <f>VLOOKUP(MONTH(S2513),REF!$C$4:$D$15,2,FALSE)</f>
        <v>JAN</v>
      </c>
      <c r="W2513" t="str">
        <f t="shared" si="826"/>
        <v>NO</v>
      </c>
      <c r="X2513" t="str">
        <f t="shared" si="827"/>
        <v>NO</v>
      </c>
      <c r="Y2513" t="str">
        <f t="shared" si="828"/>
        <v>NO</v>
      </c>
      <c r="Z2513" t="str">
        <f t="shared" si="829"/>
        <v>NO</v>
      </c>
      <c r="AA2513" t="str">
        <f t="shared" si="830"/>
        <v>NO</v>
      </c>
      <c r="AB2513" t="str">
        <f t="shared" si="831"/>
        <v>NO</v>
      </c>
      <c r="AC2513" t="str">
        <f t="shared" si="832"/>
        <v>NO</v>
      </c>
      <c r="AD2513" t="str">
        <f t="shared" si="833"/>
        <v>NO</v>
      </c>
      <c r="AE2513" t="str">
        <f t="shared" si="834"/>
        <v>NO</v>
      </c>
      <c r="AF2513" t="str">
        <f t="shared" si="835"/>
        <v>NO</v>
      </c>
      <c r="AG2513" t="str">
        <f t="shared" si="836"/>
        <v>NO</v>
      </c>
      <c r="AH2513" t="str">
        <f t="shared" si="837"/>
        <v>YES</v>
      </c>
      <c r="AI2513" t="str">
        <f t="shared" si="838"/>
        <v/>
      </c>
      <c r="AJ2513">
        <f t="shared" si="839"/>
        <v>0</v>
      </c>
    </row>
    <row r="2514" spans="1:36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819"/>
        <v>0</v>
      </c>
      <c r="P2514" s="6" t="e">
        <f t="shared" si="820"/>
        <v>#DIV/0!</v>
      </c>
      <c r="Q2514" t="str">
        <f t="shared" si="821"/>
        <v>food</v>
      </c>
      <c r="R2514" t="str">
        <f t="shared" si="822"/>
        <v>restaurants</v>
      </c>
      <c r="S2514" s="8">
        <f t="shared" si="823"/>
        <v>41972</v>
      </c>
      <c r="T2514" s="8">
        <f t="shared" si="824"/>
        <v>41986.876863425925</v>
      </c>
      <c r="U2514">
        <f t="shared" si="825"/>
        <v>2014</v>
      </c>
      <c r="V2514" t="str">
        <f>VLOOKUP(MONTH(S2514),REF!$C$4:$D$15,2,FALSE)</f>
        <v>NOV</v>
      </c>
      <c r="W2514" t="str">
        <f t="shared" si="826"/>
        <v>NO</v>
      </c>
      <c r="X2514" t="str">
        <f t="shared" si="827"/>
        <v>YES</v>
      </c>
      <c r="Y2514" t="str">
        <f t="shared" si="828"/>
        <v>NO</v>
      </c>
      <c r="Z2514" t="str">
        <f t="shared" si="829"/>
        <v>NO</v>
      </c>
      <c r="AA2514" t="str">
        <f t="shared" si="830"/>
        <v>NO</v>
      </c>
      <c r="AB2514" t="str">
        <f t="shared" si="831"/>
        <v>NO</v>
      </c>
      <c r="AC2514" t="str">
        <f t="shared" si="832"/>
        <v>NO</v>
      </c>
      <c r="AD2514" t="str">
        <f t="shared" si="833"/>
        <v>NO</v>
      </c>
      <c r="AE2514" t="str">
        <f t="shared" si="834"/>
        <v>NO</v>
      </c>
      <c r="AF2514" t="str">
        <f t="shared" si="835"/>
        <v>NO</v>
      </c>
      <c r="AG2514" t="str">
        <f t="shared" si="836"/>
        <v>NO</v>
      </c>
      <c r="AH2514" t="str">
        <f t="shared" si="837"/>
        <v>NO</v>
      </c>
      <c r="AI2514" t="str">
        <f t="shared" si="838"/>
        <v/>
      </c>
      <c r="AJ2514">
        <f t="shared" si="839"/>
        <v>0</v>
      </c>
    </row>
    <row r="2515" spans="1:36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819"/>
        <v>0</v>
      </c>
      <c r="P2515" s="6" t="e">
        <f t="shared" si="820"/>
        <v>#DIV/0!</v>
      </c>
      <c r="Q2515" t="str">
        <f t="shared" si="821"/>
        <v>food</v>
      </c>
      <c r="R2515" t="str">
        <f t="shared" si="822"/>
        <v>restaurants</v>
      </c>
      <c r="S2515" s="8">
        <f t="shared" si="823"/>
        <v>42732</v>
      </c>
      <c r="T2515" s="8">
        <f t="shared" si="824"/>
        <v>42792.00681712963</v>
      </c>
      <c r="U2515">
        <f t="shared" si="825"/>
        <v>2016</v>
      </c>
      <c r="V2515" t="str">
        <f>VLOOKUP(MONTH(S2515),REF!$C$4:$D$15,2,FALSE)</f>
        <v>DEC</v>
      </c>
      <c r="W2515" t="str">
        <f t="shared" si="826"/>
        <v>NO</v>
      </c>
      <c r="X2515" t="str">
        <f t="shared" si="827"/>
        <v>NO</v>
      </c>
      <c r="Y2515" t="str">
        <f t="shared" si="828"/>
        <v>NO</v>
      </c>
      <c r="Z2515" t="str">
        <f t="shared" si="829"/>
        <v>NO</v>
      </c>
      <c r="AA2515" t="str">
        <f t="shared" si="830"/>
        <v>NO</v>
      </c>
      <c r="AB2515" t="str">
        <f t="shared" si="831"/>
        <v>NO</v>
      </c>
      <c r="AC2515" t="str">
        <f t="shared" si="832"/>
        <v>NO</v>
      </c>
      <c r="AD2515" t="str">
        <f t="shared" si="833"/>
        <v>NO</v>
      </c>
      <c r="AE2515" t="str">
        <f t="shared" si="834"/>
        <v>NO</v>
      </c>
      <c r="AF2515" t="str">
        <f t="shared" si="835"/>
        <v>NO</v>
      </c>
      <c r="AG2515" t="str">
        <f t="shared" si="836"/>
        <v>NO</v>
      </c>
      <c r="AH2515" t="str">
        <f t="shared" si="837"/>
        <v>YES</v>
      </c>
      <c r="AI2515" t="str">
        <f t="shared" si="838"/>
        <v/>
      </c>
      <c r="AJ2515">
        <f t="shared" si="839"/>
        <v>0</v>
      </c>
    </row>
    <row r="2516" spans="1:36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819"/>
        <v>1.7500000000000002E-2</v>
      </c>
      <c r="P2516" s="6">
        <f t="shared" si="820"/>
        <v>52.5</v>
      </c>
      <c r="Q2516" t="str">
        <f t="shared" si="821"/>
        <v>food</v>
      </c>
      <c r="R2516" t="str">
        <f t="shared" si="822"/>
        <v>restaurants</v>
      </c>
      <c r="S2516" s="8">
        <f t="shared" si="823"/>
        <v>41854</v>
      </c>
      <c r="T2516" s="8">
        <f t="shared" si="824"/>
        <v>41871.389780092592</v>
      </c>
      <c r="U2516">
        <f t="shared" si="825"/>
        <v>2014</v>
      </c>
      <c r="V2516" t="str">
        <f>VLOOKUP(MONTH(S2516),REF!$C$4:$D$15,2,FALSE)</f>
        <v>AUG</v>
      </c>
      <c r="W2516" t="str">
        <f t="shared" si="826"/>
        <v>NO</v>
      </c>
      <c r="X2516" t="str">
        <f t="shared" si="827"/>
        <v>NO</v>
      </c>
      <c r="Y2516" t="str">
        <f t="shared" si="828"/>
        <v>NO</v>
      </c>
      <c r="Z2516" t="str">
        <f t="shared" si="829"/>
        <v>YES</v>
      </c>
      <c r="AA2516" t="str">
        <f t="shared" si="830"/>
        <v>NO</v>
      </c>
      <c r="AB2516" t="str">
        <f t="shared" si="831"/>
        <v>NO</v>
      </c>
      <c r="AC2516" t="str">
        <f t="shared" si="832"/>
        <v>NO</v>
      </c>
      <c r="AD2516" t="str">
        <f t="shared" si="833"/>
        <v>NO</v>
      </c>
      <c r="AE2516" t="str">
        <f t="shared" si="834"/>
        <v>NO</v>
      </c>
      <c r="AF2516" t="str">
        <f t="shared" si="835"/>
        <v>NO</v>
      </c>
      <c r="AG2516" t="str">
        <f t="shared" si="836"/>
        <v>NO</v>
      </c>
      <c r="AH2516" t="str">
        <f t="shared" si="837"/>
        <v>NO</v>
      </c>
      <c r="AI2516" t="str">
        <f t="shared" si="838"/>
        <v/>
      </c>
      <c r="AJ2516">
        <f t="shared" si="839"/>
        <v>4</v>
      </c>
    </row>
    <row r="2517" spans="1:36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819"/>
        <v>0.186</v>
      </c>
      <c r="P2517" s="6">
        <f t="shared" si="820"/>
        <v>77.5</v>
      </c>
      <c r="Q2517" t="str">
        <f t="shared" si="821"/>
        <v>food</v>
      </c>
      <c r="R2517" t="str">
        <f t="shared" si="822"/>
        <v>restaurants</v>
      </c>
      <c r="S2517" s="8">
        <f t="shared" si="823"/>
        <v>42028</v>
      </c>
      <c r="T2517" s="8">
        <f t="shared" si="824"/>
        <v>42057.839733796296</v>
      </c>
      <c r="U2517">
        <f t="shared" si="825"/>
        <v>2015</v>
      </c>
      <c r="V2517" t="str">
        <f>VLOOKUP(MONTH(S2517),REF!$C$4:$D$15,2,FALSE)</f>
        <v>JAN</v>
      </c>
      <c r="W2517" t="str">
        <f t="shared" si="826"/>
        <v>NO</v>
      </c>
      <c r="X2517" t="str">
        <f t="shared" si="827"/>
        <v>NO</v>
      </c>
      <c r="Y2517" t="str">
        <f t="shared" si="828"/>
        <v>YES</v>
      </c>
      <c r="Z2517" t="str">
        <f t="shared" si="829"/>
        <v>NO</v>
      </c>
      <c r="AA2517" t="str">
        <f t="shared" si="830"/>
        <v>NO</v>
      </c>
      <c r="AB2517" t="str">
        <f t="shared" si="831"/>
        <v>NO</v>
      </c>
      <c r="AC2517" t="str">
        <f t="shared" si="832"/>
        <v>NO</v>
      </c>
      <c r="AD2517" t="str">
        <f t="shared" si="833"/>
        <v>NO</v>
      </c>
      <c r="AE2517" t="str">
        <f t="shared" si="834"/>
        <v>NO</v>
      </c>
      <c r="AF2517" t="str">
        <f t="shared" si="835"/>
        <v>NO</v>
      </c>
      <c r="AG2517" t="str">
        <f t="shared" si="836"/>
        <v>NO</v>
      </c>
      <c r="AH2517" t="str">
        <f t="shared" si="837"/>
        <v>NO</v>
      </c>
      <c r="AI2517" t="str">
        <f t="shared" si="838"/>
        <v/>
      </c>
      <c r="AJ2517">
        <f t="shared" si="839"/>
        <v>12</v>
      </c>
    </row>
    <row r="2518" spans="1:36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819"/>
        <v>0</v>
      </c>
      <c r="P2518" s="6" t="e">
        <f t="shared" si="820"/>
        <v>#DIV/0!</v>
      </c>
      <c r="Q2518" t="str">
        <f t="shared" si="821"/>
        <v>food</v>
      </c>
      <c r="R2518" t="str">
        <f t="shared" si="822"/>
        <v>restaurants</v>
      </c>
      <c r="S2518" s="8">
        <f t="shared" si="823"/>
        <v>41943</v>
      </c>
      <c r="T2518" s="8">
        <f t="shared" si="824"/>
        <v>41972.6950462963</v>
      </c>
      <c r="U2518">
        <f t="shared" si="825"/>
        <v>2014</v>
      </c>
      <c r="V2518" t="str">
        <f>VLOOKUP(MONTH(S2518),REF!$C$4:$D$15,2,FALSE)</f>
        <v>OCT</v>
      </c>
      <c r="W2518" t="str">
        <f t="shared" si="826"/>
        <v>NO</v>
      </c>
      <c r="X2518" t="str">
        <f t="shared" si="827"/>
        <v>NO</v>
      </c>
      <c r="Y2518" t="str">
        <f t="shared" si="828"/>
        <v>NO</v>
      </c>
      <c r="Z2518" t="str">
        <f t="shared" si="829"/>
        <v>NO</v>
      </c>
      <c r="AA2518" t="str">
        <f t="shared" si="830"/>
        <v>NO</v>
      </c>
      <c r="AB2518" t="str">
        <f t="shared" si="831"/>
        <v>YES</v>
      </c>
      <c r="AC2518" t="str">
        <f t="shared" si="832"/>
        <v>NO</v>
      </c>
      <c r="AD2518" t="str">
        <f t="shared" si="833"/>
        <v>NO</v>
      </c>
      <c r="AE2518" t="str">
        <f t="shared" si="834"/>
        <v>NO</v>
      </c>
      <c r="AF2518" t="str">
        <f t="shared" si="835"/>
        <v>NO</v>
      </c>
      <c r="AG2518" t="str">
        <f t="shared" si="836"/>
        <v>NO</v>
      </c>
      <c r="AH2518" t="str">
        <f t="shared" si="837"/>
        <v>NO</v>
      </c>
      <c r="AI2518" t="str">
        <f t="shared" si="838"/>
        <v/>
      </c>
      <c r="AJ2518">
        <f t="shared" si="839"/>
        <v>0</v>
      </c>
    </row>
    <row r="2519" spans="1:36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819"/>
        <v>9.8166666666666666E-2</v>
      </c>
      <c r="P2519" s="6">
        <f t="shared" si="820"/>
        <v>53.545454545454547</v>
      </c>
      <c r="Q2519" t="str">
        <f t="shared" si="821"/>
        <v>food</v>
      </c>
      <c r="R2519" t="str">
        <f t="shared" si="822"/>
        <v>restaurants</v>
      </c>
      <c r="S2519" s="8">
        <f t="shared" si="823"/>
        <v>42053</v>
      </c>
      <c r="T2519" s="8">
        <f t="shared" si="824"/>
        <v>42082.760763888888</v>
      </c>
      <c r="U2519">
        <f t="shared" si="825"/>
        <v>2015</v>
      </c>
      <c r="V2519" t="str">
        <f>VLOOKUP(MONTH(S2519),REF!$C$4:$D$15,2,FALSE)</f>
        <v>FEB</v>
      </c>
      <c r="W2519" t="str">
        <f t="shared" si="826"/>
        <v>NO</v>
      </c>
      <c r="X2519" t="str">
        <f t="shared" si="827"/>
        <v>NO</v>
      </c>
      <c r="Y2519" t="str">
        <f t="shared" si="828"/>
        <v>NO</v>
      </c>
      <c r="Z2519" t="str">
        <f t="shared" si="829"/>
        <v>NO</v>
      </c>
      <c r="AA2519" t="str">
        <f t="shared" si="830"/>
        <v>YES</v>
      </c>
      <c r="AB2519" t="str">
        <f t="shared" si="831"/>
        <v>NO</v>
      </c>
      <c r="AC2519" t="str">
        <f t="shared" si="832"/>
        <v>NO</v>
      </c>
      <c r="AD2519" t="str">
        <f t="shared" si="833"/>
        <v>NO</v>
      </c>
      <c r="AE2519" t="str">
        <f t="shared" si="834"/>
        <v>NO</v>
      </c>
      <c r="AF2519" t="str">
        <f t="shared" si="835"/>
        <v>NO</v>
      </c>
      <c r="AG2519" t="str">
        <f t="shared" si="836"/>
        <v>NO</v>
      </c>
      <c r="AH2519" t="str">
        <f t="shared" si="837"/>
        <v>NO</v>
      </c>
      <c r="AI2519" t="str">
        <f t="shared" si="838"/>
        <v/>
      </c>
      <c r="AJ2519">
        <f t="shared" si="839"/>
        <v>33</v>
      </c>
    </row>
    <row r="2520" spans="1:36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819"/>
        <v>0</v>
      </c>
      <c r="P2520" s="6" t="e">
        <f t="shared" si="820"/>
        <v>#DIV/0!</v>
      </c>
      <c r="Q2520" t="str">
        <f t="shared" si="821"/>
        <v>food</v>
      </c>
      <c r="R2520" t="str">
        <f t="shared" si="822"/>
        <v>restaurants</v>
      </c>
      <c r="S2520" s="8">
        <f t="shared" si="823"/>
        <v>41927</v>
      </c>
      <c r="T2520" s="8">
        <f t="shared" si="824"/>
        <v>41956.722546296296</v>
      </c>
      <c r="U2520">
        <f t="shared" si="825"/>
        <v>2014</v>
      </c>
      <c r="V2520" t="str">
        <f>VLOOKUP(MONTH(S2520),REF!$C$4:$D$15,2,FALSE)</f>
        <v>OCT</v>
      </c>
      <c r="W2520" t="str">
        <f t="shared" si="826"/>
        <v>NO</v>
      </c>
      <c r="X2520" t="str">
        <f t="shared" si="827"/>
        <v>NO</v>
      </c>
      <c r="Y2520" t="str">
        <f t="shared" si="828"/>
        <v>YES</v>
      </c>
      <c r="Z2520" t="str">
        <f t="shared" si="829"/>
        <v>NO</v>
      </c>
      <c r="AA2520" t="str">
        <f t="shared" si="830"/>
        <v>NO</v>
      </c>
      <c r="AB2520" t="str">
        <f t="shared" si="831"/>
        <v>NO</v>
      </c>
      <c r="AC2520" t="str">
        <f t="shared" si="832"/>
        <v>NO</v>
      </c>
      <c r="AD2520" t="str">
        <f t="shared" si="833"/>
        <v>NO</v>
      </c>
      <c r="AE2520" t="str">
        <f t="shared" si="834"/>
        <v>NO</v>
      </c>
      <c r="AF2520" t="str">
        <f t="shared" si="835"/>
        <v>NO</v>
      </c>
      <c r="AG2520" t="str">
        <f t="shared" si="836"/>
        <v>NO</v>
      </c>
      <c r="AH2520" t="str">
        <f t="shared" si="837"/>
        <v>NO</v>
      </c>
      <c r="AI2520" t="str">
        <f t="shared" si="838"/>
        <v/>
      </c>
      <c r="AJ2520">
        <f t="shared" si="839"/>
        <v>0</v>
      </c>
    </row>
    <row r="2521" spans="1:36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819"/>
        <v>4.3333333333333331E-4</v>
      </c>
      <c r="P2521" s="6">
        <f t="shared" si="820"/>
        <v>16.25</v>
      </c>
      <c r="Q2521" t="str">
        <f t="shared" si="821"/>
        <v>food</v>
      </c>
      <c r="R2521" t="str">
        <f t="shared" si="822"/>
        <v>restaurants</v>
      </c>
      <c r="S2521" s="8">
        <f t="shared" si="823"/>
        <v>41809</v>
      </c>
      <c r="T2521" s="8">
        <f t="shared" si="824"/>
        <v>41839.155138888891</v>
      </c>
      <c r="U2521">
        <f t="shared" si="825"/>
        <v>2014</v>
      </c>
      <c r="V2521" t="str">
        <f>VLOOKUP(MONTH(S2521),REF!$C$4:$D$15,2,FALSE)</f>
        <v>JUN</v>
      </c>
      <c r="W2521" t="str">
        <f t="shared" si="826"/>
        <v>NO</v>
      </c>
      <c r="X2521" t="str">
        <f t="shared" si="827"/>
        <v>NO</v>
      </c>
      <c r="Y2521" t="str">
        <f t="shared" si="828"/>
        <v>NO</v>
      </c>
      <c r="Z2521" t="str">
        <f t="shared" si="829"/>
        <v>NO</v>
      </c>
      <c r="AA2521" t="str">
        <f t="shared" si="830"/>
        <v>NO</v>
      </c>
      <c r="AB2521" t="str">
        <f t="shared" si="831"/>
        <v>NO</v>
      </c>
      <c r="AC2521" t="str">
        <f t="shared" si="832"/>
        <v>NO</v>
      </c>
      <c r="AD2521" t="str">
        <f t="shared" si="833"/>
        <v>NO</v>
      </c>
      <c r="AE2521" t="str">
        <f t="shared" si="834"/>
        <v>NO</v>
      </c>
      <c r="AF2521" t="str">
        <f t="shared" si="835"/>
        <v>NO</v>
      </c>
      <c r="AG2521" t="str">
        <f t="shared" si="836"/>
        <v>NO</v>
      </c>
      <c r="AH2521" t="str">
        <f t="shared" si="837"/>
        <v>YES</v>
      </c>
      <c r="AI2521" t="str">
        <f t="shared" si="838"/>
        <v/>
      </c>
      <c r="AJ2521">
        <f t="shared" si="839"/>
        <v>4</v>
      </c>
    </row>
    <row r="2522" spans="1:36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819"/>
        <v>0</v>
      </c>
      <c r="P2522" s="6" t="e">
        <f t="shared" si="820"/>
        <v>#DIV/0!</v>
      </c>
      <c r="Q2522" t="str">
        <f t="shared" si="821"/>
        <v>food</v>
      </c>
      <c r="R2522" t="str">
        <f t="shared" si="822"/>
        <v>restaurants</v>
      </c>
      <c r="S2522" s="8">
        <f t="shared" si="823"/>
        <v>42613</v>
      </c>
      <c r="T2522" s="8">
        <f t="shared" si="824"/>
        <v>42658.806250000001</v>
      </c>
      <c r="U2522">
        <f t="shared" si="825"/>
        <v>2016</v>
      </c>
      <c r="V2522" t="str">
        <f>VLOOKUP(MONTH(S2522),REF!$C$4:$D$15,2,FALSE)</f>
        <v>AUG</v>
      </c>
      <c r="W2522" t="str">
        <f t="shared" si="826"/>
        <v>NO</v>
      </c>
      <c r="X2522" t="str">
        <f t="shared" si="827"/>
        <v>NO</v>
      </c>
      <c r="Y2522" t="str">
        <f t="shared" si="828"/>
        <v>NO</v>
      </c>
      <c r="Z2522" t="str">
        <f t="shared" si="829"/>
        <v>NO</v>
      </c>
      <c r="AA2522" t="str">
        <f t="shared" si="830"/>
        <v>NO</v>
      </c>
      <c r="AB2522" t="str">
        <f t="shared" si="831"/>
        <v>NO</v>
      </c>
      <c r="AC2522" t="str">
        <f t="shared" si="832"/>
        <v>NO</v>
      </c>
      <c r="AD2522" t="str">
        <f t="shared" si="833"/>
        <v>NO</v>
      </c>
      <c r="AE2522" t="str">
        <f t="shared" si="834"/>
        <v>NO</v>
      </c>
      <c r="AF2522" t="str">
        <f t="shared" si="835"/>
        <v>NO</v>
      </c>
      <c r="AG2522" t="str">
        <f t="shared" si="836"/>
        <v>NO</v>
      </c>
      <c r="AH2522" t="str">
        <f t="shared" si="837"/>
        <v>YES</v>
      </c>
      <c r="AI2522" t="str">
        <f t="shared" si="838"/>
        <v/>
      </c>
      <c r="AJ2522">
        <f t="shared" si="839"/>
        <v>0</v>
      </c>
    </row>
    <row r="2523" spans="1:36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819"/>
        <v>1.0948792000000001</v>
      </c>
      <c r="P2523" s="6">
        <f t="shared" si="820"/>
        <v>103.68174242424243</v>
      </c>
      <c r="Q2523" t="str">
        <f t="shared" si="821"/>
        <v>music</v>
      </c>
      <c r="R2523" t="str">
        <f t="shared" si="822"/>
        <v>classical music</v>
      </c>
      <c r="S2523" s="8">
        <f t="shared" si="823"/>
        <v>42270</v>
      </c>
      <c r="T2523" s="8">
        <f t="shared" si="824"/>
        <v>42290.967835648145</v>
      </c>
      <c r="U2523">
        <f t="shared" si="825"/>
        <v>2015</v>
      </c>
      <c r="V2523" t="str">
        <f>VLOOKUP(MONTH(S2523),REF!$C$4:$D$15,2,FALSE)</f>
        <v>SEP</v>
      </c>
      <c r="W2523" t="str">
        <f t="shared" si="826"/>
        <v>NO</v>
      </c>
      <c r="X2523" t="str">
        <f t="shared" si="827"/>
        <v>NO</v>
      </c>
      <c r="Y2523" t="str">
        <f t="shared" si="828"/>
        <v>NO</v>
      </c>
      <c r="Z2523" t="str">
        <f t="shared" si="829"/>
        <v>YES</v>
      </c>
      <c r="AA2523" t="str">
        <f t="shared" si="830"/>
        <v>NO</v>
      </c>
      <c r="AB2523" t="str">
        <f t="shared" si="831"/>
        <v>NO</v>
      </c>
      <c r="AC2523" t="str">
        <f t="shared" si="832"/>
        <v>NO</v>
      </c>
      <c r="AD2523" t="str">
        <f t="shared" si="833"/>
        <v>NO</v>
      </c>
      <c r="AE2523" t="str">
        <f t="shared" si="834"/>
        <v>NO</v>
      </c>
      <c r="AF2523" t="str">
        <f t="shared" si="835"/>
        <v>NO</v>
      </c>
      <c r="AG2523" t="str">
        <f t="shared" si="836"/>
        <v>NO</v>
      </c>
      <c r="AH2523" t="str">
        <f t="shared" si="837"/>
        <v>NO</v>
      </c>
      <c r="AI2523">
        <f t="shared" si="838"/>
        <v>132</v>
      </c>
      <c r="AJ2523" t="str">
        <f t="shared" si="839"/>
        <v/>
      </c>
    </row>
    <row r="2524" spans="1:36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819"/>
        <v>1</v>
      </c>
      <c r="P2524" s="6">
        <f t="shared" si="820"/>
        <v>185.18518518518519</v>
      </c>
      <c r="Q2524" t="str">
        <f t="shared" si="821"/>
        <v>music</v>
      </c>
      <c r="R2524" t="str">
        <f t="shared" si="822"/>
        <v>classical music</v>
      </c>
      <c r="S2524" s="8">
        <f t="shared" si="823"/>
        <v>42461</v>
      </c>
      <c r="T2524" s="8">
        <f t="shared" si="824"/>
        <v>42482.619444444441</v>
      </c>
      <c r="U2524">
        <f t="shared" si="825"/>
        <v>2016</v>
      </c>
      <c r="V2524" t="str">
        <f>VLOOKUP(MONTH(S2524),REF!$C$4:$D$15,2,FALSE)</f>
        <v>APR</v>
      </c>
      <c r="W2524" t="str">
        <f t="shared" si="826"/>
        <v>NO</v>
      </c>
      <c r="X2524" t="str">
        <f t="shared" si="827"/>
        <v>NO</v>
      </c>
      <c r="Y2524" t="str">
        <f t="shared" si="828"/>
        <v>YES</v>
      </c>
      <c r="Z2524" t="str">
        <f t="shared" si="829"/>
        <v>NO</v>
      </c>
      <c r="AA2524" t="str">
        <f t="shared" si="830"/>
        <v>NO</v>
      </c>
      <c r="AB2524" t="str">
        <f t="shared" si="831"/>
        <v>NO</v>
      </c>
      <c r="AC2524" t="str">
        <f t="shared" si="832"/>
        <v>NO</v>
      </c>
      <c r="AD2524" t="str">
        <f t="shared" si="833"/>
        <v>NO</v>
      </c>
      <c r="AE2524" t="str">
        <f t="shared" si="834"/>
        <v>NO</v>
      </c>
      <c r="AF2524" t="str">
        <f t="shared" si="835"/>
        <v>NO</v>
      </c>
      <c r="AG2524" t="str">
        <f t="shared" si="836"/>
        <v>NO</v>
      </c>
      <c r="AH2524" t="str">
        <f t="shared" si="837"/>
        <v>NO</v>
      </c>
      <c r="AI2524">
        <f t="shared" si="838"/>
        <v>27</v>
      </c>
      <c r="AJ2524" t="str">
        <f t="shared" si="839"/>
        <v/>
      </c>
    </row>
    <row r="2525" spans="1:36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819"/>
        <v>1.5644444444444445</v>
      </c>
      <c r="P2525" s="6">
        <f t="shared" si="820"/>
        <v>54.153846153846153</v>
      </c>
      <c r="Q2525" t="str">
        <f t="shared" si="821"/>
        <v>music</v>
      </c>
      <c r="R2525" t="str">
        <f t="shared" si="822"/>
        <v>classical music</v>
      </c>
      <c r="S2525" s="8">
        <f t="shared" si="823"/>
        <v>41931</v>
      </c>
      <c r="T2525" s="8">
        <f t="shared" si="824"/>
        <v>41961.017268518517</v>
      </c>
      <c r="U2525">
        <f t="shared" si="825"/>
        <v>2014</v>
      </c>
      <c r="V2525" t="str">
        <f>VLOOKUP(MONTH(S2525),REF!$C$4:$D$15,2,FALSE)</f>
        <v>OCT</v>
      </c>
      <c r="W2525" t="str">
        <f t="shared" si="826"/>
        <v>YES</v>
      </c>
      <c r="X2525" t="str">
        <f t="shared" si="827"/>
        <v>NO</v>
      </c>
      <c r="Y2525" t="str">
        <f t="shared" si="828"/>
        <v>NO</v>
      </c>
      <c r="Z2525" t="str">
        <f t="shared" si="829"/>
        <v>NO</v>
      </c>
      <c r="AA2525" t="str">
        <f t="shared" si="830"/>
        <v>NO</v>
      </c>
      <c r="AB2525" t="str">
        <f t="shared" si="831"/>
        <v>NO</v>
      </c>
      <c r="AC2525" t="str">
        <f t="shared" si="832"/>
        <v>NO</v>
      </c>
      <c r="AD2525" t="str">
        <f t="shared" si="833"/>
        <v>NO</v>
      </c>
      <c r="AE2525" t="str">
        <f t="shared" si="834"/>
        <v>NO</v>
      </c>
      <c r="AF2525" t="str">
        <f t="shared" si="835"/>
        <v>NO</v>
      </c>
      <c r="AG2525" t="str">
        <f t="shared" si="836"/>
        <v>NO</v>
      </c>
      <c r="AH2525" t="str">
        <f t="shared" si="837"/>
        <v>NO</v>
      </c>
      <c r="AI2525">
        <f t="shared" si="838"/>
        <v>26</v>
      </c>
      <c r="AJ2525" t="str">
        <f t="shared" si="839"/>
        <v/>
      </c>
    </row>
    <row r="2526" spans="1:36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819"/>
        <v>1.016</v>
      </c>
      <c r="P2526" s="6">
        <f t="shared" si="820"/>
        <v>177.2093023255814</v>
      </c>
      <c r="Q2526" t="str">
        <f t="shared" si="821"/>
        <v>music</v>
      </c>
      <c r="R2526" t="str">
        <f t="shared" si="822"/>
        <v>classical music</v>
      </c>
      <c r="S2526" s="8">
        <f t="shared" si="823"/>
        <v>41962</v>
      </c>
      <c r="T2526" s="8">
        <f t="shared" si="824"/>
        <v>41994.1875</v>
      </c>
      <c r="U2526">
        <f t="shared" si="825"/>
        <v>2014</v>
      </c>
      <c r="V2526" t="str">
        <f>VLOOKUP(MONTH(S2526),REF!$C$4:$D$15,2,FALSE)</f>
        <v>NOV</v>
      </c>
      <c r="W2526" t="str">
        <f t="shared" si="826"/>
        <v>NO</v>
      </c>
      <c r="X2526" t="str">
        <f t="shared" si="827"/>
        <v>NO</v>
      </c>
      <c r="Y2526" t="str">
        <f t="shared" si="828"/>
        <v>YES</v>
      </c>
      <c r="Z2526" t="str">
        <f t="shared" si="829"/>
        <v>NO</v>
      </c>
      <c r="AA2526" t="str">
        <f t="shared" si="830"/>
        <v>NO</v>
      </c>
      <c r="AB2526" t="str">
        <f t="shared" si="831"/>
        <v>NO</v>
      </c>
      <c r="AC2526" t="str">
        <f t="shared" si="832"/>
        <v>NO</v>
      </c>
      <c r="AD2526" t="str">
        <f t="shared" si="833"/>
        <v>NO</v>
      </c>
      <c r="AE2526" t="str">
        <f t="shared" si="834"/>
        <v>NO</v>
      </c>
      <c r="AF2526" t="str">
        <f t="shared" si="835"/>
        <v>NO</v>
      </c>
      <c r="AG2526" t="str">
        <f t="shared" si="836"/>
        <v>NO</v>
      </c>
      <c r="AH2526" t="str">
        <f t="shared" si="837"/>
        <v>NO</v>
      </c>
      <c r="AI2526">
        <f t="shared" si="838"/>
        <v>43</v>
      </c>
      <c r="AJ2526" t="str">
        <f t="shared" si="839"/>
        <v/>
      </c>
    </row>
    <row r="2527" spans="1:36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819"/>
        <v>1.00325</v>
      </c>
      <c r="P2527" s="6">
        <f t="shared" si="820"/>
        <v>100.325</v>
      </c>
      <c r="Q2527" t="str">
        <f t="shared" si="821"/>
        <v>music</v>
      </c>
      <c r="R2527" t="str">
        <f t="shared" si="822"/>
        <v>classical music</v>
      </c>
      <c r="S2527" s="8">
        <f t="shared" si="823"/>
        <v>41059</v>
      </c>
      <c r="T2527" s="8">
        <f t="shared" si="824"/>
        <v>41088.844571759255</v>
      </c>
      <c r="U2527">
        <f t="shared" si="825"/>
        <v>2012</v>
      </c>
      <c r="V2527" t="str">
        <f>VLOOKUP(MONTH(S2527),REF!$C$4:$D$15,2,FALSE)</f>
        <v>MAY</v>
      </c>
      <c r="W2527" t="str">
        <f t="shared" si="826"/>
        <v>NO</v>
      </c>
      <c r="X2527" t="str">
        <f t="shared" si="827"/>
        <v>NO</v>
      </c>
      <c r="Y2527" t="str">
        <f t="shared" si="828"/>
        <v>YES</v>
      </c>
      <c r="Z2527" t="str">
        <f t="shared" si="829"/>
        <v>NO</v>
      </c>
      <c r="AA2527" t="str">
        <f t="shared" si="830"/>
        <v>NO</v>
      </c>
      <c r="AB2527" t="str">
        <f t="shared" si="831"/>
        <v>NO</v>
      </c>
      <c r="AC2527" t="str">
        <f t="shared" si="832"/>
        <v>NO</v>
      </c>
      <c r="AD2527" t="str">
        <f t="shared" si="833"/>
        <v>NO</v>
      </c>
      <c r="AE2527" t="str">
        <f t="shared" si="834"/>
        <v>NO</v>
      </c>
      <c r="AF2527" t="str">
        <f t="shared" si="835"/>
        <v>NO</v>
      </c>
      <c r="AG2527" t="str">
        <f t="shared" si="836"/>
        <v>NO</v>
      </c>
      <c r="AH2527" t="str">
        <f t="shared" si="837"/>
        <v>NO</v>
      </c>
      <c r="AI2527">
        <f t="shared" si="838"/>
        <v>80</v>
      </c>
      <c r="AJ2527" t="str">
        <f t="shared" si="839"/>
        <v/>
      </c>
    </row>
    <row r="2528" spans="1:36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819"/>
        <v>1.1294999999999999</v>
      </c>
      <c r="P2528" s="6">
        <f t="shared" si="820"/>
        <v>136.90909090909091</v>
      </c>
      <c r="Q2528" t="str">
        <f t="shared" si="821"/>
        <v>music</v>
      </c>
      <c r="R2528" t="str">
        <f t="shared" si="822"/>
        <v>classical music</v>
      </c>
      <c r="S2528" s="8">
        <f t="shared" si="823"/>
        <v>41953</v>
      </c>
      <c r="T2528" s="8">
        <f t="shared" si="824"/>
        <v>41981.207638888889</v>
      </c>
      <c r="U2528">
        <f t="shared" si="825"/>
        <v>2014</v>
      </c>
      <c r="V2528" t="str">
        <f>VLOOKUP(MONTH(S2528),REF!$C$4:$D$15,2,FALSE)</f>
        <v>NOV</v>
      </c>
      <c r="W2528" t="str">
        <f t="shared" si="826"/>
        <v>NO</v>
      </c>
      <c r="X2528" t="str">
        <f t="shared" si="827"/>
        <v>YES</v>
      </c>
      <c r="Y2528" t="str">
        <f t="shared" si="828"/>
        <v>NO</v>
      </c>
      <c r="Z2528" t="str">
        <f t="shared" si="829"/>
        <v>NO</v>
      </c>
      <c r="AA2528" t="str">
        <f t="shared" si="830"/>
        <v>NO</v>
      </c>
      <c r="AB2528" t="str">
        <f t="shared" si="831"/>
        <v>NO</v>
      </c>
      <c r="AC2528" t="str">
        <f t="shared" si="832"/>
        <v>NO</v>
      </c>
      <c r="AD2528" t="str">
        <f t="shared" si="833"/>
        <v>NO</v>
      </c>
      <c r="AE2528" t="str">
        <f t="shared" si="834"/>
        <v>NO</v>
      </c>
      <c r="AF2528" t="str">
        <f t="shared" si="835"/>
        <v>NO</v>
      </c>
      <c r="AG2528" t="str">
        <f t="shared" si="836"/>
        <v>NO</v>
      </c>
      <c r="AH2528" t="str">
        <f t="shared" si="837"/>
        <v>NO</v>
      </c>
      <c r="AI2528">
        <f t="shared" si="838"/>
        <v>33</v>
      </c>
      <c r="AJ2528" t="str">
        <f t="shared" si="839"/>
        <v/>
      </c>
    </row>
    <row r="2529" spans="1:36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819"/>
        <v>1.02125</v>
      </c>
      <c r="P2529" s="6">
        <f t="shared" si="820"/>
        <v>57.535211267605632</v>
      </c>
      <c r="Q2529" t="str">
        <f t="shared" si="821"/>
        <v>music</v>
      </c>
      <c r="R2529" t="str">
        <f t="shared" si="822"/>
        <v>classical music</v>
      </c>
      <c r="S2529" s="8">
        <f t="shared" si="823"/>
        <v>41547</v>
      </c>
      <c r="T2529" s="8">
        <f t="shared" si="824"/>
        <v>41565.165972222225</v>
      </c>
      <c r="U2529">
        <f t="shared" si="825"/>
        <v>2013</v>
      </c>
      <c r="V2529" t="str">
        <f>VLOOKUP(MONTH(S2529),REF!$C$4:$D$15,2,FALSE)</f>
        <v>SEP</v>
      </c>
      <c r="W2529" t="str">
        <f t="shared" si="826"/>
        <v>NO</v>
      </c>
      <c r="X2529" t="str">
        <f t="shared" si="827"/>
        <v>YES</v>
      </c>
      <c r="Y2529" t="str">
        <f t="shared" si="828"/>
        <v>NO</v>
      </c>
      <c r="Z2529" t="str">
        <f t="shared" si="829"/>
        <v>NO</v>
      </c>
      <c r="AA2529" t="str">
        <f t="shared" si="830"/>
        <v>NO</v>
      </c>
      <c r="AB2529" t="str">
        <f t="shared" si="831"/>
        <v>NO</v>
      </c>
      <c r="AC2529" t="str">
        <f t="shared" si="832"/>
        <v>NO</v>
      </c>
      <c r="AD2529" t="str">
        <f t="shared" si="833"/>
        <v>NO</v>
      </c>
      <c r="AE2529" t="str">
        <f t="shared" si="834"/>
        <v>NO</v>
      </c>
      <c r="AF2529" t="str">
        <f t="shared" si="835"/>
        <v>NO</v>
      </c>
      <c r="AG2529" t="str">
        <f t="shared" si="836"/>
        <v>NO</v>
      </c>
      <c r="AH2529" t="str">
        <f t="shared" si="837"/>
        <v>NO</v>
      </c>
      <c r="AI2529">
        <f t="shared" si="838"/>
        <v>71</v>
      </c>
      <c r="AJ2529" t="str">
        <f t="shared" si="839"/>
        <v/>
      </c>
    </row>
    <row r="2530" spans="1:36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819"/>
        <v>1.0724974999999999</v>
      </c>
      <c r="P2530" s="6">
        <f t="shared" si="820"/>
        <v>52.962839506172834</v>
      </c>
      <c r="Q2530" t="str">
        <f t="shared" si="821"/>
        <v>music</v>
      </c>
      <c r="R2530" t="str">
        <f t="shared" si="822"/>
        <v>classical music</v>
      </c>
      <c r="S2530" s="8">
        <f t="shared" si="823"/>
        <v>42218</v>
      </c>
      <c r="T2530" s="8">
        <f t="shared" si="824"/>
        <v>42236.458333333328</v>
      </c>
      <c r="U2530">
        <f t="shared" si="825"/>
        <v>2015</v>
      </c>
      <c r="V2530" t="str">
        <f>VLOOKUP(MONTH(S2530),REF!$C$4:$D$15,2,FALSE)</f>
        <v>AUG</v>
      </c>
      <c r="W2530" t="str">
        <f t="shared" si="826"/>
        <v>NO</v>
      </c>
      <c r="X2530" t="str">
        <f t="shared" si="827"/>
        <v>YES</v>
      </c>
      <c r="Y2530" t="str">
        <f t="shared" si="828"/>
        <v>NO</v>
      </c>
      <c r="Z2530" t="str">
        <f t="shared" si="829"/>
        <v>NO</v>
      </c>
      <c r="AA2530" t="str">
        <f t="shared" si="830"/>
        <v>NO</v>
      </c>
      <c r="AB2530" t="str">
        <f t="shared" si="831"/>
        <v>NO</v>
      </c>
      <c r="AC2530" t="str">
        <f t="shared" si="832"/>
        <v>NO</v>
      </c>
      <c r="AD2530" t="str">
        <f t="shared" si="833"/>
        <v>NO</v>
      </c>
      <c r="AE2530" t="str">
        <f t="shared" si="834"/>
        <v>NO</v>
      </c>
      <c r="AF2530" t="str">
        <f t="shared" si="835"/>
        <v>NO</v>
      </c>
      <c r="AG2530" t="str">
        <f t="shared" si="836"/>
        <v>NO</v>
      </c>
      <c r="AH2530" t="str">
        <f t="shared" si="837"/>
        <v>NO</v>
      </c>
      <c r="AI2530">
        <f t="shared" si="838"/>
        <v>81</v>
      </c>
      <c r="AJ2530" t="str">
        <f t="shared" si="839"/>
        <v/>
      </c>
    </row>
    <row r="2531" spans="1:36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819"/>
        <v>1.0428333333333333</v>
      </c>
      <c r="P2531" s="6">
        <f t="shared" si="820"/>
        <v>82.328947368421055</v>
      </c>
      <c r="Q2531" t="str">
        <f t="shared" si="821"/>
        <v>music</v>
      </c>
      <c r="R2531" t="str">
        <f t="shared" si="822"/>
        <v>classical music</v>
      </c>
      <c r="S2531" s="8">
        <f t="shared" si="823"/>
        <v>40948</v>
      </c>
      <c r="T2531" s="8">
        <f t="shared" si="824"/>
        <v>40993.0390625</v>
      </c>
      <c r="U2531">
        <f t="shared" si="825"/>
        <v>2012</v>
      </c>
      <c r="V2531" t="str">
        <f>VLOOKUP(MONTH(S2531),REF!$C$4:$D$15,2,FALSE)</f>
        <v>FEB</v>
      </c>
      <c r="W2531" t="str">
        <f t="shared" si="826"/>
        <v>NO</v>
      </c>
      <c r="X2531" t="str">
        <f t="shared" si="827"/>
        <v>NO</v>
      </c>
      <c r="Y2531" t="str">
        <f t="shared" si="828"/>
        <v>YES</v>
      </c>
      <c r="Z2531" t="str">
        <f t="shared" si="829"/>
        <v>NO</v>
      </c>
      <c r="AA2531" t="str">
        <f t="shared" si="830"/>
        <v>NO</v>
      </c>
      <c r="AB2531" t="str">
        <f t="shared" si="831"/>
        <v>NO</v>
      </c>
      <c r="AC2531" t="str">
        <f t="shared" si="832"/>
        <v>NO</v>
      </c>
      <c r="AD2531" t="str">
        <f t="shared" si="833"/>
        <v>NO</v>
      </c>
      <c r="AE2531" t="str">
        <f t="shared" si="834"/>
        <v>NO</v>
      </c>
      <c r="AF2531" t="str">
        <f t="shared" si="835"/>
        <v>NO</v>
      </c>
      <c r="AG2531" t="str">
        <f t="shared" si="836"/>
        <v>NO</v>
      </c>
      <c r="AH2531" t="str">
        <f t="shared" si="837"/>
        <v>NO</v>
      </c>
      <c r="AI2531">
        <f t="shared" si="838"/>
        <v>76</v>
      </c>
      <c r="AJ2531" t="str">
        <f t="shared" si="839"/>
        <v/>
      </c>
    </row>
    <row r="2532" spans="1:36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819"/>
        <v>1</v>
      </c>
      <c r="P2532" s="6">
        <f t="shared" si="820"/>
        <v>135.41666666666666</v>
      </c>
      <c r="Q2532" t="str">
        <f t="shared" si="821"/>
        <v>music</v>
      </c>
      <c r="R2532" t="str">
        <f t="shared" si="822"/>
        <v>classical music</v>
      </c>
      <c r="S2532" s="8">
        <f t="shared" si="823"/>
        <v>42082</v>
      </c>
      <c r="T2532" s="8">
        <f t="shared" si="824"/>
        <v>42114.201388888891</v>
      </c>
      <c r="U2532">
        <f t="shared" si="825"/>
        <v>2015</v>
      </c>
      <c r="V2532" t="str">
        <f>VLOOKUP(MONTH(S2532),REF!$C$4:$D$15,2,FALSE)</f>
        <v>MAR</v>
      </c>
      <c r="W2532" t="str">
        <f t="shared" si="826"/>
        <v>NO</v>
      </c>
      <c r="X2532" t="str">
        <f t="shared" si="827"/>
        <v>NO</v>
      </c>
      <c r="Y2532" t="str">
        <f t="shared" si="828"/>
        <v>YES</v>
      </c>
      <c r="Z2532" t="str">
        <f t="shared" si="829"/>
        <v>NO</v>
      </c>
      <c r="AA2532" t="str">
        <f t="shared" si="830"/>
        <v>NO</v>
      </c>
      <c r="AB2532" t="str">
        <f t="shared" si="831"/>
        <v>NO</v>
      </c>
      <c r="AC2532" t="str">
        <f t="shared" si="832"/>
        <v>NO</v>
      </c>
      <c r="AD2532" t="str">
        <f t="shared" si="833"/>
        <v>NO</v>
      </c>
      <c r="AE2532" t="str">
        <f t="shared" si="834"/>
        <v>NO</v>
      </c>
      <c r="AF2532" t="str">
        <f t="shared" si="835"/>
        <v>NO</v>
      </c>
      <c r="AG2532" t="str">
        <f t="shared" si="836"/>
        <v>NO</v>
      </c>
      <c r="AH2532" t="str">
        <f t="shared" si="837"/>
        <v>NO</v>
      </c>
      <c r="AI2532">
        <f t="shared" si="838"/>
        <v>48</v>
      </c>
      <c r="AJ2532" t="str">
        <f t="shared" si="839"/>
        <v/>
      </c>
    </row>
    <row r="2533" spans="1:36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819"/>
        <v>1.004</v>
      </c>
      <c r="P2533" s="6">
        <f t="shared" si="820"/>
        <v>74.06557377049181</v>
      </c>
      <c r="Q2533" t="str">
        <f t="shared" si="821"/>
        <v>music</v>
      </c>
      <c r="R2533" t="str">
        <f t="shared" si="822"/>
        <v>classical music</v>
      </c>
      <c r="S2533" s="8">
        <f t="shared" si="823"/>
        <v>42209</v>
      </c>
      <c r="T2533" s="8">
        <f t="shared" si="824"/>
        <v>42231.165972222225</v>
      </c>
      <c r="U2533">
        <f t="shared" si="825"/>
        <v>2015</v>
      </c>
      <c r="V2533" t="str">
        <f>VLOOKUP(MONTH(S2533),REF!$C$4:$D$15,2,FALSE)</f>
        <v>JUL</v>
      </c>
      <c r="W2533" t="str">
        <f t="shared" si="826"/>
        <v>NO</v>
      </c>
      <c r="X2533" t="str">
        <f t="shared" si="827"/>
        <v>YES</v>
      </c>
      <c r="Y2533" t="str">
        <f t="shared" si="828"/>
        <v>NO</v>
      </c>
      <c r="Z2533" t="str">
        <f t="shared" si="829"/>
        <v>NO</v>
      </c>
      <c r="AA2533" t="str">
        <f t="shared" si="830"/>
        <v>NO</v>
      </c>
      <c r="AB2533" t="str">
        <f t="shared" si="831"/>
        <v>NO</v>
      </c>
      <c r="AC2533" t="str">
        <f t="shared" si="832"/>
        <v>NO</v>
      </c>
      <c r="AD2533" t="str">
        <f t="shared" si="833"/>
        <v>NO</v>
      </c>
      <c r="AE2533" t="str">
        <f t="shared" si="834"/>
        <v>NO</v>
      </c>
      <c r="AF2533" t="str">
        <f t="shared" si="835"/>
        <v>NO</v>
      </c>
      <c r="AG2533" t="str">
        <f t="shared" si="836"/>
        <v>NO</v>
      </c>
      <c r="AH2533" t="str">
        <f t="shared" si="837"/>
        <v>NO</v>
      </c>
      <c r="AI2533">
        <f t="shared" si="838"/>
        <v>61</v>
      </c>
      <c r="AJ2533" t="str">
        <f t="shared" si="839"/>
        <v/>
      </c>
    </row>
    <row r="2534" spans="1:36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819"/>
        <v>1.26125</v>
      </c>
      <c r="P2534" s="6">
        <f t="shared" si="820"/>
        <v>84.083333333333329</v>
      </c>
      <c r="Q2534" t="str">
        <f t="shared" si="821"/>
        <v>music</v>
      </c>
      <c r="R2534" t="str">
        <f t="shared" si="822"/>
        <v>classical music</v>
      </c>
      <c r="S2534" s="8">
        <f t="shared" si="823"/>
        <v>41108</v>
      </c>
      <c r="T2534" s="8">
        <f t="shared" si="824"/>
        <v>41137.849143518521</v>
      </c>
      <c r="U2534">
        <f t="shared" si="825"/>
        <v>2012</v>
      </c>
      <c r="V2534" t="str">
        <f>VLOOKUP(MONTH(S2534),REF!$C$4:$D$15,2,FALSE)</f>
        <v>JUL</v>
      </c>
      <c r="W2534" t="str">
        <f t="shared" si="826"/>
        <v>NO</v>
      </c>
      <c r="X2534" t="str">
        <f t="shared" si="827"/>
        <v>YES</v>
      </c>
      <c r="Y2534" t="str">
        <f t="shared" si="828"/>
        <v>NO</v>
      </c>
      <c r="Z2534" t="str">
        <f t="shared" si="829"/>
        <v>NO</v>
      </c>
      <c r="AA2534" t="str">
        <f t="shared" si="830"/>
        <v>NO</v>
      </c>
      <c r="AB2534" t="str">
        <f t="shared" si="831"/>
        <v>NO</v>
      </c>
      <c r="AC2534" t="str">
        <f t="shared" si="832"/>
        <v>NO</v>
      </c>
      <c r="AD2534" t="str">
        <f t="shared" si="833"/>
        <v>NO</v>
      </c>
      <c r="AE2534" t="str">
        <f t="shared" si="834"/>
        <v>NO</v>
      </c>
      <c r="AF2534" t="str">
        <f t="shared" si="835"/>
        <v>NO</v>
      </c>
      <c r="AG2534" t="str">
        <f t="shared" si="836"/>
        <v>NO</v>
      </c>
      <c r="AH2534" t="str">
        <f t="shared" si="837"/>
        <v>NO</v>
      </c>
      <c r="AI2534">
        <f t="shared" si="838"/>
        <v>60</v>
      </c>
      <c r="AJ2534" t="str">
        <f t="shared" si="839"/>
        <v/>
      </c>
    </row>
    <row r="2535" spans="1:36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819"/>
        <v>1.1066666666666667</v>
      </c>
      <c r="P2535" s="6">
        <f t="shared" si="820"/>
        <v>61.029411764705884</v>
      </c>
      <c r="Q2535" t="str">
        <f t="shared" si="821"/>
        <v>music</v>
      </c>
      <c r="R2535" t="str">
        <f t="shared" si="822"/>
        <v>classical music</v>
      </c>
      <c r="S2535" s="8">
        <f t="shared" si="823"/>
        <v>41305</v>
      </c>
      <c r="T2535" s="8">
        <f t="shared" si="824"/>
        <v>41334.750787037039</v>
      </c>
      <c r="U2535">
        <f t="shared" si="825"/>
        <v>2013</v>
      </c>
      <c r="V2535" t="str">
        <f>VLOOKUP(MONTH(S2535),REF!$C$4:$D$15,2,FALSE)</f>
        <v>JAN</v>
      </c>
      <c r="W2535" t="str">
        <f t="shared" si="826"/>
        <v>NO</v>
      </c>
      <c r="X2535" t="str">
        <f t="shared" si="827"/>
        <v>NO</v>
      </c>
      <c r="Y2535" t="str">
        <f t="shared" si="828"/>
        <v>YES</v>
      </c>
      <c r="Z2535" t="str">
        <f t="shared" si="829"/>
        <v>NO</v>
      </c>
      <c r="AA2535" t="str">
        <f t="shared" si="830"/>
        <v>NO</v>
      </c>
      <c r="AB2535" t="str">
        <f t="shared" si="831"/>
        <v>NO</v>
      </c>
      <c r="AC2535" t="str">
        <f t="shared" si="832"/>
        <v>NO</v>
      </c>
      <c r="AD2535" t="str">
        <f t="shared" si="833"/>
        <v>NO</v>
      </c>
      <c r="AE2535" t="str">
        <f t="shared" si="834"/>
        <v>NO</v>
      </c>
      <c r="AF2535" t="str">
        <f t="shared" si="835"/>
        <v>NO</v>
      </c>
      <c r="AG2535" t="str">
        <f t="shared" si="836"/>
        <v>NO</v>
      </c>
      <c r="AH2535" t="str">
        <f t="shared" si="837"/>
        <v>NO</v>
      </c>
      <c r="AI2535">
        <f t="shared" si="838"/>
        <v>136</v>
      </c>
      <c r="AJ2535" t="str">
        <f t="shared" si="839"/>
        <v/>
      </c>
    </row>
    <row r="2536" spans="1:36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819"/>
        <v>1.05</v>
      </c>
      <c r="P2536" s="6">
        <f t="shared" si="820"/>
        <v>150</v>
      </c>
      <c r="Q2536" t="str">
        <f t="shared" si="821"/>
        <v>music</v>
      </c>
      <c r="R2536" t="str">
        <f t="shared" si="822"/>
        <v>classical music</v>
      </c>
      <c r="S2536" s="8">
        <f t="shared" si="823"/>
        <v>40128</v>
      </c>
      <c r="T2536" s="8">
        <f t="shared" si="824"/>
        <v>40179.25</v>
      </c>
      <c r="U2536">
        <f t="shared" si="825"/>
        <v>2009</v>
      </c>
      <c r="V2536" t="str">
        <f>VLOOKUP(MONTH(S2536),REF!$C$4:$D$15,2,FALSE)</f>
        <v>NOV</v>
      </c>
      <c r="W2536" t="str">
        <f t="shared" si="826"/>
        <v>NO</v>
      </c>
      <c r="X2536" t="str">
        <f t="shared" si="827"/>
        <v>YES</v>
      </c>
      <c r="Y2536" t="str">
        <f t="shared" si="828"/>
        <v>NO</v>
      </c>
      <c r="Z2536" t="str">
        <f t="shared" si="829"/>
        <v>NO</v>
      </c>
      <c r="AA2536" t="str">
        <f t="shared" si="830"/>
        <v>NO</v>
      </c>
      <c r="AB2536" t="str">
        <f t="shared" si="831"/>
        <v>NO</v>
      </c>
      <c r="AC2536" t="str">
        <f t="shared" si="832"/>
        <v>NO</v>
      </c>
      <c r="AD2536" t="str">
        <f t="shared" si="833"/>
        <v>NO</v>
      </c>
      <c r="AE2536" t="str">
        <f t="shared" si="834"/>
        <v>NO</v>
      </c>
      <c r="AF2536" t="str">
        <f t="shared" si="835"/>
        <v>NO</v>
      </c>
      <c r="AG2536" t="str">
        <f t="shared" si="836"/>
        <v>NO</v>
      </c>
      <c r="AH2536" t="str">
        <f t="shared" si="837"/>
        <v>NO</v>
      </c>
      <c r="AI2536">
        <f t="shared" si="838"/>
        <v>14</v>
      </c>
      <c r="AJ2536" t="str">
        <f t="shared" si="839"/>
        <v/>
      </c>
    </row>
    <row r="2537" spans="1:36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819"/>
        <v>1.03775</v>
      </c>
      <c r="P2537" s="6">
        <f t="shared" si="820"/>
        <v>266.08974358974359</v>
      </c>
      <c r="Q2537" t="str">
        <f t="shared" si="821"/>
        <v>music</v>
      </c>
      <c r="R2537" t="str">
        <f t="shared" si="822"/>
        <v>classical music</v>
      </c>
      <c r="S2537" s="8">
        <f t="shared" si="823"/>
        <v>41944</v>
      </c>
      <c r="T2537" s="8">
        <f t="shared" si="824"/>
        <v>41974.832696759258</v>
      </c>
      <c r="U2537">
        <f t="shared" si="825"/>
        <v>2014</v>
      </c>
      <c r="V2537" t="str">
        <f>VLOOKUP(MONTH(S2537),REF!$C$4:$D$15,2,FALSE)</f>
        <v>NOV</v>
      </c>
      <c r="W2537" t="str">
        <f t="shared" si="826"/>
        <v>NO</v>
      </c>
      <c r="X2537" t="str">
        <f t="shared" si="827"/>
        <v>NO</v>
      </c>
      <c r="Y2537" t="str">
        <f t="shared" si="828"/>
        <v>NO</v>
      </c>
      <c r="Z2537" t="str">
        <f t="shared" si="829"/>
        <v>NO</v>
      </c>
      <c r="AA2537" t="str">
        <f t="shared" si="830"/>
        <v>NO</v>
      </c>
      <c r="AB2537" t="str">
        <f t="shared" si="831"/>
        <v>YES</v>
      </c>
      <c r="AC2537" t="str">
        <f t="shared" si="832"/>
        <v>NO</v>
      </c>
      <c r="AD2537" t="str">
        <f t="shared" si="833"/>
        <v>NO</v>
      </c>
      <c r="AE2537" t="str">
        <f t="shared" si="834"/>
        <v>NO</v>
      </c>
      <c r="AF2537" t="str">
        <f t="shared" si="835"/>
        <v>NO</v>
      </c>
      <c r="AG2537" t="str">
        <f t="shared" si="836"/>
        <v>NO</v>
      </c>
      <c r="AH2537" t="str">
        <f t="shared" si="837"/>
        <v>NO</v>
      </c>
      <c r="AI2537">
        <f t="shared" si="838"/>
        <v>78</v>
      </c>
      <c r="AJ2537" t="str">
        <f t="shared" si="839"/>
        <v/>
      </c>
    </row>
    <row r="2538" spans="1:36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819"/>
        <v>1.1599999999999999</v>
      </c>
      <c r="P2538" s="6">
        <f t="shared" si="820"/>
        <v>7.25</v>
      </c>
      <c r="Q2538" t="str">
        <f t="shared" si="821"/>
        <v>music</v>
      </c>
      <c r="R2538" t="str">
        <f t="shared" si="822"/>
        <v>classical music</v>
      </c>
      <c r="S2538" s="8">
        <f t="shared" si="823"/>
        <v>41464</v>
      </c>
      <c r="T2538" s="8">
        <f t="shared" si="824"/>
        <v>41485.106087962966</v>
      </c>
      <c r="U2538">
        <f t="shared" si="825"/>
        <v>2013</v>
      </c>
      <c r="V2538" t="str">
        <f>VLOOKUP(MONTH(S2538),REF!$C$4:$D$15,2,FALSE)</f>
        <v>JUL</v>
      </c>
      <c r="W2538" t="str">
        <f t="shared" si="826"/>
        <v>YES</v>
      </c>
      <c r="X2538" t="str">
        <f t="shared" si="827"/>
        <v>NO</v>
      </c>
      <c r="Y2538" t="str">
        <f t="shared" si="828"/>
        <v>NO</v>
      </c>
      <c r="Z2538" t="str">
        <f t="shared" si="829"/>
        <v>NO</v>
      </c>
      <c r="AA2538" t="str">
        <f t="shared" si="830"/>
        <v>NO</v>
      </c>
      <c r="AB2538" t="str">
        <f t="shared" si="831"/>
        <v>NO</v>
      </c>
      <c r="AC2538" t="str">
        <f t="shared" si="832"/>
        <v>NO</v>
      </c>
      <c r="AD2538" t="str">
        <f t="shared" si="833"/>
        <v>NO</v>
      </c>
      <c r="AE2538" t="str">
        <f t="shared" si="834"/>
        <v>NO</v>
      </c>
      <c r="AF2538" t="str">
        <f t="shared" si="835"/>
        <v>NO</v>
      </c>
      <c r="AG2538" t="str">
        <f t="shared" si="836"/>
        <v>NO</v>
      </c>
      <c r="AH2538" t="str">
        <f t="shared" si="837"/>
        <v>NO</v>
      </c>
      <c r="AI2538">
        <f t="shared" si="838"/>
        <v>4</v>
      </c>
      <c r="AJ2538" t="str">
        <f t="shared" si="839"/>
        <v/>
      </c>
    </row>
    <row r="2539" spans="1:36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819"/>
        <v>1.1000000000000001</v>
      </c>
      <c r="P2539" s="6">
        <f t="shared" si="820"/>
        <v>100</v>
      </c>
      <c r="Q2539" t="str">
        <f t="shared" si="821"/>
        <v>music</v>
      </c>
      <c r="R2539" t="str">
        <f t="shared" si="822"/>
        <v>classical music</v>
      </c>
      <c r="S2539" s="8">
        <f t="shared" si="823"/>
        <v>40697</v>
      </c>
      <c r="T2539" s="8">
        <f t="shared" si="824"/>
        <v>40756.648784722223</v>
      </c>
      <c r="U2539">
        <f t="shared" si="825"/>
        <v>2011</v>
      </c>
      <c r="V2539" t="str">
        <f>VLOOKUP(MONTH(S2539),REF!$C$4:$D$15,2,FALSE)</f>
        <v>JUN</v>
      </c>
      <c r="W2539" t="str">
        <f t="shared" si="826"/>
        <v>NO</v>
      </c>
      <c r="X2539" t="str">
        <f t="shared" si="827"/>
        <v>YES</v>
      </c>
      <c r="Y2539" t="str">
        <f t="shared" si="828"/>
        <v>NO</v>
      </c>
      <c r="Z2539" t="str">
        <f t="shared" si="829"/>
        <v>NO</v>
      </c>
      <c r="AA2539" t="str">
        <f t="shared" si="830"/>
        <v>NO</v>
      </c>
      <c r="AB2539" t="str">
        <f t="shared" si="831"/>
        <v>NO</v>
      </c>
      <c r="AC2539" t="str">
        <f t="shared" si="832"/>
        <v>NO</v>
      </c>
      <c r="AD2539" t="str">
        <f t="shared" si="833"/>
        <v>NO</v>
      </c>
      <c r="AE2539" t="str">
        <f t="shared" si="834"/>
        <v>NO</v>
      </c>
      <c r="AF2539" t="str">
        <f t="shared" si="835"/>
        <v>NO</v>
      </c>
      <c r="AG2539" t="str">
        <f t="shared" si="836"/>
        <v>NO</v>
      </c>
      <c r="AH2539" t="str">
        <f t="shared" si="837"/>
        <v>NO</v>
      </c>
      <c r="AI2539">
        <f t="shared" si="838"/>
        <v>11</v>
      </c>
      <c r="AJ2539" t="str">
        <f t="shared" si="839"/>
        <v/>
      </c>
    </row>
    <row r="2540" spans="1:36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819"/>
        <v>1.130176111111111</v>
      </c>
      <c r="P2540" s="6">
        <f t="shared" si="820"/>
        <v>109.96308108108107</v>
      </c>
      <c r="Q2540" t="str">
        <f t="shared" si="821"/>
        <v>music</v>
      </c>
      <c r="R2540" t="str">
        <f t="shared" si="822"/>
        <v>classical music</v>
      </c>
      <c r="S2540" s="8">
        <f t="shared" si="823"/>
        <v>41299</v>
      </c>
      <c r="T2540" s="8">
        <f t="shared" si="824"/>
        <v>41329.207638888889</v>
      </c>
      <c r="U2540">
        <f t="shared" si="825"/>
        <v>2013</v>
      </c>
      <c r="V2540" t="str">
        <f>VLOOKUP(MONTH(S2540),REF!$C$4:$D$15,2,FALSE)</f>
        <v>JAN</v>
      </c>
      <c r="W2540" t="str">
        <f t="shared" si="826"/>
        <v>NO</v>
      </c>
      <c r="X2540" t="str">
        <f t="shared" si="827"/>
        <v>NO</v>
      </c>
      <c r="Y2540" t="str">
        <f t="shared" si="828"/>
        <v>NO</v>
      </c>
      <c r="Z2540" t="str">
        <f t="shared" si="829"/>
        <v>NO</v>
      </c>
      <c r="AA2540" t="str">
        <f t="shared" si="830"/>
        <v>YES</v>
      </c>
      <c r="AB2540" t="str">
        <f t="shared" si="831"/>
        <v>NO</v>
      </c>
      <c r="AC2540" t="str">
        <f t="shared" si="832"/>
        <v>NO</v>
      </c>
      <c r="AD2540" t="str">
        <f t="shared" si="833"/>
        <v>NO</v>
      </c>
      <c r="AE2540" t="str">
        <f t="shared" si="834"/>
        <v>NO</v>
      </c>
      <c r="AF2540" t="str">
        <f t="shared" si="835"/>
        <v>NO</v>
      </c>
      <c r="AG2540" t="str">
        <f t="shared" si="836"/>
        <v>NO</v>
      </c>
      <c r="AH2540" t="str">
        <f t="shared" si="837"/>
        <v>NO</v>
      </c>
      <c r="AI2540">
        <f t="shared" si="838"/>
        <v>185</v>
      </c>
      <c r="AJ2540" t="str">
        <f t="shared" si="839"/>
        <v/>
      </c>
    </row>
    <row r="2541" spans="1:36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819"/>
        <v>1.0024999999999999</v>
      </c>
      <c r="P2541" s="6">
        <f t="shared" si="820"/>
        <v>169.91525423728814</v>
      </c>
      <c r="Q2541" t="str">
        <f t="shared" si="821"/>
        <v>music</v>
      </c>
      <c r="R2541" t="str">
        <f t="shared" si="822"/>
        <v>classical music</v>
      </c>
      <c r="S2541" s="8">
        <f t="shared" si="823"/>
        <v>41978</v>
      </c>
      <c r="T2541" s="8">
        <f t="shared" si="824"/>
        <v>42037.902222222227</v>
      </c>
      <c r="U2541">
        <f t="shared" si="825"/>
        <v>2014</v>
      </c>
      <c r="V2541" t="str">
        <f>VLOOKUP(MONTH(S2541),REF!$C$4:$D$15,2,FALSE)</f>
        <v>DEC</v>
      </c>
      <c r="W2541" t="str">
        <f t="shared" si="826"/>
        <v>NO</v>
      </c>
      <c r="X2541" t="str">
        <f t="shared" si="827"/>
        <v>NO</v>
      </c>
      <c r="Y2541" t="str">
        <f t="shared" si="828"/>
        <v>NO</v>
      </c>
      <c r="Z2541" t="str">
        <f t="shared" si="829"/>
        <v>YES</v>
      </c>
      <c r="AA2541" t="str">
        <f t="shared" si="830"/>
        <v>NO</v>
      </c>
      <c r="AB2541" t="str">
        <f t="shared" si="831"/>
        <v>NO</v>
      </c>
      <c r="AC2541" t="str">
        <f t="shared" si="832"/>
        <v>NO</v>
      </c>
      <c r="AD2541" t="str">
        <f t="shared" si="833"/>
        <v>NO</v>
      </c>
      <c r="AE2541" t="str">
        <f t="shared" si="834"/>
        <v>NO</v>
      </c>
      <c r="AF2541" t="str">
        <f t="shared" si="835"/>
        <v>NO</v>
      </c>
      <c r="AG2541" t="str">
        <f t="shared" si="836"/>
        <v>NO</v>
      </c>
      <c r="AH2541" t="str">
        <f t="shared" si="837"/>
        <v>NO</v>
      </c>
      <c r="AI2541">
        <f t="shared" si="838"/>
        <v>59</v>
      </c>
      <c r="AJ2541" t="str">
        <f t="shared" si="839"/>
        <v/>
      </c>
    </row>
    <row r="2542" spans="1:36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819"/>
        <v>1.034</v>
      </c>
      <c r="P2542" s="6">
        <f t="shared" si="820"/>
        <v>95.740740740740748</v>
      </c>
      <c r="Q2542" t="str">
        <f t="shared" si="821"/>
        <v>music</v>
      </c>
      <c r="R2542" t="str">
        <f t="shared" si="822"/>
        <v>classical music</v>
      </c>
      <c r="S2542" s="8">
        <f t="shared" si="823"/>
        <v>40786</v>
      </c>
      <c r="T2542" s="8">
        <f t="shared" si="824"/>
        <v>40845.675011574072</v>
      </c>
      <c r="U2542">
        <f t="shared" si="825"/>
        <v>2011</v>
      </c>
      <c r="V2542" t="str">
        <f>VLOOKUP(MONTH(S2542),REF!$C$4:$D$15,2,FALSE)</f>
        <v>AUG</v>
      </c>
      <c r="W2542" t="str">
        <f t="shared" si="826"/>
        <v>NO</v>
      </c>
      <c r="X2542" t="str">
        <f t="shared" si="827"/>
        <v>YES</v>
      </c>
      <c r="Y2542" t="str">
        <f t="shared" si="828"/>
        <v>NO</v>
      </c>
      <c r="Z2542" t="str">
        <f t="shared" si="829"/>
        <v>NO</v>
      </c>
      <c r="AA2542" t="str">
        <f t="shared" si="830"/>
        <v>NO</v>
      </c>
      <c r="AB2542" t="str">
        <f t="shared" si="831"/>
        <v>NO</v>
      </c>
      <c r="AC2542" t="str">
        <f t="shared" si="832"/>
        <v>NO</v>
      </c>
      <c r="AD2542" t="str">
        <f t="shared" si="833"/>
        <v>NO</v>
      </c>
      <c r="AE2542" t="str">
        <f t="shared" si="834"/>
        <v>NO</v>
      </c>
      <c r="AF2542" t="str">
        <f t="shared" si="835"/>
        <v>NO</v>
      </c>
      <c r="AG2542" t="str">
        <f t="shared" si="836"/>
        <v>NO</v>
      </c>
      <c r="AH2542" t="str">
        <f t="shared" si="837"/>
        <v>NO</v>
      </c>
      <c r="AI2542">
        <f t="shared" si="838"/>
        <v>27</v>
      </c>
      <c r="AJ2542" t="str">
        <f t="shared" si="839"/>
        <v/>
      </c>
    </row>
    <row r="2543" spans="1:36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819"/>
        <v>1.0702857142857143</v>
      </c>
      <c r="P2543" s="6">
        <f t="shared" si="820"/>
        <v>59.460317460317462</v>
      </c>
      <c r="Q2543" t="str">
        <f t="shared" si="821"/>
        <v>music</v>
      </c>
      <c r="R2543" t="str">
        <f t="shared" si="822"/>
        <v>classical music</v>
      </c>
      <c r="S2543" s="8">
        <f t="shared" si="823"/>
        <v>41483</v>
      </c>
      <c r="T2543" s="8">
        <f t="shared" si="824"/>
        <v>41543.449282407411</v>
      </c>
      <c r="U2543">
        <f t="shared" si="825"/>
        <v>2013</v>
      </c>
      <c r="V2543" t="str">
        <f>VLOOKUP(MONTH(S2543),REF!$C$4:$D$15,2,FALSE)</f>
        <v>JUL</v>
      </c>
      <c r="W2543" t="str">
        <f t="shared" si="826"/>
        <v>NO</v>
      </c>
      <c r="X2543" t="str">
        <f t="shared" si="827"/>
        <v>YES</v>
      </c>
      <c r="Y2543" t="str">
        <f t="shared" si="828"/>
        <v>NO</v>
      </c>
      <c r="Z2543" t="str">
        <f t="shared" si="829"/>
        <v>NO</v>
      </c>
      <c r="AA2543" t="str">
        <f t="shared" si="830"/>
        <v>NO</v>
      </c>
      <c r="AB2543" t="str">
        <f t="shared" si="831"/>
        <v>NO</v>
      </c>
      <c r="AC2543" t="str">
        <f t="shared" si="832"/>
        <v>NO</v>
      </c>
      <c r="AD2543" t="str">
        <f t="shared" si="833"/>
        <v>NO</v>
      </c>
      <c r="AE2543" t="str">
        <f t="shared" si="834"/>
        <v>NO</v>
      </c>
      <c r="AF2543" t="str">
        <f t="shared" si="835"/>
        <v>NO</v>
      </c>
      <c r="AG2543" t="str">
        <f t="shared" si="836"/>
        <v>NO</v>
      </c>
      <c r="AH2543" t="str">
        <f t="shared" si="837"/>
        <v>NO</v>
      </c>
      <c r="AI2543">
        <f t="shared" si="838"/>
        <v>63</v>
      </c>
      <c r="AJ2543" t="str">
        <f t="shared" si="839"/>
        <v/>
      </c>
    </row>
    <row r="2544" spans="1:36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819"/>
        <v>1.0357142857142858</v>
      </c>
      <c r="P2544" s="6">
        <f t="shared" si="820"/>
        <v>55.769230769230766</v>
      </c>
      <c r="Q2544" t="str">
        <f t="shared" si="821"/>
        <v>music</v>
      </c>
      <c r="R2544" t="str">
        <f t="shared" si="822"/>
        <v>classical music</v>
      </c>
      <c r="S2544" s="8">
        <f t="shared" si="823"/>
        <v>41509</v>
      </c>
      <c r="T2544" s="8">
        <f t="shared" si="824"/>
        <v>41548.165972222225</v>
      </c>
      <c r="U2544">
        <f t="shared" si="825"/>
        <v>2013</v>
      </c>
      <c r="V2544" t="str">
        <f>VLOOKUP(MONTH(S2544),REF!$C$4:$D$15,2,FALSE)</f>
        <v>AUG</v>
      </c>
      <c r="W2544" t="str">
        <f t="shared" si="826"/>
        <v>YES</v>
      </c>
      <c r="X2544" t="str">
        <f t="shared" si="827"/>
        <v>NO</v>
      </c>
      <c r="Y2544" t="str">
        <f t="shared" si="828"/>
        <v>NO</v>
      </c>
      <c r="Z2544" t="str">
        <f t="shared" si="829"/>
        <v>NO</v>
      </c>
      <c r="AA2544" t="str">
        <f t="shared" si="830"/>
        <v>NO</v>
      </c>
      <c r="AB2544" t="str">
        <f t="shared" si="831"/>
        <v>NO</v>
      </c>
      <c r="AC2544" t="str">
        <f t="shared" si="832"/>
        <v>NO</v>
      </c>
      <c r="AD2544" t="str">
        <f t="shared" si="833"/>
        <v>NO</v>
      </c>
      <c r="AE2544" t="str">
        <f t="shared" si="834"/>
        <v>NO</v>
      </c>
      <c r="AF2544" t="str">
        <f t="shared" si="835"/>
        <v>NO</v>
      </c>
      <c r="AG2544" t="str">
        <f t="shared" si="836"/>
        <v>NO</v>
      </c>
      <c r="AH2544" t="str">
        <f t="shared" si="837"/>
        <v>NO</v>
      </c>
      <c r="AI2544">
        <f t="shared" si="838"/>
        <v>13</v>
      </c>
      <c r="AJ2544" t="str">
        <f t="shared" si="839"/>
        <v/>
      </c>
    </row>
    <row r="2545" spans="1:36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819"/>
        <v>1.5640000000000001</v>
      </c>
      <c r="P2545" s="6">
        <f t="shared" si="820"/>
        <v>30.076923076923077</v>
      </c>
      <c r="Q2545" t="str">
        <f t="shared" si="821"/>
        <v>music</v>
      </c>
      <c r="R2545" t="str">
        <f t="shared" si="822"/>
        <v>classical music</v>
      </c>
      <c r="S2545" s="8">
        <f t="shared" si="823"/>
        <v>40514</v>
      </c>
      <c r="T2545" s="8">
        <f t="shared" si="824"/>
        <v>40545.125</v>
      </c>
      <c r="U2545">
        <f t="shared" si="825"/>
        <v>2010</v>
      </c>
      <c r="V2545" t="str">
        <f>VLOOKUP(MONTH(S2545),REF!$C$4:$D$15,2,FALSE)</f>
        <v>DEC</v>
      </c>
      <c r="W2545" t="str">
        <f t="shared" si="826"/>
        <v>YES</v>
      </c>
      <c r="X2545" t="str">
        <f t="shared" si="827"/>
        <v>NO</v>
      </c>
      <c r="Y2545" t="str">
        <f t="shared" si="828"/>
        <v>NO</v>
      </c>
      <c r="Z2545" t="str">
        <f t="shared" si="829"/>
        <v>NO</v>
      </c>
      <c r="AA2545" t="str">
        <f t="shared" si="830"/>
        <v>NO</v>
      </c>
      <c r="AB2545" t="str">
        <f t="shared" si="831"/>
        <v>NO</v>
      </c>
      <c r="AC2545" t="str">
        <f t="shared" si="832"/>
        <v>NO</v>
      </c>
      <c r="AD2545" t="str">
        <f t="shared" si="833"/>
        <v>NO</v>
      </c>
      <c r="AE2545" t="str">
        <f t="shared" si="834"/>
        <v>NO</v>
      </c>
      <c r="AF2545" t="str">
        <f t="shared" si="835"/>
        <v>NO</v>
      </c>
      <c r="AG2545" t="str">
        <f t="shared" si="836"/>
        <v>NO</v>
      </c>
      <c r="AH2545" t="str">
        <f t="shared" si="837"/>
        <v>NO</v>
      </c>
      <c r="AI2545">
        <f t="shared" si="838"/>
        <v>13</v>
      </c>
      <c r="AJ2545" t="str">
        <f t="shared" si="839"/>
        <v/>
      </c>
    </row>
    <row r="2546" spans="1:36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819"/>
        <v>1.0082</v>
      </c>
      <c r="P2546" s="6">
        <f t="shared" si="820"/>
        <v>88.438596491228068</v>
      </c>
      <c r="Q2546" t="str">
        <f t="shared" si="821"/>
        <v>music</v>
      </c>
      <c r="R2546" t="str">
        <f t="shared" si="822"/>
        <v>classical music</v>
      </c>
      <c r="S2546" s="8">
        <f t="shared" si="823"/>
        <v>41069</v>
      </c>
      <c r="T2546" s="8">
        <f t="shared" si="824"/>
        <v>41098.520474537036</v>
      </c>
      <c r="U2546">
        <f t="shared" si="825"/>
        <v>2012</v>
      </c>
      <c r="V2546" t="str">
        <f>VLOOKUP(MONTH(S2546),REF!$C$4:$D$15,2,FALSE)</f>
        <v>JUN</v>
      </c>
      <c r="W2546" t="str">
        <f t="shared" si="826"/>
        <v>NO</v>
      </c>
      <c r="X2546" t="str">
        <f t="shared" si="827"/>
        <v>NO</v>
      </c>
      <c r="Y2546" t="str">
        <f t="shared" si="828"/>
        <v>YES</v>
      </c>
      <c r="Z2546" t="str">
        <f t="shared" si="829"/>
        <v>NO</v>
      </c>
      <c r="AA2546" t="str">
        <f t="shared" si="830"/>
        <v>NO</v>
      </c>
      <c r="AB2546" t="str">
        <f t="shared" si="831"/>
        <v>NO</v>
      </c>
      <c r="AC2546" t="str">
        <f t="shared" si="832"/>
        <v>NO</v>
      </c>
      <c r="AD2546" t="str">
        <f t="shared" si="833"/>
        <v>NO</v>
      </c>
      <c r="AE2546" t="str">
        <f t="shared" si="834"/>
        <v>NO</v>
      </c>
      <c r="AF2546" t="str">
        <f t="shared" si="835"/>
        <v>NO</v>
      </c>
      <c r="AG2546" t="str">
        <f t="shared" si="836"/>
        <v>NO</v>
      </c>
      <c r="AH2546" t="str">
        <f t="shared" si="837"/>
        <v>NO</v>
      </c>
      <c r="AI2546">
        <f t="shared" si="838"/>
        <v>57</v>
      </c>
      <c r="AJ2546" t="str">
        <f t="shared" si="839"/>
        <v/>
      </c>
    </row>
    <row r="2547" spans="1:36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819"/>
        <v>1.9530000000000001</v>
      </c>
      <c r="P2547" s="6">
        <f t="shared" si="820"/>
        <v>64.032786885245898</v>
      </c>
      <c r="Q2547" t="str">
        <f t="shared" si="821"/>
        <v>music</v>
      </c>
      <c r="R2547" t="str">
        <f t="shared" si="822"/>
        <v>classical music</v>
      </c>
      <c r="S2547" s="8">
        <f t="shared" si="823"/>
        <v>42027</v>
      </c>
      <c r="T2547" s="8">
        <f t="shared" si="824"/>
        <v>42062.020833333328</v>
      </c>
      <c r="U2547">
        <f t="shared" si="825"/>
        <v>2015</v>
      </c>
      <c r="V2547" t="str">
        <f>VLOOKUP(MONTH(S2547),REF!$C$4:$D$15,2,FALSE)</f>
        <v>JAN</v>
      </c>
      <c r="W2547" t="str">
        <f t="shared" si="826"/>
        <v>NO</v>
      </c>
      <c r="X2547" t="str">
        <f t="shared" si="827"/>
        <v>YES</v>
      </c>
      <c r="Y2547" t="str">
        <f t="shared" si="828"/>
        <v>NO</v>
      </c>
      <c r="Z2547" t="str">
        <f t="shared" si="829"/>
        <v>NO</v>
      </c>
      <c r="AA2547" t="str">
        <f t="shared" si="830"/>
        <v>NO</v>
      </c>
      <c r="AB2547" t="str">
        <f t="shared" si="831"/>
        <v>NO</v>
      </c>
      <c r="AC2547" t="str">
        <f t="shared" si="832"/>
        <v>NO</v>
      </c>
      <c r="AD2547" t="str">
        <f t="shared" si="833"/>
        <v>NO</v>
      </c>
      <c r="AE2547" t="str">
        <f t="shared" si="834"/>
        <v>NO</v>
      </c>
      <c r="AF2547" t="str">
        <f t="shared" si="835"/>
        <v>NO</v>
      </c>
      <c r="AG2547" t="str">
        <f t="shared" si="836"/>
        <v>NO</v>
      </c>
      <c r="AH2547" t="str">
        <f t="shared" si="837"/>
        <v>NO</v>
      </c>
      <c r="AI2547">
        <f t="shared" si="838"/>
        <v>61</v>
      </c>
      <c r="AJ2547" t="str">
        <f t="shared" si="839"/>
        <v/>
      </c>
    </row>
    <row r="2548" spans="1:36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819"/>
        <v>1.1171428571428572</v>
      </c>
      <c r="P2548" s="6">
        <f t="shared" si="820"/>
        <v>60.153846153846153</v>
      </c>
      <c r="Q2548" t="str">
        <f t="shared" si="821"/>
        <v>music</v>
      </c>
      <c r="R2548" t="str">
        <f t="shared" si="822"/>
        <v>classical music</v>
      </c>
      <c r="S2548" s="8">
        <f t="shared" si="823"/>
        <v>41525</v>
      </c>
      <c r="T2548" s="8">
        <f t="shared" si="824"/>
        <v>41552.208333333336</v>
      </c>
      <c r="U2548">
        <f t="shared" si="825"/>
        <v>2013</v>
      </c>
      <c r="V2548" t="str">
        <f>VLOOKUP(MONTH(S2548),REF!$C$4:$D$15,2,FALSE)</f>
        <v>SEP</v>
      </c>
      <c r="W2548" t="str">
        <f t="shared" si="826"/>
        <v>NO</v>
      </c>
      <c r="X2548" t="str">
        <f t="shared" si="827"/>
        <v>YES</v>
      </c>
      <c r="Y2548" t="str">
        <f t="shared" si="828"/>
        <v>NO</v>
      </c>
      <c r="Z2548" t="str">
        <f t="shared" si="829"/>
        <v>NO</v>
      </c>
      <c r="AA2548" t="str">
        <f t="shared" si="830"/>
        <v>NO</v>
      </c>
      <c r="AB2548" t="str">
        <f t="shared" si="831"/>
        <v>NO</v>
      </c>
      <c r="AC2548" t="str">
        <f t="shared" si="832"/>
        <v>NO</v>
      </c>
      <c r="AD2548" t="str">
        <f t="shared" si="833"/>
        <v>NO</v>
      </c>
      <c r="AE2548" t="str">
        <f t="shared" si="834"/>
        <v>NO</v>
      </c>
      <c r="AF2548" t="str">
        <f t="shared" si="835"/>
        <v>NO</v>
      </c>
      <c r="AG2548" t="str">
        <f t="shared" si="836"/>
        <v>NO</v>
      </c>
      <c r="AH2548" t="str">
        <f t="shared" si="837"/>
        <v>NO</v>
      </c>
      <c r="AI2548">
        <f t="shared" si="838"/>
        <v>65</v>
      </c>
      <c r="AJ2548" t="str">
        <f t="shared" si="839"/>
        <v/>
      </c>
    </row>
    <row r="2549" spans="1:36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819"/>
        <v>1.1985454545454546</v>
      </c>
      <c r="P2549" s="6">
        <f t="shared" si="820"/>
        <v>49.194029850746269</v>
      </c>
      <c r="Q2549" t="str">
        <f t="shared" si="821"/>
        <v>music</v>
      </c>
      <c r="R2549" t="str">
        <f t="shared" si="822"/>
        <v>classical music</v>
      </c>
      <c r="S2549" s="8">
        <f t="shared" si="823"/>
        <v>40974</v>
      </c>
      <c r="T2549" s="8">
        <f t="shared" si="824"/>
        <v>41003.731516203705</v>
      </c>
      <c r="U2549">
        <f t="shared" si="825"/>
        <v>2012</v>
      </c>
      <c r="V2549" t="str">
        <f>VLOOKUP(MONTH(S2549),REF!$C$4:$D$15,2,FALSE)</f>
        <v>MAR</v>
      </c>
      <c r="W2549" t="str">
        <f t="shared" si="826"/>
        <v>NO</v>
      </c>
      <c r="X2549" t="str">
        <f t="shared" si="827"/>
        <v>NO</v>
      </c>
      <c r="Y2549" t="str">
        <f t="shared" si="828"/>
        <v>YES</v>
      </c>
      <c r="Z2549" t="str">
        <f t="shared" si="829"/>
        <v>NO</v>
      </c>
      <c r="AA2549" t="str">
        <f t="shared" si="830"/>
        <v>NO</v>
      </c>
      <c r="AB2549" t="str">
        <f t="shared" si="831"/>
        <v>NO</v>
      </c>
      <c r="AC2549" t="str">
        <f t="shared" si="832"/>
        <v>NO</v>
      </c>
      <c r="AD2549" t="str">
        <f t="shared" si="833"/>
        <v>NO</v>
      </c>
      <c r="AE2549" t="str">
        <f t="shared" si="834"/>
        <v>NO</v>
      </c>
      <c r="AF2549" t="str">
        <f t="shared" si="835"/>
        <v>NO</v>
      </c>
      <c r="AG2549" t="str">
        <f t="shared" si="836"/>
        <v>NO</v>
      </c>
      <c r="AH2549" t="str">
        <f t="shared" si="837"/>
        <v>NO</v>
      </c>
      <c r="AI2549">
        <f t="shared" si="838"/>
        <v>134</v>
      </c>
      <c r="AJ2549" t="str">
        <f t="shared" si="839"/>
        <v/>
      </c>
    </row>
    <row r="2550" spans="1:36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819"/>
        <v>1.0185</v>
      </c>
      <c r="P2550" s="6">
        <f t="shared" si="820"/>
        <v>165.16216216216216</v>
      </c>
      <c r="Q2550" t="str">
        <f t="shared" si="821"/>
        <v>music</v>
      </c>
      <c r="R2550" t="str">
        <f t="shared" si="822"/>
        <v>classical music</v>
      </c>
      <c r="S2550" s="8">
        <f t="shared" si="823"/>
        <v>42619</v>
      </c>
      <c r="T2550" s="8">
        <f t="shared" si="824"/>
        <v>42643.185416666667</v>
      </c>
      <c r="U2550">
        <f t="shared" si="825"/>
        <v>2016</v>
      </c>
      <c r="V2550" t="str">
        <f>VLOOKUP(MONTH(S2550),REF!$C$4:$D$15,2,FALSE)</f>
        <v>SEP</v>
      </c>
      <c r="W2550" t="str">
        <f t="shared" si="826"/>
        <v>NO</v>
      </c>
      <c r="X2550" t="str">
        <f t="shared" si="827"/>
        <v>NO</v>
      </c>
      <c r="Y2550" t="str">
        <f t="shared" si="828"/>
        <v>YES</v>
      </c>
      <c r="Z2550" t="str">
        <f t="shared" si="829"/>
        <v>NO</v>
      </c>
      <c r="AA2550" t="str">
        <f t="shared" si="830"/>
        <v>NO</v>
      </c>
      <c r="AB2550" t="str">
        <f t="shared" si="831"/>
        <v>NO</v>
      </c>
      <c r="AC2550" t="str">
        <f t="shared" si="832"/>
        <v>NO</v>
      </c>
      <c r="AD2550" t="str">
        <f t="shared" si="833"/>
        <v>NO</v>
      </c>
      <c r="AE2550" t="str">
        <f t="shared" si="834"/>
        <v>NO</v>
      </c>
      <c r="AF2550" t="str">
        <f t="shared" si="835"/>
        <v>NO</v>
      </c>
      <c r="AG2550" t="str">
        <f t="shared" si="836"/>
        <v>NO</v>
      </c>
      <c r="AH2550" t="str">
        <f t="shared" si="837"/>
        <v>NO</v>
      </c>
      <c r="AI2550">
        <f t="shared" si="838"/>
        <v>37</v>
      </c>
      <c r="AJ2550" t="str">
        <f t="shared" si="839"/>
        <v/>
      </c>
    </row>
    <row r="2551" spans="1:36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819"/>
        <v>1.0280254777070064</v>
      </c>
      <c r="P2551" s="6">
        <f t="shared" si="820"/>
        <v>43.621621621621621</v>
      </c>
      <c r="Q2551" t="str">
        <f t="shared" si="821"/>
        <v>music</v>
      </c>
      <c r="R2551" t="str">
        <f t="shared" si="822"/>
        <v>classical music</v>
      </c>
      <c r="S2551" s="8">
        <f t="shared" si="823"/>
        <v>41391</v>
      </c>
      <c r="T2551" s="8">
        <f t="shared" si="824"/>
        <v>41425.708333333336</v>
      </c>
      <c r="U2551">
        <f t="shared" si="825"/>
        <v>2013</v>
      </c>
      <c r="V2551" t="str">
        <f>VLOOKUP(MONTH(S2551),REF!$C$4:$D$15,2,FALSE)</f>
        <v>APR</v>
      </c>
      <c r="W2551" t="str">
        <f t="shared" si="826"/>
        <v>NO</v>
      </c>
      <c r="X2551" t="str">
        <f t="shared" si="827"/>
        <v>YES</v>
      </c>
      <c r="Y2551" t="str">
        <f t="shared" si="828"/>
        <v>NO</v>
      </c>
      <c r="Z2551" t="str">
        <f t="shared" si="829"/>
        <v>NO</v>
      </c>
      <c r="AA2551" t="str">
        <f t="shared" si="830"/>
        <v>NO</v>
      </c>
      <c r="AB2551" t="str">
        <f t="shared" si="831"/>
        <v>NO</v>
      </c>
      <c r="AC2551" t="str">
        <f t="shared" si="832"/>
        <v>NO</v>
      </c>
      <c r="AD2551" t="str">
        <f t="shared" si="833"/>
        <v>NO</v>
      </c>
      <c r="AE2551" t="str">
        <f t="shared" si="834"/>
        <v>NO</v>
      </c>
      <c r="AF2551" t="str">
        <f t="shared" si="835"/>
        <v>NO</v>
      </c>
      <c r="AG2551" t="str">
        <f t="shared" si="836"/>
        <v>NO</v>
      </c>
      <c r="AH2551" t="str">
        <f t="shared" si="837"/>
        <v>NO</v>
      </c>
      <c r="AI2551">
        <f t="shared" si="838"/>
        <v>37</v>
      </c>
      <c r="AJ2551" t="str">
        <f t="shared" si="839"/>
        <v/>
      </c>
    </row>
    <row r="2552" spans="1:36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819"/>
        <v>1.0084615384615385</v>
      </c>
      <c r="P2552" s="6">
        <f t="shared" si="820"/>
        <v>43.7</v>
      </c>
      <c r="Q2552" t="str">
        <f t="shared" si="821"/>
        <v>music</v>
      </c>
      <c r="R2552" t="str">
        <f t="shared" si="822"/>
        <v>classical music</v>
      </c>
      <c r="S2552" s="8">
        <f t="shared" si="823"/>
        <v>42229</v>
      </c>
      <c r="T2552" s="8">
        <f t="shared" si="824"/>
        <v>42285.165972222225</v>
      </c>
      <c r="U2552">
        <f t="shared" si="825"/>
        <v>2015</v>
      </c>
      <c r="V2552" t="str">
        <f>VLOOKUP(MONTH(S2552),REF!$C$4:$D$15,2,FALSE)</f>
        <v>AUG</v>
      </c>
      <c r="W2552" t="str">
        <f t="shared" si="826"/>
        <v>NO</v>
      </c>
      <c r="X2552" t="str">
        <f t="shared" si="827"/>
        <v>NO</v>
      </c>
      <c r="Y2552" t="str">
        <f t="shared" si="828"/>
        <v>YES</v>
      </c>
      <c r="Z2552" t="str">
        <f t="shared" si="829"/>
        <v>NO</v>
      </c>
      <c r="AA2552" t="str">
        <f t="shared" si="830"/>
        <v>NO</v>
      </c>
      <c r="AB2552" t="str">
        <f t="shared" si="831"/>
        <v>NO</v>
      </c>
      <c r="AC2552" t="str">
        <f t="shared" si="832"/>
        <v>NO</v>
      </c>
      <c r="AD2552" t="str">
        <f t="shared" si="833"/>
        <v>NO</v>
      </c>
      <c r="AE2552" t="str">
        <f t="shared" si="834"/>
        <v>NO</v>
      </c>
      <c r="AF2552" t="str">
        <f t="shared" si="835"/>
        <v>NO</v>
      </c>
      <c r="AG2552" t="str">
        <f t="shared" si="836"/>
        <v>NO</v>
      </c>
      <c r="AH2552" t="str">
        <f t="shared" si="837"/>
        <v>NO</v>
      </c>
      <c r="AI2552">
        <f t="shared" si="838"/>
        <v>150</v>
      </c>
      <c r="AJ2552" t="str">
        <f t="shared" si="839"/>
        <v/>
      </c>
    </row>
    <row r="2553" spans="1:36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819"/>
        <v>1.0273469387755103</v>
      </c>
      <c r="P2553" s="6">
        <f t="shared" si="820"/>
        <v>67.419642857142861</v>
      </c>
      <c r="Q2553" t="str">
        <f t="shared" si="821"/>
        <v>music</v>
      </c>
      <c r="R2553" t="str">
        <f t="shared" si="822"/>
        <v>classical music</v>
      </c>
      <c r="S2553" s="8">
        <f t="shared" si="823"/>
        <v>40961</v>
      </c>
      <c r="T2553" s="8">
        <f t="shared" si="824"/>
        <v>40989.866666666669</v>
      </c>
      <c r="U2553">
        <f t="shared" si="825"/>
        <v>2012</v>
      </c>
      <c r="V2553" t="str">
        <f>VLOOKUP(MONTH(S2553),REF!$C$4:$D$15,2,FALSE)</f>
        <v>FEB</v>
      </c>
      <c r="W2553" t="str">
        <f t="shared" si="826"/>
        <v>NO</v>
      </c>
      <c r="X2553" t="str">
        <f t="shared" si="827"/>
        <v>YES</v>
      </c>
      <c r="Y2553" t="str">
        <f t="shared" si="828"/>
        <v>NO</v>
      </c>
      <c r="Z2553" t="str">
        <f t="shared" si="829"/>
        <v>NO</v>
      </c>
      <c r="AA2553" t="str">
        <f t="shared" si="830"/>
        <v>NO</v>
      </c>
      <c r="AB2553" t="str">
        <f t="shared" si="831"/>
        <v>NO</v>
      </c>
      <c r="AC2553" t="str">
        <f t="shared" si="832"/>
        <v>NO</v>
      </c>
      <c r="AD2553" t="str">
        <f t="shared" si="833"/>
        <v>NO</v>
      </c>
      <c r="AE2553" t="str">
        <f t="shared" si="834"/>
        <v>NO</v>
      </c>
      <c r="AF2553" t="str">
        <f t="shared" si="835"/>
        <v>NO</v>
      </c>
      <c r="AG2553" t="str">
        <f t="shared" si="836"/>
        <v>NO</v>
      </c>
      <c r="AH2553" t="str">
        <f t="shared" si="837"/>
        <v>NO</v>
      </c>
      <c r="AI2553">
        <f t="shared" si="838"/>
        <v>56</v>
      </c>
      <c r="AJ2553" t="str">
        <f t="shared" si="839"/>
        <v/>
      </c>
    </row>
    <row r="2554" spans="1:36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819"/>
        <v>1.0649999999999999</v>
      </c>
      <c r="P2554" s="6">
        <f t="shared" si="820"/>
        <v>177.5</v>
      </c>
      <c r="Q2554" t="str">
        <f t="shared" si="821"/>
        <v>music</v>
      </c>
      <c r="R2554" t="str">
        <f t="shared" si="822"/>
        <v>classical music</v>
      </c>
      <c r="S2554" s="8">
        <f t="shared" si="823"/>
        <v>42770</v>
      </c>
      <c r="T2554" s="8">
        <f t="shared" si="824"/>
        <v>42799.809965277775</v>
      </c>
      <c r="U2554">
        <f t="shared" si="825"/>
        <v>2017</v>
      </c>
      <c r="V2554" t="str">
        <f>VLOOKUP(MONTH(S2554),REF!$C$4:$D$15,2,FALSE)</f>
        <v>FEB</v>
      </c>
      <c r="W2554" t="str">
        <f t="shared" si="826"/>
        <v>NO</v>
      </c>
      <c r="X2554" t="str">
        <f t="shared" si="827"/>
        <v>YES</v>
      </c>
      <c r="Y2554" t="str">
        <f t="shared" si="828"/>
        <v>NO</v>
      </c>
      <c r="Z2554" t="str">
        <f t="shared" si="829"/>
        <v>NO</v>
      </c>
      <c r="AA2554" t="str">
        <f t="shared" si="830"/>
        <v>NO</v>
      </c>
      <c r="AB2554" t="str">
        <f t="shared" si="831"/>
        <v>NO</v>
      </c>
      <c r="AC2554" t="str">
        <f t="shared" si="832"/>
        <v>NO</v>
      </c>
      <c r="AD2554" t="str">
        <f t="shared" si="833"/>
        <v>NO</v>
      </c>
      <c r="AE2554" t="str">
        <f t="shared" si="834"/>
        <v>NO</v>
      </c>
      <c r="AF2554" t="str">
        <f t="shared" si="835"/>
        <v>NO</v>
      </c>
      <c r="AG2554" t="str">
        <f t="shared" si="836"/>
        <v>NO</v>
      </c>
      <c r="AH2554" t="str">
        <f t="shared" si="837"/>
        <v>NO</v>
      </c>
      <c r="AI2554">
        <f t="shared" si="838"/>
        <v>18</v>
      </c>
      <c r="AJ2554" t="str">
        <f t="shared" si="839"/>
        <v/>
      </c>
    </row>
    <row r="2555" spans="1:36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819"/>
        <v>1.5553333333333332</v>
      </c>
      <c r="P2555" s="6">
        <f t="shared" si="820"/>
        <v>38.883333333333333</v>
      </c>
      <c r="Q2555" t="str">
        <f t="shared" si="821"/>
        <v>music</v>
      </c>
      <c r="R2555" t="str">
        <f t="shared" si="822"/>
        <v>classical music</v>
      </c>
      <c r="S2555" s="8">
        <f t="shared" si="823"/>
        <v>41113</v>
      </c>
      <c r="T2555" s="8">
        <f t="shared" si="824"/>
        <v>41173.199155092589</v>
      </c>
      <c r="U2555">
        <f t="shared" si="825"/>
        <v>2012</v>
      </c>
      <c r="V2555" t="str">
        <f>VLOOKUP(MONTH(S2555),REF!$C$4:$D$15,2,FALSE)</f>
        <v>JUL</v>
      </c>
      <c r="W2555" t="str">
        <f t="shared" si="826"/>
        <v>NO</v>
      </c>
      <c r="X2555" t="str">
        <f t="shared" si="827"/>
        <v>YES</v>
      </c>
      <c r="Y2555" t="str">
        <f t="shared" si="828"/>
        <v>NO</v>
      </c>
      <c r="Z2555" t="str">
        <f t="shared" si="829"/>
        <v>NO</v>
      </c>
      <c r="AA2555" t="str">
        <f t="shared" si="830"/>
        <v>NO</v>
      </c>
      <c r="AB2555" t="str">
        <f t="shared" si="831"/>
        <v>NO</v>
      </c>
      <c r="AC2555" t="str">
        <f t="shared" si="832"/>
        <v>NO</v>
      </c>
      <c r="AD2555" t="str">
        <f t="shared" si="833"/>
        <v>NO</v>
      </c>
      <c r="AE2555" t="str">
        <f t="shared" si="834"/>
        <v>NO</v>
      </c>
      <c r="AF2555" t="str">
        <f t="shared" si="835"/>
        <v>NO</v>
      </c>
      <c r="AG2555" t="str">
        <f t="shared" si="836"/>
        <v>NO</v>
      </c>
      <c r="AH2555" t="str">
        <f t="shared" si="837"/>
        <v>NO</v>
      </c>
      <c r="AI2555">
        <f t="shared" si="838"/>
        <v>60</v>
      </c>
      <c r="AJ2555" t="str">
        <f t="shared" si="839"/>
        <v/>
      </c>
    </row>
    <row r="2556" spans="1:36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819"/>
        <v>1.228</v>
      </c>
      <c r="P2556" s="6">
        <f t="shared" si="820"/>
        <v>54.985074626865675</v>
      </c>
      <c r="Q2556" t="str">
        <f t="shared" si="821"/>
        <v>music</v>
      </c>
      <c r="R2556" t="str">
        <f t="shared" si="822"/>
        <v>classical music</v>
      </c>
      <c r="S2556" s="8">
        <f t="shared" si="823"/>
        <v>42125</v>
      </c>
      <c r="T2556" s="8">
        <f t="shared" si="824"/>
        <v>42156.165972222225</v>
      </c>
      <c r="U2556">
        <f t="shared" si="825"/>
        <v>2015</v>
      </c>
      <c r="V2556" t="str">
        <f>VLOOKUP(MONTH(S2556),REF!$C$4:$D$15,2,FALSE)</f>
        <v>MAY</v>
      </c>
      <c r="W2556" t="str">
        <f t="shared" si="826"/>
        <v>NO</v>
      </c>
      <c r="X2556" t="str">
        <f t="shared" si="827"/>
        <v>YES</v>
      </c>
      <c r="Y2556" t="str">
        <f t="shared" si="828"/>
        <v>NO</v>
      </c>
      <c r="Z2556" t="str">
        <f t="shared" si="829"/>
        <v>NO</v>
      </c>
      <c r="AA2556" t="str">
        <f t="shared" si="830"/>
        <v>NO</v>
      </c>
      <c r="AB2556" t="str">
        <f t="shared" si="831"/>
        <v>NO</v>
      </c>
      <c r="AC2556" t="str">
        <f t="shared" si="832"/>
        <v>NO</v>
      </c>
      <c r="AD2556" t="str">
        <f t="shared" si="833"/>
        <v>NO</v>
      </c>
      <c r="AE2556" t="str">
        <f t="shared" si="834"/>
        <v>NO</v>
      </c>
      <c r="AF2556" t="str">
        <f t="shared" si="835"/>
        <v>NO</v>
      </c>
      <c r="AG2556" t="str">
        <f t="shared" si="836"/>
        <v>NO</v>
      </c>
      <c r="AH2556" t="str">
        <f t="shared" si="837"/>
        <v>NO</v>
      </c>
      <c r="AI2556">
        <f t="shared" si="838"/>
        <v>67</v>
      </c>
      <c r="AJ2556" t="str">
        <f t="shared" si="839"/>
        <v/>
      </c>
    </row>
    <row r="2557" spans="1:36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819"/>
        <v>1.0734999999999999</v>
      </c>
      <c r="P2557" s="6">
        <f t="shared" si="820"/>
        <v>61.342857142857142</v>
      </c>
      <c r="Q2557" t="str">
        <f t="shared" si="821"/>
        <v>music</v>
      </c>
      <c r="R2557" t="str">
        <f t="shared" si="822"/>
        <v>classical music</v>
      </c>
      <c r="S2557" s="8">
        <f t="shared" si="823"/>
        <v>41027</v>
      </c>
      <c r="T2557" s="8">
        <f t="shared" si="824"/>
        <v>41057.655011574076</v>
      </c>
      <c r="U2557">
        <f t="shared" si="825"/>
        <v>2012</v>
      </c>
      <c r="V2557" t="str">
        <f>VLOOKUP(MONTH(S2557),REF!$C$4:$D$15,2,FALSE)</f>
        <v>APR</v>
      </c>
      <c r="W2557" t="str">
        <f t="shared" si="826"/>
        <v>NO</v>
      </c>
      <c r="X2557" t="str">
        <f t="shared" si="827"/>
        <v>YES</v>
      </c>
      <c r="Y2557" t="str">
        <f t="shared" si="828"/>
        <v>NO</v>
      </c>
      <c r="Z2557" t="str">
        <f t="shared" si="829"/>
        <v>NO</v>
      </c>
      <c r="AA2557" t="str">
        <f t="shared" si="830"/>
        <v>NO</v>
      </c>
      <c r="AB2557" t="str">
        <f t="shared" si="831"/>
        <v>NO</v>
      </c>
      <c r="AC2557" t="str">
        <f t="shared" si="832"/>
        <v>NO</v>
      </c>
      <c r="AD2557" t="str">
        <f t="shared" si="833"/>
        <v>NO</v>
      </c>
      <c r="AE2557" t="str">
        <f t="shared" si="834"/>
        <v>NO</v>
      </c>
      <c r="AF2557" t="str">
        <f t="shared" si="835"/>
        <v>NO</v>
      </c>
      <c r="AG2557" t="str">
        <f t="shared" si="836"/>
        <v>NO</v>
      </c>
      <c r="AH2557" t="str">
        <f t="shared" si="837"/>
        <v>NO</v>
      </c>
      <c r="AI2557">
        <f t="shared" si="838"/>
        <v>35</v>
      </c>
      <c r="AJ2557" t="str">
        <f t="shared" si="839"/>
        <v/>
      </c>
    </row>
    <row r="2558" spans="1:36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819"/>
        <v>1.0550335570469798</v>
      </c>
      <c r="P2558" s="6">
        <f t="shared" si="820"/>
        <v>23.117647058823529</v>
      </c>
      <c r="Q2558" t="str">
        <f t="shared" si="821"/>
        <v>music</v>
      </c>
      <c r="R2558" t="str">
        <f t="shared" si="822"/>
        <v>classical music</v>
      </c>
      <c r="S2558" s="8">
        <f t="shared" si="823"/>
        <v>41223</v>
      </c>
      <c r="T2558" s="8">
        <f t="shared" si="824"/>
        <v>41267.991400462961</v>
      </c>
      <c r="U2558">
        <f t="shared" si="825"/>
        <v>2012</v>
      </c>
      <c r="V2558" t="str">
        <f>VLOOKUP(MONTH(S2558),REF!$C$4:$D$15,2,FALSE)</f>
        <v>NOV</v>
      </c>
      <c r="W2558" t="str">
        <f t="shared" si="826"/>
        <v>YES</v>
      </c>
      <c r="X2558" t="str">
        <f t="shared" si="827"/>
        <v>NO</v>
      </c>
      <c r="Y2558" t="str">
        <f t="shared" si="828"/>
        <v>NO</v>
      </c>
      <c r="Z2558" t="str">
        <f t="shared" si="829"/>
        <v>NO</v>
      </c>
      <c r="AA2558" t="str">
        <f t="shared" si="830"/>
        <v>NO</v>
      </c>
      <c r="AB2558" t="str">
        <f t="shared" si="831"/>
        <v>NO</v>
      </c>
      <c r="AC2558" t="str">
        <f t="shared" si="832"/>
        <v>NO</v>
      </c>
      <c r="AD2558" t="str">
        <f t="shared" si="833"/>
        <v>NO</v>
      </c>
      <c r="AE2558" t="str">
        <f t="shared" si="834"/>
        <v>NO</v>
      </c>
      <c r="AF2558" t="str">
        <f t="shared" si="835"/>
        <v>NO</v>
      </c>
      <c r="AG2558" t="str">
        <f t="shared" si="836"/>
        <v>NO</v>
      </c>
      <c r="AH2558" t="str">
        <f t="shared" si="837"/>
        <v>NO</v>
      </c>
      <c r="AI2558">
        <f t="shared" si="838"/>
        <v>34</v>
      </c>
      <c r="AJ2558" t="str">
        <f t="shared" si="839"/>
        <v/>
      </c>
    </row>
    <row r="2559" spans="1:36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819"/>
        <v>1.1844444444444444</v>
      </c>
      <c r="P2559" s="6">
        <f t="shared" si="820"/>
        <v>29.611111111111111</v>
      </c>
      <c r="Q2559" t="str">
        <f t="shared" si="821"/>
        <v>music</v>
      </c>
      <c r="R2559" t="str">
        <f t="shared" si="822"/>
        <v>classical music</v>
      </c>
      <c r="S2559" s="8">
        <f t="shared" si="823"/>
        <v>41745</v>
      </c>
      <c r="T2559" s="8">
        <f t="shared" si="824"/>
        <v>41774.745208333334</v>
      </c>
      <c r="U2559">
        <f t="shared" si="825"/>
        <v>2014</v>
      </c>
      <c r="V2559" t="str">
        <f>VLOOKUP(MONTH(S2559),REF!$C$4:$D$15,2,FALSE)</f>
        <v>APR</v>
      </c>
      <c r="W2559" t="str">
        <f t="shared" si="826"/>
        <v>YES</v>
      </c>
      <c r="X2559" t="str">
        <f t="shared" si="827"/>
        <v>NO</v>
      </c>
      <c r="Y2559" t="str">
        <f t="shared" si="828"/>
        <v>NO</v>
      </c>
      <c r="Z2559" t="str">
        <f t="shared" si="829"/>
        <v>NO</v>
      </c>
      <c r="AA2559" t="str">
        <f t="shared" si="830"/>
        <v>NO</v>
      </c>
      <c r="AB2559" t="str">
        <f t="shared" si="831"/>
        <v>NO</v>
      </c>
      <c r="AC2559" t="str">
        <f t="shared" si="832"/>
        <v>NO</v>
      </c>
      <c r="AD2559" t="str">
        <f t="shared" si="833"/>
        <v>NO</v>
      </c>
      <c r="AE2559" t="str">
        <f t="shared" si="834"/>
        <v>NO</v>
      </c>
      <c r="AF2559" t="str">
        <f t="shared" si="835"/>
        <v>NO</v>
      </c>
      <c r="AG2559" t="str">
        <f t="shared" si="836"/>
        <v>NO</v>
      </c>
      <c r="AH2559" t="str">
        <f t="shared" si="837"/>
        <v>NO</v>
      </c>
      <c r="AI2559">
        <f t="shared" si="838"/>
        <v>36</v>
      </c>
      <c r="AJ2559" t="str">
        <f t="shared" si="839"/>
        <v/>
      </c>
    </row>
    <row r="2560" spans="1:36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819"/>
        <v>1.0888</v>
      </c>
      <c r="P2560" s="6">
        <f t="shared" si="820"/>
        <v>75.611111111111114</v>
      </c>
      <c r="Q2560" t="str">
        <f t="shared" si="821"/>
        <v>music</v>
      </c>
      <c r="R2560" t="str">
        <f t="shared" si="822"/>
        <v>classical music</v>
      </c>
      <c r="S2560" s="8">
        <f t="shared" si="823"/>
        <v>42094</v>
      </c>
      <c r="T2560" s="8">
        <f t="shared" si="824"/>
        <v>42125.582638888889</v>
      </c>
      <c r="U2560">
        <f t="shared" si="825"/>
        <v>2015</v>
      </c>
      <c r="V2560" t="str">
        <f>VLOOKUP(MONTH(S2560),REF!$C$4:$D$15,2,FALSE)</f>
        <v>MAR</v>
      </c>
      <c r="W2560" t="str">
        <f t="shared" si="826"/>
        <v>NO</v>
      </c>
      <c r="X2560" t="str">
        <f t="shared" si="827"/>
        <v>YES</v>
      </c>
      <c r="Y2560" t="str">
        <f t="shared" si="828"/>
        <v>NO</v>
      </c>
      <c r="Z2560" t="str">
        <f t="shared" si="829"/>
        <v>NO</v>
      </c>
      <c r="AA2560" t="str">
        <f t="shared" si="830"/>
        <v>NO</v>
      </c>
      <c r="AB2560" t="str">
        <f t="shared" si="831"/>
        <v>NO</v>
      </c>
      <c r="AC2560" t="str">
        <f t="shared" si="832"/>
        <v>NO</v>
      </c>
      <c r="AD2560" t="str">
        <f t="shared" si="833"/>
        <v>NO</v>
      </c>
      <c r="AE2560" t="str">
        <f t="shared" si="834"/>
        <v>NO</v>
      </c>
      <c r="AF2560" t="str">
        <f t="shared" si="835"/>
        <v>NO</v>
      </c>
      <c r="AG2560" t="str">
        <f t="shared" si="836"/>
        <v>NO</v>
      </c>
      <c r="AH2560" t="str">
        <f t="shared" si="837"/>
        <v>NO</v>
      </c>
      <c r="AI2560">
        <f t="shared" si="838"/>
        <v>18</v>
      </c>
      <c r="AJ2560" t="str">
        <f t="shared" si="839"/>
        <v/>
      </c>
    </row>
    <row r="2561" spans="1:36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819"/>
        <v>1.1125</v>
      </c>
      <c r="P2561" s="6">
        <f t="shared" si="820"/>
        <v>35.6</v>
      </c>
      <c r="Q2561" t="str">
        <f t="shared" si="821"/>
        <v>music</v>
      </c>
      <c r="R2561" t="str">
        <f t="shared" si="822"/>
        <v>classical music</v>
      </c>
      <c r="S2561" s="8">
        <f t="shared" si="823"/>
        <v>40830</v>
      </c>
      <c r="T2561" s="8">
        <f t="shared" si="824"/>
        <v>40862.817361111112</v>
      </c>
      <c r="U2561">
        <f t="shared" si="825"/>
        <v>2011</v>
      </c>
      <c r="V2561" t="str">
        <f>VLOOKUP(MONTH(S2561),REF!$C$4:$D$15,2,FALSE)</f>
        <v>OCT</v>
      </c>
      <c r="W2561" t="str">
        <f t="shared" si="826"/>
        <v>YES</v>
      </c>
      <c r="X2561" t="str">
        <f t="shared" si="827"/>
        <v>NO</v>
      </c>
      <c r="Y2561" t="str">
        <f t="shared" si="828"/>
        <v>NO</v>
      </c>
      <c r="Z2561" t="str">
        <f t="shared" si="829"/>
        <v>NO</v>
      </c>
      <c r="AA2561" t="str">
        <f t="shared" si="830"/>
        <v>NO</v>
      </c>
      <c r="AB2561" t="str">
        <f t="shared" si="831"/>
        <v>NO</v>
      </c>
      <c r="AC2561" t="str">
        <f t="shared" si="832"/>
        <v>NO</v>
      </c>
      <c r="AD2561" t="str">
        <f t="shared" si="833"/>
        <v>NO</v>
      </c>
      <c r="AE2561" t="str">
        <f t="shared" si="834"/>
        <v>NO</v>
      </c>
      <c r="AF2561" t="str">
        <f t="shared" si="835"/>
        <v>NO</v>
      </c>
      <c r="AG2561" t="str">
        <f t="shared" si="836"/>
        <v>NO</v>
      </c>
      <c r="AH2561" t="str">
        <f t="shared" si="837"/>
        <v>NO</v>
      </c>
      <c r="AI2561">
        <f t="shared" si="838"/>
        <v>25</v>
      </c>
      <c r="AJ2561" t="str">
        <f t="shared" si="839"/>
        <v/>
      </c>
    </row>
    <row r="2562" spans="1:36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819"/>
        <v>1.0009999999999999</v>
      </c>
      <c r="P2562" s="6">
        <f t="shared" si="820"/>
        <v>143</v>
      </c>
      <c r="Q2562" t="str">
        <f t="shared" si="821"/>
        <v>music</v>
      </c>
      <c r="R2562" t="str">
        <f t="shared" si="822"/>
        <v>classical music</v>
      </c>
      <c r="S2562" s="8">
        <f t="shared" si="823"/>
        <v>42040</v>
      </c>
      <c r="T2562" s="8">
        <f t="shared" si="824"/>
        <v>42069.951087962967</v>
      </c>
      <c r="U2562">
        <f t="shared" si="825"/>
        <v>2015</v>
      </c>
      <c r="V2562" t="str">
        <f>VLOOKUP(MONTH(S2562),REF!$C$4:$D$15,2,FALSE)</f>
        <v>FEB</v>
      </c>
      <c r="W2562" t="str">
        <f t="shared" si="826"/>
        <v>NO</v>
      </c>
      <c r="X2562" t="str">
        <f t="shared" si="827"/>
        <v>YES</v>
      </c>
      <c r="Y2562" t="str">
        <f t="shared" si="828"/>
        <v>NO</v>
      </c>
      <c r="Z2562" t="str">
        <f t="shared" si="829"/>
        <v>NO</v>
      </c>
      <c r="AA2562" t="str">
        <f t="shared" si="830"/>
        <v>NO</v>
      </c>
      <c r="AB2562" t="str">
        <f t="shared" si="831"/>
        <v>NO</v>
      </c>
      <c r="AC2562" t="str">
        <f t="shared" si="832"/>
        <v>NO</v>
      </c>
      <c r="AD2562" t="str">
        <f t="shared" si="833"/>
        <v>NO</v>
      </c>
      <c r="AE2562" t="str">
        <f t="shared" si="834"/>
        <v>NO</v>
      </c>
      <c r="AF2562" t="str">
        <f t="shared" si="835"/>
        <v>NO</v>
      </c>
      <c r="AG2562" t="str">
        <f t="shared" si="836"/>
        <v>NO</v>
      </c>
      <c r="AH2562" t="str">
        <f t="shared" si="837"/>
        <v>NO</v>
      </c>
      <c r="AI2562">
        <f t="shared" si="838"/>
        <v>21</v>
      </c>
      <c r="AJ2562" t="str">
        <f t="shared" si="839"/>
        <v/>
      </c>
    </row>
    <row r="2563" spans="1:36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40">E2563/D2563</f>
        <v>0</v>
      </c>
      <c r="P2563" s="6" t="e">
        <f t="shared" ref="P2563:P2626" si="841">E2563/L2563</f>
        <v>#DIV/0!</v>
      </c>
      <c r="Q2563" t="str">
        <f t="shared" ref="Q2563:Q2626" si="842">LEFT(N2563,FIND("/",N2563)-1)</f>
        <v>food</v>
      </c>
      <c r="R2563" t="str">
        <f t="shared" ref="R2563:R2626" si="843">RIGHT(N2563,LEN(N2563)-FIND("/",N2563))</f>
        <v>food trucks</v>
      </c>
      <c r="S2563" s="8">
        <f t="shared" ref="S2563:S2626" si="844">ROUND((J2563/86400)+DATE(1970,1,1),0)</f>
        <v>42261</v>
      </c>
      <c r="T2563" s="8">
        <f t="shared" ref="T2563:T2626" si="845">(I2563/86400)+DATE(1970,1,1)</f>
        <v>42290.528807870374</v>
      </c>
      <c r="U2563">
        <f t="shared" ref="U2563:U2626" si="846">YEAR(S2563)</f>
        <v>2015</v>
      </c>
      <c r="V2563" t="str">
        <f>VLOOKUP(MONTH(S2563),REF!$C$4:$D$15,2,FALSE)</f>
        <v>SEP</v>
      </c>
      <c r="W2563" t="str">
        <f t="shared" ref="W2563:W2626" si="847">IF(D2563&lt;1000,"YES","NO")</f>
        <v>NO</v>
      </c>
      <c r="X2563" t="str">
        <f t="shared" ref="X2563:X2626" si="848">IF(AND($D2563&gt;=1000,$D2563&lt;=4999),"YES","NO")</f>
        <v>NO</v>
      </c>
      <c r="Y2563" t="str">
        <f t="shared" ref="Y2563:Y2626" si="849">IF(AND($D2563&gt;=5000,$D2563&lt;=9999),"YES","NO")</f>
        <v>NO</v>
      </c>
      <c r="Z2563" t="str">
        <f t="shared" ref="Z2563:Z2626" si="850">IF(AND($D2563&gt;=10000,$D2563&lt;=14999),"YES","NO")</f>
        <v>NO</v>
      </c>
      <c r="AA2563" t="str">
        <f t="shared" ref="AA2563:AA2626" si="851">IF(AND($D2563&gt;=15000,$D2563&lt;=19999),"YES","NO")</f>
        <v>NO</v>
      </c>
      <c r="AB2563" t="str">
        <f t="shared" ref="AB2563:AB2626" si="852">IF(AND($D2563&gt;=20000,$D2563&lt;=24999),"YES","NO")</f>
        <v>NO</v>
      </c>
      <c r="AC2563" t="str">
        <f t="shared" ref="AC2563:AC2626" si="853">IF(AND($D2563&gt;=25000,$D2563&lt;=29999),"YES","NO")</f>
        <v>NO</v>
      </c>
      <c r="AD2563" t="str">
        <f t="shared" ref="AD2563:AD2626" si="854">IF(AND($D2563&gt;=30000,$D2563&lt;=34999),"YES","NO")</f>
        <v>NO</v>
      </c>
      <c r="AE2563" t="str">
        <f t="shared" ref="AE2563:AE2626" si="855">IF(AND($D2563&gt;=35000,$D2563&lt;=39999),"YES","NO")</f>
        <v>NO</v>
      </c>
      <c r="AF2563" t="str">
        <f t="shared" ref="AF2563:AF2626" si="856">IF(AND($D2563&gt;=40000,$D2563&lt;=44999),"YES","NO")</f>
        <v>NO</v>
      </c>
      <c r="AG2563" t="str">
        <f t="shared" ref="AG2563:AG2626" si="857">IF(AND($D2563&gt;=45000,$D2563&lt;=49999),"YES","NO")</f>
        <v>NO</v>
      </c>
      <c r="AH2563" t="str">
        <f t="shared" ref="AH2563:AH2626" si="858">IF($D2563&gt;=50000,"YES","NO")</f>
        <v>YES</v>
      </c>
      <c r="AI2563" t="str">
        <f t="shared" ref="AI2563:AI2626" si="859">IF(F2563="successful",L2563,"")</f>
        <v/>
      </c>
      <c r="AJ2563" t="str">
        <f t="shared" ref="AJ2563:AJ2626" si="860">IF(F2563="failed",L2563,"")</f>
        <v/>
      </c>
    </row>
    <row r="2564" spans="1:36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40"/>
        <v>7.4999999999999997E-3</v>
      </c>
      <c r="P2564" s="6">
        <f t="shared" si="841"/>
        <v>25</v>
      </c>
      <c r="Q2564" t="str">
        <f t="shared" si="842"/>
        <v>food</v>
      </c>
      <c r="R2564" t="str">
        <f t="shared" si="843"/>
        <v>food trucks</v>
      </c>
      <c r="S2564" s="8">
        <f t="shared" si="844"/>
        <v>42595</v>
      </c>
      <c r="T2564" s="8">
        <f t="shared" si="845"/>
        <v>42654.524756944447</v>
      </c>
      <c r="U2564">
        <f t="shared" si="846"/>
        <v>2016</v>
      </c>
      <c r="V2564" t="str">
        <f>VLOOKUP(MONTH(S2564),REF!$C$4:$D$15,2,FALSE)</f>
        <v>AUG</v>
      </c>
      <c r="W2564" t="str">
        <f t="shared" si="847"/>
        <v>NO</v>
      </c>
      <c r="X2564" t="str">
        <f t="shared" si="848"/>
        <v>NO</v>
      </c>
      <c r="Y2564" t="str">
        <f t="shared" si="849"/>
        <v>NO</v>
      </c>
      <c r="Z2564" t="str">
        <f t="shared" si="850"/>
        <v>YES</v>
      </c>
      <c r="AA2564" t="str">
        <f t="shared" si="851"/>
        <v>NO</v>
      </c>
      <c r="AB2564" t="str">
        <f t="shared" si="852"/>
        <v>NO</v>
      </c>
      <c r="AC2564" t="str">
        <f t="shared" si="853"/>
        <v>NO</v>
      </c>
      <c r="AD2564" t="str">
        <f t="shared" si="854"/>
        <v>NO</v>
      </c>
      <c r="AE2564" t="str">
        <f t="shared" si="855"/>
        <v>NO</v>
      </c>
      <c r="AF2564" t="str">
        <f t="shared" si="856"/>
        <v>NO</v>
      </c>
      <c r="AG2564" t="str">
        <f t="shared" si="857"/>
        <v>NO</v>
      </c>
      <c r="AH2564" t="str">
        <f t="shared" si="858"/>
        <v>NO</v>
      </c>
      <c r="AI2564" t="str">
        <f t="shared" si="859"/>
        <v/>
      </c>
      <c r="AJ2564" t="str">
        <f t="shared" si="860"/>
        <v/>
      </c>
    </row>
    <row r="2565" spans="1:36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40"/>
        <v>0</v>
      </c>
      <c r="P2565" s="6" t="e">
        <f t="shared" si="841"/>
        <v>#DIV/0!</v>
      </c>
      <c r="Q2565" t="str">
        <f t="shared" si="842"/>
        <v>food</v>
      </c>
      <c r="R2565" t="str">
        <f t="shared" si="843"/>
        <v>food trucks</v>
      </c>
      <c r="S2565" s="8">
        <f t="shared" si="844"/>
        <v>42155</v>
      </c>
      <c r="T2565" s="8">
        <f t="shared" si="845"/>
        <v>42215.139479166668</v>
      </c>
      <c r="U2565">
        <f t="shared" si="846"/>
        <v>2015</v>
      </c>
      <c r="V2565" t="str">
        <f>VLOOKUP(MONTH(S2565),REF!$C$4:$D$15,2,FALSE)</f>
        <v>MAY</v>
      </c>
      <c r="W2565" t="str">
        <f t="shared" si="847"/>
        <v>NO</v>
      </c>
      <c r="X2565" t="str">
        <f t="shared" si="848"/>
        <v>NO</v>
      </c>
      <c r="Y2565" t="str">
        <f t="shared" si="849"/>
        <v>NO</v>
      </c>
      <c r="Z2565" t="str">
        <f t="shared" si="850"/>
        <v>NO</v>
      </c>
      <c r="AA2565" t="str">
        <f t="shared" si="851"/>
        <v>NO</v>
      </c>
      <c r="AB2565" t="str">
        <f t="shared" si="852"/>
        <v>YES</v>
      </c>
      <c r="AC2565" t="str">
        <f t="shared" si="853"/>
        <v>NO</v>
      </c>
      <c r="AD2565" t="str">
        <f t="shared" si="854"/>
        <v>NO</v>
      </c>
      <c r="AE2565" t="str">
        <f t="shared" si="855"/>
        <v>NO</v>
      </c>
      <c r="AF2565" t="str">
        <f t="shared" si="856"/>
        <v>NO</v>
      </c>
      <c r="AG2565" t="str">
        <f t="shared" si="857"/>
        <v>NO</v>
      </c>
      <c r="AH2565" t="str">
        <f t="shared" si="858"/>
        <v>NO</v>
      </c>
      <c r="AI2565" t="str">
        <f t="shared" si="859"/>
        <v/>
      </c>
      <c r="AJ2565" t="str">
        <f t="shared" si="860"/>
        <v/>
      </c>
    </row>
    <row r="2566" spans="1:36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40"/>
        <v>0</v>
      </c>
      <c r="P2566" s="6" t="e">
        <f t="shared" si="841"/>
        <v>#DIV/0!</v>
      </c>
      <c r="Q2566" t="str">
        <f t="shared" si="842"/>
        <v>food</v>
      </c>
      <c r="R2566" t="str">
        <f t="shared" si="843"/>
        <v>food trucks</v>
      </c>
      <c r="S2566" s="8">
        <f t="shared" si="844"/>
        <v>41822</v>
      </c>
      <c r="T2566" s="8">
        <f t="shared" si="845"/>
        <v>41852.040497685186</v>
      </c>
      <c r="U2566">
        <f t="shared" si="846"/>
        <v>2014</v>
      </c>
      <c r="V2566" t="str">
        <f>VLOOKUP(MONTH(S2566),REF!$C$4:$D$15,2,FALSE)</f>
        <v>JUL</v>
      </c>
      <c r="W2566" t="str">
        <f t="shared" si="847"/>
        <v>NO</v>
      </c>
      <c r="X2566" t="str">
        <f t="shared" si="848"/>
        <v>NO</v>
      </c>
      <c r="Y2566" t="str">
        <f t="shared" si="849"/>
        <v>NO</v>
      </c>
      <c r="Z2566" t="str">
        <f t="shared" si="850"/>
        <v>NO</v>
      </c>
      <c r="AA2566" t="str">
        <f t="shared" si="851"/>
        <v>NO</v>
      </c>
      <c r="AB2566" t="str">
        <f t="shared" si="852"/>
        <v>NO</v>
      </c>
      <c r="AC2566" t="str">
        <f t="shared" si="853"/>
        <v>NO</v>
      </c>
      <c r="AD2566" t="str">
        <f t="shared" si="854"/>
        <v>NO</v>
      </c>
      <c r="AE2566" t="str">
        <f t="shared" si="855"/>
        <v>NO</v>
      </c>
      <c r="AF2566" t="str">
        <f t="shared" si="856"/>
        <v>YES</v>
      </c>
      <c r="AG2566" t="str">
        <f t="shared" si="857"/>
        <v>NO</v>
      </c>
      <c r="AH2566" t="str">
        <f t="shared" si="858"/>
        <v>NO</v>
      </c>
      <c r="AI2566" t="str">
        <f t="shared" si="859"/>
        <v/>
      </c>
      <c r="AJ2566" t="str">
        <f t="shared" si="860"/>
        <v/>
      </c>
    </row>
    <row r="2567" spans="1:36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40"/>
        <v>0.01</v>
      </c>
      <c r="P2567" s="6">
        <f t="shared" si="841"/>
        <v>100</v>
      </c>
      <c r="Q2567" t="str">
        <f t="shared" si="842"/>
        <v>food</v>
      </c>
      <c r="R2567" t="str">
        <f t="shared" si="843"/>
        <v>food trucks</v>
      </c>
      <c r="S2567" s="8">
        <f t="shared" si="844"/>
        <v>42441</v>
      </c>
      <c r="T2567" s="8">
        <f t="shared" si="845"/>
        <v>42499.868055555555</v>
      </c>
      <c r="U2567">
        <f t="shared" si="846"/>
        <v>2016</v>
      </c>
      <c r="V2567" t="str">
        <f>VLOOKUP(MONTH(S2567),REF!$C$4:$D$15,2,FALSE)</f>
        <v>MAR</v>
      </c>
      <c r="W2567" t="str">
        <f t="shared" si="847"/>
        <v>NO</v>
      </c>
      <c r="X2567" t="str">
        <f t="shared" si="848"/>
        <v>NO</v>
      </c>
      <c r="Y2567" t="str">
        <f t="shared" si="849"/>
        <v>NO</v>
      </c>
      <c r="Z2567" t="str">
        <f t="shared" si="850"/>
        <v>YES</v>
      </c>
      <c r="AA2567" t="str">
        <f t="shared" si="851"/>
        <v>NO</v>
      </c>
      <c r="AB2567" t="str">
        <f t="shared" si="852"/>
        <v>NO</v>
      </c>
      <c r="AC2567" t="str">
        <f t="shared" si="853"/>
        <v>NO</v>
      </c>
      <c r="AD2567" t="str">
        <f t="shared" si="854"/>
        <v>NO</v>
      </c>
      <c r="AE2567" t="str">
        <f t="shared" si="855"/>
        <v>NO</v>
      </c>
      <c r="AF2567" t="str">
        <f t="shared" si="856"/>
        <v>NO</v>
      </c>
      <c r="AG2567" t="str">
        <f t="shared" si="857"/>
        <v>NO</v>
      </c>
      <c r="AH2567" t="str">
        <f t="shared" si="858"/>
        <v>NO</v>
      </c>
      <c r="AI2567" t="str">
        <f t="shared" si="859"/>
        <v/>
      </c>
      <c r="AJ2567" t="str">
        <f t="shared" si="860"/>
        <v/>
      </c>
    </row>
    <row r="2568" spans="1:36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40"/>
        <v>0</v>
      </c>
      <c r="P2568" s="6" t="e">
        <f t="shared" si="841"/>
        <v>#DIV/0!</v>
      </c>
      <c r="Q2568" t="str">
        <f t="shared" si="842"/>
        <v>food</v>
      </c>
      <c r="R2568" t="str">
        <f t="shared" si="843"/>
        <v>food trucks</v>
      </c>
      <c r="S2568" s="8">
        <f t="shared" si="844"/>
        <v>41843</v>
      </c>
      <c r="T2568" s="8">
        <f t="shared" si="845"/>
        <v>41872.980879629627</v>
      </c>
      <c r="U2568">
        <f t="shared" si="846"/>
        <v>2014</v>
      </c>
      <c r="V2568" t="str">
        <f>VLOOKUP(MONTH(S2568),REF!$C$4:$D$15,2,FALSE)</f>
        <v>JUL</v>
      </c>
      <c r="W2568" t="str">
        <f t="shared" si="847"/>
        <v>NO</v>
      </c>
      <c r="X2568" t="str">
        <f t="shared" si="848"/>
        <v>NO</v>
      </c>
      <c r="Y2568" t="str">
        <f t="shared" si="849"/>
        <v>NO</v>
      </c>
      <c r="Z2568" t="str">
        <f t="shared" si="850"/>
        <v>NO</v>
      </c>
      <c r="AA2568" t="str">
        <f t="shared" si="851"/>
        <v>NO</v>
      </c>
      <c r="AB2568" t="str">
        <f t="shared" si="852"/>
        <v>NO</v>
      </c>
      <c r="AC2568" t="str">
        <f t="shared" si="853"/>
        <v>NO</v>
      </c>
      <c r="AD2568" t="str">
        <f t="shared" si="854"/>
        <v>NO</v>
      </c>
      <c r="AE2568" t="str">
        <f t="shared" si="855"/>
        <v>YES</v>
      </c>
      <c r="AF2568" t="str">
        <f t="shared" si="856"/>
        <v>NO</v>
      </c>
      <c r="AG2568" t="str">
        <f t="shared" si="857"/>
        <v>NO</v>
      </c>
      <c r="AH2568" t="str">
        <f t="shared" si="858"/>
        <v>NO</v>
      </c>
      <c r="AI2568" t="str">
        <f t="shared" si="859"/>
        <v/>
      </c>
      <c r="AJ2568" t="str">
        <f t="shared" si="860"/>
        <v/>
      </c>
    </row>
    <row r="2569" spans="1:36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40"/>
        <v>2.6666666666666666E-3</v>
      </c>
      <c r="P2569" s="6">
        <f t="shared" si="841"/>
        <v>60</v>
      </c>
      <c r="Q2569" t="str">
        <f t="shared" si="842"/>
        <v>food</v>
      </c>
      <c r="R2569" t="str">
        <f t="shared" si="843"/>
        <v>food trucks</v>
      </c>
      <c r="S2569" s="8">
        <f t="shared" si="844"/>
        <v>42088</v>
      </c>
      <c r="T2569" s="8">
        <f t="shared" si="845"/>
        <v>42117.878912037035</v>
      </c>
      <c r="U2569">
        <f t="shared" si="846"/>
        <v>2015</v>
      </c>
      <c r="V2569" t="str">
        <f>VLOOKUP(MONTH(S2569),REF!$C$4:$D$15,2,FALSE)</f>
        <v>MAR</v>
      </c>
      <c r="W2569" t="str">
        <f t="shared" si="847"/>
        <v>NO</v>
      </c>
      <c r="X2569" t="str">
        <f t="shared" si="848"/>
        <v>NO</v>
      </c>
      <c r="Y2569" t="str">
        <f t="shared" si="849"/>
        <v>NO</v>
      </c>
      <c r="Z2569" t="str">
        <f t="shared" si="850"/>
        <v>NO</v>
      </c>
      <c r="AA2569" t="str">
        <f t="shared" si="851"/>
        <v>NO</v>
      </c>
      <c r="AB2569" t="str">
        <f t="shared" si="852"/>
        <v>NO</v>
      </c>
      <c r="AC2569" t="str">
        <f t="shared" si="853"/>
        <v>NO</v>
      </c>
      <c r="AD2569" t="str">
        <f t="shared" si="854"/>
        <v>NO</v>
      </c>
      <c r="AE2569" t="str">
        <f t="shared" si="855"/>
        <v>NO</v>
      </c>
      <c r="AF2569" t="str">
        <f t="shared" si="856"/>
        <v>NO</v>
      </c>
      <c r="AG2569" t="str">
        <f t="shared" si="857"/>
        <v>YES</v>
      </c>
      <c r="AH2569" t="str">
        <f t="shared" si="858"/>
        <v>NO</v>
      </c>
      <c r="AI2569" t="str">
        <f t="shared" si="859"/>
        <v/>
      </c>
      <c r="AJ2569" t="str">
        <f t="shared" si="860"/>
        <v/>
      </c>
    </row>
    <row r="2570" spans="1:36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40"/>
        <v>5.0000000000000001E-3</v>
      </c>
      <c r="P2570" s="6">
        <f t="shared" si="841"/>
        <v>50</v>
      </c>
      <c r="Q2570" t="str">
        <f t="shared" si="842"/>
        <v>food</v>
      </c>
      <c r="R2570" t="str">
        <f t="shared" si="843"/>
        <v>food trucks</v>
      </c>
      <c r="S2570" s="8">
        <f t="shared" si="844"/>
        <v>42585</v>
      </c>
      <c r="T2570" s="8">
        <f t="shared" si="845"/>
        <v>42614.666597222225</v>
      </c>
      <c r="U2570">
        <f t="shared" si="846"/>
        <v>2016</v>
      </c>
      <c r="V2570" t="str">
        <f>VLOOKUP(MONTH(S2570),REF!$C$4:$D$15,2,FALSE)</f>
        <v>AUG</v>
      </c>
      <c r="W2570" t="str">
        <f t="shared" si="847"/>
        <v>NO</v>
      </c>
      <c r="X2570" t="str">
        <f t="shared" si="848"/>
        <v>NO</v>
      </c>
      <c r="Y2570" t="str">
        <f t="shared" si="849"/>
        <v>NO</v>
      </c>
      <c r="Z2570" t="str">
        <f t="shared" si="850"/>
        <v>YES</v>
      </c>
      <c r="AA2570" t="str">
        <f t="shared" si="851"/>
        <v>NO</v>
      </c>
      <c r="AB2570" t="str">
        <f t="shared" si="852"/>
        <v>NO</v>
      </c>
      <c r="AC2570" t="str">
        <f t="shared" si="853"/>
        <v>NO</v>
      </c>
      <c r="AD2570" t="str">
        <f t="shared" si="854"/>
        <v>NO</v>
      </c>
      <c r="AE2570" t="str">
        <f t="shared" si="855"/>
        <v>NO</v>
      </c>
      <c r="AF2570" t="str">
        <f t="shared" si="856"/>
        <v>NO</v>
      </c>
      <c r="AG2570" t="str">
        <f t="shared" si="857"/>
        <v>NO</v>
      </c>
      <c r="AH2570" t="str">
        <f t="shared" si="858"/>
        <v>NO</v>
      </c>
      <c r="AI2570" t="str">
        <f t="shared" si="859"/>
        <v/>
      </c>
      <c r="AJ2570" t="str">
        <f t="shared" si="860"/>
        <v/>
      </c>
    </row>
    <row r="2571" spans="1:36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40"/>
        <v>2.2307692307692306E-2</v>
      </c>
      <c r="P2571" s="6">
        <f t="shared" si="841"/>
        <v>72.5</v>
      </c>
      <c r="Q2571" t="str">
        <f t="shared" si="842"/>
        <v>food</v>
      </c>
      <c r="R2571" t="str">
        <f t="shared" si="843"/>
        <v>food trucks</v>
      </c>
      <c r="S2571" s="8">
        <f t="shared" si="844"/>
        <v>42234</v>
      </c>
      <c r="T2571" s="8">
        <f t="shared" si="845"/>
        <v>42264.105462962965</v>
      </c>
      <c r="U2571">
        <f t="shared" si="846"/>
        <v>2015</v>
      </c>
      <c r="V2571" t="str">
        <f>VLOOKUP(MONTH(S2571),REF!$C$4:$D$15,2,FALSE)</f>
        <v>AUG</v>
      </c>
      <c r="W2571" t="str">
        <f t="shared" si="847"/>
        <v>NO</v>
      </c>
      <c r="X2571" t="str">
        <f t="shared" si="848"/>
        <v>NO</v>
      </c>
      <c r="Y2571" t="str">
        <f t="shared" si="849"/>
        <v>YES</v>
      </c>
      <c r="Z2571" t="str">
        <f t="shared" si="850"/>
        <v>NO</v>
      </c>
      <c r="AA2571" t="str">
        <f t="shared" si="851"/>
        <v>NO</v>
      </c>
      <c r="AB2571" t="str">
        <f t="shared" si="852"/>
        <v>NO</v>
      </c>
      <c r="AC2571" t="str">
        <f t="shared" si="853"/>
        <v>NO</v>
      </c>
      <c r="AD2571" t="str">
        <f t="shared" si="854"/>
        <v>NO</v>
      </c>
      <c r="AE2571" t="str">
        <f t="shared" si="855"/>
        <v>NO</v>
      </c>
      <c r="AF2571" t="str">
        <f t="shared" si="856"/>
        <v>NO</v>
      </c>
      <c r="AG2571" t="str">
        <f t="shared" si="857"/>
        <v>NO</v>
      </c>
      <c r="AH2571" t="str">
        <f t="shared" si="858"/>
        <v>NO</v>
      </c>
      <c r="AI2571" t="str">
        <f t="shared" si="859"/>
        <v/>
      </c>
      <c r="AJ2571" t="str">
        <f t="shared" si="860"/>
        <v/>
      </c>
    </row>
    <row r="2572" spans="1:36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40"/>
        <v>8.4285714285714294E-3</v>
      </c>
      <c r="P2572" s="6">
        <f t="shared" si="841"/>
        <v>29.5</v>
      </c>
      <c r="Q2572" t="str">
        <f t="shared" si="842"/>
        <v>food</v>
      </c>
      <c r="R2572" t="str">
        <f t="shared" si="843"/>
        <v>food trucks</v>
      </c>
      <c r="S2572" s="8">
        <f t="shared" si="844"/>
        <v>42745</v>
      </c>
      <c r="T2572" s="8">
        <f t="shared" si="845"/>
        <v>42774.903182870374</v>
      </c>
      <c r="U2572">
        <f t="shared" si="846"/>
        <v>2017</v>
      </c>
      <c r="V2572" t="str">
        <f>VLOOKUP(MONTH(S2572),REF!$C$4:$D$15,2,FALSE)</f>
        <v>JAN</v>
      </c>
      <c r="W2572" t="str">
        <f t="shared" si="847"/>
        <v>NO</v>
      </c>
      <c r="X2572" t="str">
        <f t="shared" si="848"/>
        <v>NO</v>
      </c>
      <c r="Y2572" t="str">
        <f t="shared" si="849"/>
        <v>YES</v>
      </c>
      <c r="Z2572" t="str">
        <f t="shared" si="850"/>
        <v>NO</v>
      </c>
      <c r="AA2572" t="str">
        <f t="shared" si="851"/>
        <v>NO</v>
      </c>
      <c r="AB2572" t="str">
        <f t="shared" si="852"/>
        <v>NO</v>
      </c>
      <c r="AC2572" t="str">
        <f t="shared" si="853"/>
        <v>NO</v>
      </c>
      <c r="AD2572" t="str">
        <f t="shared" si="854"/>
        <v>NO</v>
      </c>
      <c r="AE2572" t="str">
        <f t="shared" si="855"/>
        <v>NO</v>
      </c>
      <c r="AF2572" t="str">
        <f t="shared" si="856"/>
        <v>NO</v>
      </c>
      <c r="AG2572" t="str">
        <f t="shared" si="857"/>
        <v>NO</v>
      </c>
      <c r="AH2572" t="str">
        <f t="shared" si="858"/>
        <v>NO</v>
      </c>
      <c r="AI2572" t="str">
        <f t="shared" si="859"/>
        <v/>
      </c>
      <c r="AJ2572" t="str">
        <f t="shared" si="860"/>
        <v/>
      </c>
    </row>
    <row r="2573" spans="1:36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40"/>
        <v>2.5000000000000001E-3</v>
      </c>
      <c r="P2573" s="6">
        <f t="shared" si="841"/>
        <v>62.5</v>
      </c>
      <c r="Q2573" t="str">
        <f t="shared" si="842"/>
        <v>food</v>
      </c>
      <c r="R2573" t="str">
        <f t="shared" si="843"/>
        <v>food trucks</v>
      </c>
      <c r="S2573" s="8">
        <f t="shared" si="844"/>
        <v>42449</v>
      </c>
      <c r="T2573" s="8">
        <f t="shared" si="845"/>
        <v>42509.341678240744</v>
      </c>
      <c r="U2573">
        <f t="shared" si="846"/>
        <v>2016</v>
      </c>
      <c r="V2573" t="str">
        <f>VLOOKUP(MONTH(S2573),REF!$C$4:$D$15,2,FALSE)</f>
        <v>MAR</v>
      </c>
      <c r="W2573" t="str">
        <f t="shared" si="847"/>
        <v>NO</v>
      </c>
      <c r="X2573" t="str">
        <f t="shared" si="848"/>
        <v>NO</v>
      </c>
      <c r="Y2573" t="str">
        <f t="shared" si="849"/>
        <v>NO</v>
      </c>
      <c r="Z2573" t="str">
        <f t="shared" si="850"/>
        <v>NO</v>
      </c>
      <c r="AA2573" t="str">
        <f t="shared" si="851"/>
        <v>NO</v>
      </c>
      <c r="AB2573" t="str">
        <f t="shared" si="852"/>
        <v>NO</v>
      </c>
      <c r="AC2573" t="str">
        <f t="shared" si="853"/>
        <v>NO</v>
      </c>
      <c r="AD2573" t="str">
        <f t="shared" si="854"/>
        <v>NO</v>
      </c>
      <c r="AE2573" t="str">
        <f t="shared" si="855"/>
        <v>NO</v>
      </c>
      <c r="AF2573" t="str">
        <f t="shared" si="856"/>
        <v>NO</v>
      </c>
      <c r="AG2573" t="str">
        <f t="shared" si="857"/>
        <v>NO</v>
      </c>
      <c r="AH2573" t="str">
        <f t="shared" si="858"/>
        <v>YES</v>
      </c>
      <c r="AI2573" t="str">
        <f t="shared" si="859"/>
        <v/>
      </c>
      <c r="AJ2573" t="str">
        <f t="shared" si="860"/>
        <v/>
      </c>
    </row>
    <row r="2574" spans="1:36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40"/>
        <v>0</v>
      </c>
      <c r="P2574" s="6" t="e">
        <f t="shared" si="841"/>
        <v>#DIV/0!</v>
      </c>
      <c r="Q2574" t="str">
        <f t="shared" si="842"/>
        <v>food</v>
      </c>
      <c r="R2574" t="str">
        <f t="shared" si="843"/>
        <v>food trucks</v>
      </c>
      <c r="S2574" s="8">
        <f t="shared" si="844"/>
        <v>42077</v>
      </c>
      <c r="T2574" s="8">
        <f t="shared" si="845"/>
        <v>42107.119409722218</v>
      </c>
      <c r="U2574">
        <f t="shared" si="846"/>
        <v>2015</v>
      </c>
      <c r="V2574" t="str">
        <f>VLOOKUP(MONTH(S2574),REF!$C$4:$D$15,2,FALSE)</f>
        <v>MAR</v>
      </c>
      <c r="W2574" t="str">
        <f t="shared" si="847"/>
        <v>NO</v>
      </c>
      <c r="X2574" t="str">
        <f t="shared" si="848"/>
        <v>NO</v>
      </c>
      <c r="Y2574" t="str">
        <f t="shared" si="849"/>
        <v>NO</v>
      </c>
      <c r="Z2574" t="str">
        <f t="shared" si="850"/>
        <v>NO</v>
      </c>
      <c r="AA2574" t="str">
        <f t="shared" si="851"/>
        <v>NO</v>
      </c>
      <c r="AB2574" t="str">
        <f t="shared" si="852"/>
        <v>NO</v>
      </c>
      <c r="AC2574" t="str">
        <f t="shared" si="853"/>
        <v>NO</v>
      </c>
      <c r="AD2574" t="str">
        <f t="shared" si="854"/>
        <v>YES</v>
      </c>
      <c r="AE2574" t="str">
        <f t="shared" si="855"/>
        <v>NO</v>
      </c>
      <c r="AF2574" t="str">
        <f t="shared" si="856"/>
        <v>NO</v>
      </c>
      <c r="AG2574" t="str">
        <f t="shared" si="857"/>
        <v>NO</v>
      </c>
      <c r="AH2574" t="str">
        <f t="shared" si="858"/>
        <v>NO</v>
      </c>
      <c r="AI2574" t="str">
        <f t="shared" si="859"/>
        <v/>
      </c>
      <c r="AJ2574" t="str">
        <f t="shared" si="860"/>
        <v/>
      </c>
    </row>
    <row r="2575" spans="1:36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40"/>
        <v>0</v>
      </c>
      <c r="P2575" s="6" t="e">
        <f t="shared" si="841"/>
        <v>#DIV/0!</v>
      </c>
      <c r="Q2575" t="str">
        <f t="shared" si="842"/>
        <v>food</v>
      </c>
      <c r="R2575" t="str">
        <f t="shared" si="843"/>
        <v>food trucks</v>
      </c>
      <c r="S2575" s="8">
        <f t="shared" si="844"/>
        <v>41830</v>
      </c>
      <c r="T2575" s="8">
        <f t="shared" si="845"/>
        <v>41874.592002314814</v>
      </c>
      <c r="U2575">
        <f t="shared" si="846"/>
        <v>2014</v>
      </c>
      <c r="V2575" t="str">
        <f>VLOOKUP(MONTH(S2575),REF!$C$4:$D$15,2,FALSE)</f>
        <v>JUL</v>
      </c>
      <c r="W2575" t="str">
        <f t="shared" si="847"/>
        <v>NO</v>
      </c>
      <c r="X2575" t="str">
        <f t="shared" si="848"/>
        <v>NO</v>
      </c>
      <c r="Y2575" t="str">
        <f t="shared" si="849"/>
        <v>YES</v>
      </c>
      <c r="Z2575" t="str">
        <f t="shared" si="850"/>
        <v>NO</v>
      </c>
      <c r="AA2575" t="str">
        <f t="shared" si="851"/>
        <v>NO</v>
      </c>
      <c r="AB2575" t="str">
        <f t="shared" si="852"/>
        <v>NO</v>
      </c>
      <c r="AC2575" t="str">
        <f t="shared" si="853"/>
        <v>NO</v>
      </c>
      <c r="AD2575" t="str">
        <f t="shared" si="854"/>
        <v>NO</v>
      </c>
      <c r="AE2575" t="str">
        <f t="shared" si="855"/>
        <v>NO</v>
      </c>
      <c r="AF2575" t="str">
        <f t="shared" si="856"/>
        <v>NO</v>
      </c>
      <c r="AG2575" t="str">
        <f t="shared" si="857"/>
        <v>NO</v>
      </c>
      <c r="AH2575" t="str">
        <f t="shared" si="858"/>
        <v>NO</v>
      </c>
      <c r="AI2575" t="str">
        <f t="shared" si="859"/>
        <v/>
      </c>
      <c r="AJ2575" t="str">
        <f t="shared" si="860"/>
        <v/>
      </c>
    </row>
    <row r="2576" spans="1:36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40"/>
        <v>0</v>
      </c>
      <c r="P2576" s="6" t="e">
        <f t="shared" si="841"/>
        <v>#DIV/0!</v>
      </c>
      <c r="Q2576" t="str">
        <f t="shared" si="842"/>
        <v>food</v>
      </c>
      <c r="R2576" t="str">
        <f t="shared" si="843"/>
        <v>food trucks</v>
      </c>
      <c r="S2576" s="8">
        <f t="shared" si="844"/>
        <v>42488</v>
      </c>
      <c r="T2576" s="8">
        <f t="shared" si="845"/>
        <v>42508.825752314813</v>
      </c>
      <c r="U2576">
        <f t="shared" si="846"/>
        <v>2016</v>
      </c>
      <c r="V2576" t="str">
        <f>VLOOKUP(MONTH(S2576),REF!$C$4:$D$15,2,FALSE)</f>
        <v>APR</v>
      </c>
      <c r="W2576" t="str">
        <f t="shared" si="847"/>
        <v>NO</v>
      </c>
      <c r="X2576" t="str">
        <f t="shared" si="848"/>
        <v>NO</v>
      </c>
      <c r="Y2576" t="str">
        <f t="shared" si="849"/>
        <v>NO</v>
      </c>
      <c r="Z2576" t="str">
        <f t="shared" si="850"/>
        <v>YES</v>
      </c>
      <c r="AA2576" t="str">
        <f t="shared" si="851"/>
        <v>NO</v>
      </c>
      <c r="AB2576" t="str">
        <f t="shared" si="852"/>
        <v>NO</v>
      </c>
      <c r="AC2576" t="str">
        <f t="shared" si="853"/>
        <v>NO</v>
      </c>
      <c r="AD2576" t="str">
        <f t="shared" si="854"/>
        <v>NO</v>
      </c>
      <c r="AE2576" t="str">
        <f t="shared" si="855"/>
        <v>NO</v>
      </c>
      <c r="AF2576" t="str">
        <f t="shared" si="856"/>
        <v>NO</v>
      </c>
      <c r="AG2576" t="str">
        <f t="shared" si="857"/>
        <v>NO</v>
      </c>
      <c r="AH2576" t="str">
        <f t="shared" si="858"/>
        <v>NO</v>
      </c>
      <c r="AI2576" t="str">
        <f t="shared" si="859"/>
        <v/>
      </c>
      <c r="AJ2576" t="str">
        <f t="shared" si="860"/>
        <v/>
      </c>
    </row>
    <row r="2577" spans="1:36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40"/>
        <v>0</v>
      </c>
      <c r="P2577" s="6" t="e">
        <f t="shared" si="841"/>
        <v>#DIV/0!</v>
      </c>
      <c r="Q2577" t="str">
        <f t="shared" si="842"/>
        <v>food</v>
      </c>
      <c r="R2577" t="str">
        <f t="shared" si="843"/>
        <v>food trucks</v>
      </c>
      <c r="S2577" s="8">
        <f t="shared" si="844"/>
        <v>41986</v>
      </c>
      <c r="T2577" s="8">
        <f t="shared" si="845"/>
        <v>42016.108726851853</v>
      </c>
      <c r="U2577">
        <f t="shared" si="846"/>
        <v>2014</v>
      </c>
      <c r="V2577" t="str">
        <f>VLOOKUP(MONTH(S2577),REF!$C$4:$D$15,2,FALSE)</f>
        <v>DEC</v>
      </c>
      <c r="W2577" t="str">
        <f t="shared" si="847"/>
        <v>NO</v>
      </c>
      <c r="X2577" t="str">
        <f t="shared" si="848"/>
        <v>NO</v>
      </c>
      <c r="Y2577" t="str">
        <f t="shared" si="849"/>
        <v>NO</v>
      </c>
      <c r="Z2577" t="str">
        <f t="shared" si="850"/>
        <v>NO</v>
      </c>
      <c r="AA2577" t="str">
        <f t="shared" si="851"/>
        <v>NO</v>
      </c>
      <c r="AB2577" t="str">
        <f t="shared" si="852"/>
        <v>NO</v>
      </c>
      <c r="AC2577" t="str">
        <f t="shared" si="853"/>
        <v>NO</v>
      </c>
      <c r="AD2577" t="str">
        <f t="shared" si="854"/>
        <v>NO</v>
      </c>
      <c r="AE2577" t="str">
        <f t="shared" si="855"/>
        <v>NO</v>
      </c>
      <c r="AF2577" t="str">
        <f t="shared" si="856"/>
        <v>NO</v>
      </c>
      <c r="AG2577" t="str">
        <f t="shared" si="857"/>
        <v>NO</v>
      </c>
      <c r="AH2577" t="str">
        <f t="shared" si="858"/>
        <v>YES</v>
      </c>
      <c r="AI2577" t="str">
        <f t="shared" si="859"/>
        <v/>
      </c>
      <c r="AJ2577" t="str">
        <f t="shared" si="860"/>
        <v/>
      </c>
    </row>
    <row r="2578" spans="1:36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40"/>
        <v>0</v>
      </c>
      <c r="P2578" s="6" t="e">
        <f t="shared" si="841"/>
        <v>#DIV/0!</v>
      </c>
      <c r="Q2578" t="str">
        <f t="shared" si="842"/>
        <v>food</v>
      </c>
      <c r="R2578" t="str">
        <f t="shared" si="843"/>
        <v>food trucks</v>
      </c>
      <c r="S2578" s="8">
        <f t="shared" si="844"/>
        <v>42060</v>
      </c>
      <c r="T2578" s="8">
        <f t="shared" si="845"/>
        <v>42104.968136574069</v>
      </c>
      <c r="U2578">
        <f t="shared" si="846"/>
        <v>2015</v>
      </c>
      <c r="V2578" t="str">
        <f>VLOOKUP(MONTH(S2578),REF!$C$4:$D$15,2,FALSE)</f>
        <v>FEB</v>
      </c>
      <c r="W2578" t="str">
        <f t="shared" si="847"/>
        <v>NO</v>
      </c>
      <c r="X2578" t="str">
        <f t="shared" si="848"/>
        <v>NO</v>
      </c>
      <c r="Y2578" t="str">
        <f t="shared" si="849"/>
        <v>NO</v>
      </c>
      <c r="Z2578" t="str">
        <f t="shared" si="850"/>
        <v>YES</v>
      </c>
      <c r="AA2578" t="str">
        <f t="shared" si="851"/>
        <v>NO</v>
      </c>
      <c r="AB2578" t="str">
        <f t="shared" si="852"/>
        <v>NO</v>
      </c>
      <c r="AC2578" t="str">
        <f t="shared" si="853"/>
        <v>NO</v>
      </c>
      <c r="AD2578" t="str">
        <f t="shared" si="854"/>
        <v>NO</v>
      </c>
      <c r="AE2578" t="str">
        <f t="shared" si="855"/>
        <v>NO</v>
      </c>
      <c r="AF2578" t="str">
        <f t="shared" si="856"/>
        <v>NO</v>
      </c>
      <c r="AG2578" t="str">
        <f t="shared" si="857"/>
        <v>NO</v>
      </c>
      <c r="AH2578" t="str">
        <f t="shared" si="858"/>
        <v>NO</v>
      </c>
      <c r="AI2578" t="str">
        <f t="shared" si="859"/>
        <v/>
      </c>
      <c r="AJ2578" t="str">
        <f t="shared" si="860"/>
        <v/>
      </c>
    </row>
    <row r="2579" spans="1:36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40"/>
        <v>0</v>
      </c>
      <c r="P2579" s="6" t="e">
        <f t="shared" si="841"/>
        <v>#DIV/0!</v>
      </c>
      <c r="Q2579" t="str">
        <f t="shared" si="842"/>
        <v>food</v>
      </c>
      <c r="R2579" t="str">
        <f t="shared" si="843"/>
        <v>food trucks</v>
      </c>
      <c r="S2579" s="8">
        <f t="shared" si="844"/>
        <v>41831</v>
      </c>
      <c r="T2579" s="8">
        <f t="shared" si="845"/>
        <v>41855.820567129631</v>
      </c>
      <c r="U2579">
        <f t="shared" si="846"/>
        <v>2014</v>
      </c>
      <c r="V2579" t="str">
        <f>VLOOKUP(MONTH(S2579),REF!$C$4:$D$15,2,FALSE)</f>
        <v>JUL</v>
      </c>
      <c r="W2579" t="str">
        <f t="shared" si="847"/>
        <v>NO</v>
      </c>
      <c r="X2579" t="str">
        <f t="shared" si="848"/>
        <v>NO</v>
      </c>
      <c r="Y2579" t="str">
        <f t="shared" si="849"/>
        <v>NO</v>
      </c>
      <c r="Z2579" t="str">
        <f t="shared" si="850"/>
        <v>NO</v>
      </c>
      <c r="AA2579" t="str">
        <f t="shared" si="851"/>
        <v>YES</v>
      </c>
      <c r="AB2579" t="str">
        <f t="shared" si="852"/>
        <v>NO</v>
      </c>
      <c r="AC2579" t="str">
        <f t="shared" si="853"/>
        <v>NO</v>
      </c>
      <c r="AD2579" t="str">
        <f t="shared" si="854"/>
        <v>NO</v>
      </c>
      <c r="AE2579" t="str">
        <f t="shared" si="855"/>
        <v>NO</v>
      </c>
      <c r="AF2579" t="str">
        <f t="shared" si="856"/>
        <v>NO</v>
      </c>
      <c r="AG2579" t="str">
        <f t="shared" si="857"/>
        <v>NO</v>
      </c>
      <c r="AH2579" t="str">
        <f t="shared" si="858"/>
        <v>NO</v>
      </c>
      <c r="AI2579" t="str">
        <f t="shared" si="859"/>
        <v/>
      </c>
      <c r="AJ2579" t="str">
        <f t="shared" si="860"/>
        <v/>
      </c>
    </row>
    <row r="2580" spans="1:36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40"/>
        <v>0</v>
      </c>
      <c r="P2580" s="6" t="e">
        <f t="shared" si="841"/>
        <v>#DIV/0!</v>
      </c>
      <c r="Q2580" t="str">
        <f t="shared" si="842"/>
        <v>food</v>
      </c>
      <c r="R2580" t="str">
        <f t="shared" si="843"/>
        <v>food trucks</v>
      </c>
      <c r="S2580" s="8">
        <f t="shared" si="844"/>
        <v>42238</v>
      </c>
      <c r="T2580" s="8">
        <f t="shared" si="845"/>
        <v>42286.708333333328</v>
      </c>
      <c r="U2580">
        <f t="shared" si="846"/>
        <v>2015</v>
      </c>
      <c r="V2580" t="str">
        <f>VLOOKUP(MONTH(S2580),REF!$C$4:$D$15,2,FALSE)</f>
        <v>AUG</v>
      </c>
      <c r="W2580" t="str">
        <f t="shared" si="847"/>
        <v>NO</v>
      </c>
      <c r="X2580" t="str">
        <f t="shared" si="848"/>
        <v>NO</v>
      </c>
      <c r="Y2580" t="str">
        <f t="shared" si="849"/>
        <v>YES</v>
      </c>
      <c r="Z2580" t="str">
        <f t="shared" si="850"/>
        <v>NO</v>
      </c>
      <c r="AA2580" t="str">
        <f t="shared" si="851"/>
        <v>NO</v>
      </c>
      <c r="AB2580" t="str">
        <f t="shared" si="852"/>
        <v>NO</v>
      </c>
      <c r="AC2580" t="str">
        <f t="shared" si="853"/>
        <v>NO</v>
      </c>
      <c r="AD2580" t="str">
        <f t="shared" si="854"/>
        <v>NO</v>
      </c>
      <c r="AE2580" t="str">
        <f t="shared" si="855"/>
        <v>NO</v>
      </c>
      <c r="AF2580" t="str">
        <f t="shared" si="856"/>
        <v>NO</v>
      </c>
      <c r="AG2580" t="str">
        <f t="shared" si="857"/>
        <v>NO</v>
      </c>
      <c r="AH2580" t="str">
        <f t="shared" si="858"/>
        <v>NO</v>
      </c>
      <c r="AI2580" t="str">
        <f t="shared" si="859"/>
        <v/>
      </c>
      <c r="AJ2580" t="str">
        <f t="shared" si="860"/>
        <v/>
      </c>
    </row>
    <row r="2581" spans="1:36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40"/>
        <v>1.3849999999999999E-3</v>
      </c>
      <c r="P2581" s="6">
        <f t="shared" si="841"/>
        <v>23.083333333333332</v>
      </c>
      <c r="Q2581" t="str">
        <f t="shared" si="842"/>
        <v>food</v>
      </c>
      <c r="R2581" t="str">
        <f t="shared" si="843"/>
        <v>food trucks</v>
      </c>
      <c r="S2581" s="8">
        <f t="shared" si="844"/>
        <v>41838</v>
      </c>
      <c r="T2581" s="8">
        <f t="shared" si="845"/>
        <v>41897.829895833333</v>
      </c>
      <c r="U2581">
        <f t="shared" si="846"/>
        <v>2014</v>
      </c>
      <c r="V2581" t="str">
        <f>VLOOKUP(MONTH(S2581),REF!$C$4:$D$15,2,FALSE)</f>
        <v>JUL</v>
      </c>
      <c r="W2581" t="str">
        <f t="shared" si="847"/>
        <v>NO</v>
      </c>
      <c r="X2581" t="str">
        <f t="shared" si="848"/>
        <v>NO</v>
      </c>
      <c r="Y2581" t="str">
        <f t="shared" si="849"/>
        <v>NO</v>
      </c>
      <c r="Z2581" t="str">
        <f t="shared" si="850"/>
        <v>NO</v>
      </c>
      <c r="AA2581" t="str">
        <f t="shared" si="851"/>
        <v>NO</v>
      </c>
      <c r="AB2581" t="str">
        <f t="shared" si="852"/>
        <v>NO</v>
      </c>
      <c r="AC2581" t="str">
        <f t="shared" si="853"/>
        <v>NO</v>
      </c>
      <c r="AD2581" t="str">
        <f t="shared" si="854"/>
        <v>NO</v>
      </c>
      <c r="AE2581" t="str">
        <f t="shared" si="855"/>
        <v>NO</v>
      </c>
      <c r="AF2581" t="str">
        <f t="shared" si="856"/>
        <v>NO</v>
      </c>
      <c r="AG2581" t="str">
        <f t="shared" si="857"/>
        <v>NO</v>
      </c>
      <c r="AH2581" t="str">
        <f t="shared" si="858"/>
        <v>YES</v>
      </c>
      <c r="AI2581" t="str">
        <f t="shared" si="859"/>
        <v/>
      </c>
      <c r="AJ2581" t="str">
        <f t="shared" si="860"/>
        <v/>
      </c>
    </row>
    <row r="2582" spans="1:36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40"/>
        <v>6.0000000000000001E-3</v>
      </c>
      <c r="P2582" s="6">
        <f t="shared" si="841"/>
        <v>25.5</v>
      </c>
      <c r="Q2582" t="str">
        <f t="shared" si="842"/>
        <v>food</v>
      </c>
      <c r="R2582" t="str">
        <f t="shared" si="843"/>
        <v>food trucks</v>
      </c>
      <c r="S2582" s="8">
        <f t="shared" si="844"/>
        <v>42110</v>
      </c>
      <c r="T2582" s="8">
        <f t="shared" si="845"/>
        <v>42140.125</v>
      </c>
      <c r="U2582">
        <f t="shared" si="846"/>
        <v>2015</v>
      </c>
      <c r="V2582" t="str">
        <f>VLOOKUP(MONTH(S2582),REF!$C$4:$D$15,2,FALSE)</f>
        <v>APR</v>
      </c>
      <c r="W2582" t="str">
        <f t="shared" si="847"/>
        <v>NO</v>
      </c>
      <c r="X2582" t="str">
        <f t="shared" si="848"/>
        <v>NO</v>
      </c>
      <c r="Y2582" t="str">
        <f t="shared" si="849"/>
        <v>YES</v>
      </c>
      <c r="Z2582" t="str">
        <f t="shared" si="850"/>
        <v>NO</v>
      </c>
      <c r="AA2582" t="str">
        <f t="shared" si="851"/>
        <v>NO</v>
      </c>
      <c r="AB2582" t="str">
        <f t="shared" si="852"/>
        <v>NO</v>
      </c>
      <c r="AC2582" t="str">
        <f t="shared" si="853"/>
        <v>NO</v>
      </c>
      <c r="AD2582" t="str">
        <f t="shared" si="854"/>
        <v>NO</v>
      </c>
      <c r="AE2582" t="str">
        <f t="shared" si="855"/>
        <v>NO</v>
      </c>
      <c r="AF2582" t="str">
        <f t="shared" si="856"/>
        <v>NO</v>
      </c>
      <c r="AG2582" t="str">
        <f t="shared" si="857"/>
        <v>NO</v>
      </c>
      <c r="AH2582" t="str">
        <f t="shared" si="858"/>
        <v>NO</v>
      </c>
      <c r="AI2582" t="str">
        <f t="shared" si="859"/>
        <v/>
      </c>
      <c r="AJ2582" t="str">
        <f t="shared" si="860"/>
        <v/>
      </c>
    </row>
    <row r="2583" spans="1:36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40"/>
        <v>0.106</v>
      </c>
      <c r="P2583" s="6">
        <f t="shared" si="841"/>
        <v>48.18181818181818</v>
      </c>
      <c r="Q2583" t="str">
        <f t="shared" si="842"/>
        <v>food</v>
      </c>
      <c r="R2583" t="str">
        <f t="shared" si="843"/>
        <v>food trucks</v>
      </c>
      <c r="S2583" s="8">
        <f t="shared" si="844"/>
        <v>42295</v>
      </c>
      <c r="T2583" s="8">
        <f t="shared" si="845"/>
        <v>42324.670115740737</v>
      </c>
      <c r="U2583">
        <f t="shared" si="846"/>
        <v>2015</v>
      </c>
      <c r="V2583" t="str">
        <f>VLOOKUP(MONTH(S2583),REF!$C$4:$D$15,2,FALSE)</f>
        <v>OCT</v>
      </c>
      <c r="W2583" t="str">
        <f t="shared" si="847"/>
        <v>NO</v>
      </c>
      <c r="X2583" t="str">
        <f t="shared" si="848"/>
        <v>NO</v>
      </c>
      <c r="Y2583" t="str">
        <f t="shared" si="849"/>
        <v>YES</v>
      </c>
      <c r="Z2583" t="str">
        <f t="shared" si="850"/>
        <v>NO</v>
      </c>
      <c r="AA2583" t="str">
        <f t="shared" si="851"/>
        <v>NO</v>
      </c>
      <c r="AB2583" t="str">
        <f t="shared" si="852"/>
        <v>NO</v>
      </c>
      <c r="AC2583" t="str">
        <f t="shared" si="853"/>
        <v>NO</v>
      </c>
      <c r="AD2583" t="str">
        <f t="shared" si="854"/>
        <v>NO</v>
      </c>
      <c r="AE2583" t="str">
        <f t="shared" si="855"/>
        <v>NO</v>
      </c>
      <c r="AF2583" t="str">
        <f t="shared" si="856"/>
        <v>NO</v>
      </c>
      <c r="AG2583" t="str">
        <f t="shared" si="857"/>
        <v>NO</v>
      </c>
      <c r="AH2583" t="str">
        <f t="shared" si="858"/>
        <v>NO</v>
      </c>
      <c r="AI2583" t="str">
        <f t="shared" si="859"/>
        <v/>
      </c>
      <c r="AJ2583">
        <f t="shared" si="860"/>
        <v>11</v>
      </c>
    </row>
    <row r="2584" spans="1:36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40"/>
        <v>1.1111111111111112E-5</v>
      </c>
      <c r="P2584" s="6">
        <f t="shared" si="841"/>
        <v>1</v>
      </c>
      <c r="Q2584" t="str">
        <f t="shared" si="842"/>
        <v>food</v>
      </c>
      <c r="R2584" t="str">
        <f t="shared" si="843"/>
        <v>food trucks</v>
      </c>
      <c r="S2584" s="8">
        <f t="shared" si="844"/>
        <v>42643</v>
      </c>
      <c r="T2584" s="8">
        <f t="shared" si="845"/>
        <v>42672.988819444443</v>
      </c>
      <c r="U2584">
        <f t="shared" si="846"/>
        <v>2016</v>
      </c>
      <c r="V2584" t="str">
        <f>VLOOKUP(MONTH(S2584),REF!$C$4:$D$15,2,FALSE)</f>
        <v>SEP</v>
      </c>
      <c r="W2584" t="str">
        <f t="shared" si="847"/>
        <v>NO</v>
      </c>
      <c r="X2584" t="str">
        <f t="shared" si="848"/>
        <v>NO</v>
      </c>
      <c r="Y2584" t="str">
        <f t="shared" si="849"/>
        <v>NO</v>
      </c>
      <c r="Z2584" t="str">
        <f t="shared" si="850"/>
        <v>NO</v>
      </c>
      <c r="AA2584" t="str">
        <f t="shared" si="851"/>
        <v>NO</v>
      </c>
      <c r="AB2584" t="str">
        <f t="shared" si="852"/>
        <v>NO</v>
      </c>
      <c r="AC2584" t="str">
        <f t="shared" si="853"/>
        <v>NO</v>
      </c>
      <c r="AD2584" t="str">
        <f t="shared" si="854"/>
        <v>NO</v>
      </c>
      <c r="AE2584" t="str">
        <f t="shared" si="855"/>
        <v>NO</v>
      </c>
      <c r="AF2584" t="str">
        <f t="shared" si="856"/>
        <v>NO</v>
      </c>
      <c r="AG2584" t="str">
        <f t="shared" si="857"/>
        <v>NO</v>
      </c>
      <c r="AH2584" t="str">
        <f t="shared" si="858"/>
        <v>YES</v>
      </c>
      <c r="AI2584" t="str">
        <f t="shared" si="859"/>
        <v/>
      </c>
      <c r="AJ2584">
        <f t="shared" si="860"/>
        <v>1</v>
      </c>
    </row>
    <row r="2585" spans="1:36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40"/>
        <v>5.0000000000000001E-3</v>
      </c>
      <c r="P2585" s="6">
        <f t="shared" si="841"/>
        <v>1</v>
      </c>
      <c r="Q2585" t="str">
        <f t="shared" si="842"/>
        <v>food</v>
      </c>
      <c r="R2585" t="str">
        <f t="shared" si="843"/>
        <v>food trucks</v>
      </c>
      <c r="S2585" s="8">
        <f t="shared" si="844"/>
        <v>42020</v>
      </c>
      <c r="T2585" s="8">
        <f t="shared" si="845"/>
        <v>42079.727777777778</v>
      </c>
      <c r="U2585">
        <f t="shared" si="846"/>
        <v>2015</v>
      </c>
      <c r="V2585" t="str">
        <f>VLOOKUP(MONTH(S2585),REF!$C$4:$D$15,2,FALSE)</f>
        <v>JAN</v>
      </c>
      <c r="W2585" t="str">
        <f t="shared" si="847"/>
        <v>NO</v>
      </c>
      <c r="X2585" t="str">
        <f t="shared" si="848"/>
        <v>YES</v>
      </c>
      <c r="Y2585" t="str">
        <f t="shared" si="849"/>
        <v>NO</v>
      </c>
      <c r="Z2585" t="str">
        <f t="shared" si="850"/>
        <v>NO</v>
      </c>
      <c r="AA2585" t="str">
        <f t="shared" si="851"/>
        <v>NO</v>
      </c>
      <c r="AB2585" t="str">
        <f t="shared" si="852"/>
        <v>NO</v>
      </c>
      <c r="AC2585" t="str">
        <f t="shared" si="853"/>
        <v>NO</v>
      </c>
      <c r="AD2585" t="str">
        <f t="shared" si="854"/>
        <v>NO</v>
      </c>
      <c r="AE2585" t="str">
        <f t="shared" si="855"/>
        <v>NO</v>
      </c>
      <c r="AF2585" t="str">
        <f t="shared" si="856"/>
        <v>NO</v>
      </c>
      <c r="AG2585" t="str">
        <f t="shared" si="857"/>
        <v>NO</v>
      </c>
      <c r="AH2585" t="str">
        <f t="shared" si="858"/>
        <v>NO</v>
      </c>
      <c r="AI2585" t="str">
        <f t="shared" si="859"/>
        <v/>
      </c>
      <c r="AJ2585">
        <f t="shared" si="860"/>
        <v>5</v>
      </c>
    </row>
    <row r="2586" spans="1:36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40"/>
        <v>0</v>
      </c>
      <c r="P2586" s="6" t="e">
        <f t="shared" si="841"/>
        <v>#DIV/0!</v>
      </c>
      <c r="Q2586" t="str">
        <f t="shared" si="842"/>
        <v>food</v>
      </c>
      <c r="R2586" t="str">
        <f t="shared" si="843"/>
        <v>food trucks</v>
      </c>
      <c r="S2586" s="8">
        <f t="shared" si="844"/>
        <v>42140</v>
      </c>
      <c r="T2586" s="8">
        <f t="shared" si="845"/>
        <v>42170.173252314809</v>
      </c>
      <c r="U2586">
        <f t="shared" si="846"/>
        <v>2015</v>
      </c>
      <c r="V2586" t="str">
        <f>VLOOKUP(MONTH(S2586),REF!$C$4:$D$15,2,FALSE)</f>
        <v>MAY</v>
      </c>
      <c r="W2586" t="str">
        <f t="shared" si="847"/>
        <v>NO</v>
      </c>
      <c r="X2586" t="str">
        <f t="shared" si="848"/>
        <v>NO</v>
      </c>
      <c r="Y2586" t="str">
        <f t="shared" si="849"/>
        <v>NO</v>
      </c>
      <c r="Z2586" t="str">
        <f t="shared" si="850"/>
        <v>YES</v>
      </c>
      <c r="AA2586" t="str">
        <f t="shared" si="851"/>
        <v>NO</v>
      </c>
      <c r="AB2586" t="str">
        <f t="shared" si="852"/>
        <v>NO</v>
      </c>
      <c r="AC2586" t="str">
        <f t="shared" si="853"/>
        <v>NO</v>
      </c>
      <c r="AD2586" t="str">
        <f t="shared" si="854"/>
        <v>NO</v>
      </c>
      <c r="AE2586" t="str">
        <f t="shared" si="855"/>
        <v>NO</v>
      </c>
      <c r="AF2586" t="str">
        <f t="shared" si="856"/>
        <v>NO</v>
      </c>
      <c r="AG2586" t="str">
        <f t="shared" si="857"/>
        <v>NO</v>
      </c>
      <c r="AH2586" t="str">
        <f t="shared" si="858"/>
        <v>NO</v>
      </c>
      <c r="AI2586" t="str">
        <f t="shared" si="859"/>
        <v/>
      </c>
      <c r="AJ2586">
        <f t="shared" si="860"/>
        <v>0</v>
      </c>
    </row>
    <row r="2587" spans="1:36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40"/>
        <v>1.6666666666666668E-3</v>
      </c>
      <c r="P2587" s="6">
        <f t="shared" si="841"/>
        <v>50</v>
      </c>
      <c r="Q2587" t="str">
        <f t="shared" si="842"/>
        <v>food</v>
      </c>
      <c r="R2587" t="str">
        <f t="shared" si="843"/>
        <v>food trucks</v>
      </c>
      <c r="S2587" s="8">
        <f t="shared" si="844"/>
        <v>41796</v>
      </c>
      <c r="T2587" s="8">
        <f t="shared" si="845"/>
        <v>41825.963333333333</v>
      </c>
      <c r="U2587">
        <f t="shared" si="846"/>
        <v>2014</v>
      </c>
      <c r="V2587" t="str">
        <f>VLOOKUP(MONTH(S2587),REF!$C$4:$D$15,2,FALSE)</f>
        <v>JUN</v>
      </c>
      <c r="W2587" t="str">
        <f t="shared" si="847"/>
        <v>NO</v>
      </c>
      <c r="X2587" t="str">
        <f t="shared" si="848"/>
        <v>NO</v>
      </c>
      <c r="Y2587" t="str">
        <f t="shared" si="849"/>
        <v>NO</v>
      </c>
      <c r="Z2587" t="str">
        <f t="shared" si="850"/>
        <v>NO</v>
      </c>
      <c r="AA2587" t="str">
        <f t="shared" si="851"/>
        <v>NO</v>
      </c>
      <c r="AB2587" t="str">
        <f t="shared" si="852"/>
        <v>NO</v>
      </c>
      <c r="AC2587" t="str">
        <f t="shared" si="853"/>
        <v>NO</v>
      </c>
      <c r="AD2587" t="str">
        <f t="shared" si="854"/>
        <v>YES</v>
      </c>
      <c r="AE2587" t="str">
        <f t="shared" si="855"/>
        <v>NO</v>
      </c>
      <c r="AF2587" t="str">
        <f t="shared" si="856"/>
        <v>NO</v>
      </c>
      <c r="AG2587" t="str">
        <f t="shared" si="857"/>
        <v>NO</v>
      </c>
      <c r="AH2587" t="str">
        <f t="shared" si="858"/>
        <v>NO</v>
      </c>
      <c r="AI2587" t="str">
        <f t="shared" si="859"/>
        <v/>
      </c>
      <c r="AJ2587">
        <f t="shared" si="860"/>
        <v>1</v>
      </c>
    </row>
    <row r="2588" spans="1:36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40"/>
        <v>1.6666666666666668E-3</v>
      </c>
      <c r="P2588" s="6">
        <f t="shared" si="841"/>
        <v>5</v>
      </c>
      <c r="Q2588" t="str">
        <f t="shared" si="842"/>
        <v>food</v>
      </c>
      <c r="R2588" t="str">
        <f t="shared" si="843"/>
        <v>food trucks</v>
      </c>
      <c r="S2588" s="8">
        <f t="shared" si="844"/>
        <v>42333</v>
      </c>
      <c r="T2588" s="8">
        <f t="shared" si="845"/>
        <v>42363.330277777779</v>
      </c>
      <c r="U2588">
        <f t="shared" si="846"/>
        <v>2015</v>
      </c>
      <c r="V2588" t="str">
        <f>VLOOKUP(MONTH(S2588),REF!$C$4:$D$15,2,FALSE)</f>
        <v>NOV</v>
      </c>
      <c r="W2588" t="str">
        <f t="shared" si="847"/>
        <v>NO</v>
      </c>
      <c r="X2588" t="str">
        <f t="shared" si="848"/>
        <v>YES</v>
      </c>
      <c r="Y2588" t="str">
        <f t="shared" si="849"/>
        <v>NO</v>
      </c>
      <c r="Z2588" t="str">
        <f t="shared" si="850"/>
        <v>NO</v>
      </c>
      <c r="AA2588" t="str">
        <f t="shared" si="851"/>
        <v>NO</v>
      </c>
      <c r="AB2588" t="str">
        <f t="shared" si="852"/>
        <v>NO</v>
      </c>
      <c r="AC2588" t="str">
        <f t="shared" si="853"/>
        <v>NO</v>
      </c>
      <c r="AD2588" t="str">
        <f t="shared" si="854"/>
        <v>NO</v>
      </c>
      <c r="AE2588" t="str">
        <f t="shared" si="855"/>
        <v>NO</v>
      </c>
      <c r="AF2588" t="str">
        <f t="shared" si="856"/>
        <v>NO</v>
      </c>
      <c r="AG2588" t="str">
        <f t="shared" si="857"/>
        <v>NO</v>
      </c>
      <c r="AH2588" t="str">
        <f t="shared" si="858"/>
        <v>NO</v>
      </c>
      <c r="AI2588" t="str">
        <f t="shared" si="859"/>
        <v/>
      </c>
      <c r="AJ2588">
        <f t="shared" si="860"/>
        <v>1</v>
      </c>
    </row>
    <row r="2589" spans="1:36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40"/>
        <v>2.4340000000000001E-2</v>
      </c>
      <c r="P2589" s="6">
        <f t="shared" si="841"/>
        <v>202.83333333333334</v>
      </c>
      <c r="Q2589" t="str">
        <f t="shared" si="842"/>
        <v>food</v>
      </c>
      <c r="R2589" t="str">
        <f t="shared" si="843"/>
        <v>food trucks</v>
      </c>
      <c r="S2589" s="8">
        <f t="shared" si="844"/>
        <v>42339</v>
      </c>
      <c r="T2589" s="8">
        <f t="shared" si="845"/>
        <v>42368.675381944442</v>
      </c>
      <c r="U2589">
        <f t="shared" si="846"/>
        <v>2015</v>
      </c>
      <c r="V2589" t="str">
        <f>VLOOKUP(MONTH(S2589),REF!$C$4:$D$15,2,FALSE)</f>
        <v>DEC</v>
      </c>
      <c r="W2589" t="str">
        <f t="shared" si="847"/>
        <v>NO</v>
      </c>
      <c r="X2589" t="str">
        <f t="shared" si="848"/>
        <v>NO</v>
      </c>
      <c r="Y2589" t="str">
        <f t="shared" si="849"/>
        <v>NO</v>
      </c>
      <c r="Z2589" t="str">
        <f t="shared" si="850"/>
        <v>NO</v>
      </c>
      <c r="AA2589" t="str">
        <f t="shared" si="851"/>
        <v>NO</v>
      </c>
      <c r="AB2589" t="str">
        <f t="shared" si="852"/>
        <v>NO</v>
      </c>
      <c r="AC2589" t="str">
        <f t="shared" si="853"/>
        <v>NO</v>
      </c>
      <c r="AD2589" t="str">
        <f t="shared" si="854"/>
        <v>NO</v>
      </c>
      <c r="AE2589" t="str">
        <f t="shared" si="855"/>
        <v>NO</v>
      </c>
      <c r="AF2589" t="str">
        <f t="shared" si="856"/>
        <v>NO</v>
      </c>
      <c r="AG2589" t="str">
        <f t="shared" si="857"/>
        <v>NO</v>
      </c>
      <c r="AH2589" t="str">
        <f t="shared" si="858"/>
        <v>YES</v>
      </c>
      <c r="AI2589" t="str">
        <f t="shared" si="859"/>
        <v/>
      </c>
      <c r="AJ2589">
        <f t="shared" si="860"/>
        <v>6</v>
      </c>
    </row>
    <row r="2590" spans="1:36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40"/>
        <v>3.8833333333333331E-2</v>
      </c>
      <c r="P2590" s="6">
        <f t="shared" si="841"/>
        <v>29.125</v>
      </c>
      <c r="Q2590" t="str">
        <f t="shared" si="842"/>
        <v>food</v>
      </c>
      <c r="R2590" t="str">
        <f t="shared" si="843"/>
        <v>food trucks</v>
      </c>
      <c r="S2590" s="8">
        <f t="shared" si="844"/>
        <v>42043</v>
      </c>
      <c r="T2590" s="8">
        <f t="shared" si="845"/>
        <v>42094.551388888889</v>
      </c>
      <c r="U2590">
        <f t="shared" si="846"/>
        <v>2015</v>
      </c>
      <c r="V2590" t="str">
        <f>VLOOKUP(MONTH(S2590),REF!$C$4:$D$15,2,FALSE)</f>
        <v>FEB</v>
      </c>
      <c r="W2590" t="str">
        <f t="shared" si="847"/>
        <v>NO</v>
      </c>
      <c r="X2590" t="str">
        <f t="shared" si="848"/>
        <v>NO</v>
      </c>
      <c r="Y2590" t="str">
        <f t="shared" si="849"/>
        <v>YES</v>
      </c>
      <c r="Z2590" t="str">
        <f t="shared" si="850"/>
        <v>NO</v>
      </c>
      <c r="AA2590" t="str">
        <f t="shared" si="851"/>
        <v>NO</v>
      </c>
      <c r="AB2590" t="str">
        <f t="shared" si="852"/>
        <v>NO</v>
      </c>
      <c r="AC2590" t="str">
        <f t="shared" si="853"/>
        <v>NO</v>
      </c>
      <c r="AD2590" t="str">
        <f t="shared" si="854"/>
        <v>NO</v>
      </c>
      <c r="AE2590" t="str">
        <f t="shared" si="855"/>
        <v>NO</v>
      </c>
      <c r="AF2590" t="str">
        <f t="shared" si="856"/>
        <v>NO</v>
      </c>
      <c r="AG2590" t="str">
        <f t="shared" si="857"/>
        <v>NO</v>
      </c>
      <c r="AH2590" t="str">
        <f t="shared" si="858"/>
        <v>NO</v>
      </c>
      <c r="AI2590" t="str">
        <f t="shared" si="859"/>
        <v/>
      </c>
      <c r="AJ2590">
        <f t="shared" si="860"/>
        <v>8</v>
      </c>
    </row>
    <row r="2591" spans="1:36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40"/>
        <v>1E-4</v>
      </c>
      <c r="P2591" s="6">
        <f t="shared" si="841"/>
        <v>5</v>
      </c>
      <c r="Q2591" t="str">
        <f t="shared" si="842"/>
        <v>food</v>
      </c>
      <c r="R2591" t="str">
        <f t="shared" si="843"/>
        <v>food trucks</v>
      </c>
      <c r="S2591" s="8">
        <f t="shared" si="844"/>
        <v>42423</v>
      </c>
      <c r="T2591" s="8">
        <f t="shared" si="845"/>
        <v>42452.494525462964</v>
      </c>
      <c r="U2591">
        <f t="shared" si="846"/>
        <v>2016</v>
      </c>
      <c r="V2591" t="str">
        <f>VLOOKUP(MONTH(S2591),REF!$C$4:$D$15,2,FALSE)</f>
        <v>FEB</v>
      </c>
      <c r="W2591" t="str">
        <f t="shared" si="847"/>
        <v>NO</v>
      </c>
      <c r="X2591" t="str">
        <f t="shared" si="848"/>
        <v>NO</v>
      </c>
      <c r="Y2591" t="str">
        <f t="shared" si="849"/>
        <v>NO</v>
      </c>
      <c r="Z2591" t="str">
        <f t="shared" si="850"/>
        <v>NO</v>
      </c>
      <c r="AA2591" t="str">
        <f t="shared" si="851"/>
        <v>NO</v>
      </c>
      <c r="AB2591" t="str">
        <f t="shared" si="852"/>
        <v>NO</v>
      </c>
      <c r="AC2591" t="str">
        <f t="shared" si="853"/>
        <v>NO</v>
      </c>
      <c r="AD2591" t="str">
        <f t="shared" si="854"/>
        <v>NO</v>
      </c>
      <c r="AE2591" t="str">
        <f t="shared" si="855"/>
        <v>NO</v>
      </c>
      <c r="AF2591" t="str">
        <f t="shared" si="856"/>
        <v>NO</v>
      </c>
      <c r="AG2591" t="str">
        <f t="shared" si="857"/>
        <v>NO</v>
      </c>
      <c r="AH2591" t="str">
        <f t="shared" si="858"/>
        <v>YES</v>
      </c>
      <c r="AI2591" t="str">
        <f t="shared" si="859"/>
        <v/>
      </c>
      <c r="AJ2591">
        <f t="shared" si="860"/>
        <v>1</v>
      </c>
    </row>
    <row r="2592" spans="1:36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40"/>
        <v>0</v>
      </c>
      <c r="P2592" s="6" t="e">
        <f t="shared" si="841"/>
        <v>#DIV/0!</v>
      </c>
      <c r="Q2592" t="str">
        <f t="shared" si="842"/>
        <v>food</v>
      </c>
      <c r="R2592" t="str">
        <f t="shared" si="843"/>
        <v>food trucks</v>
      </c>
      <c r="S2592" s="8">
        <f t="shared" si="844"/>
        <v>42389</v>
      </c>
      <c r="T2592" s="8">
        <f t="shared" si="845"/>
        <v>42395.589085648149</v>
      </c>
      <c r="U2592">
        <f t="shared" si="846"/>
        <v>2016</v>
      </c>
      <c r="V2592" t="str">
        <f>VLOOKUP(MONTH(S2592),REF!$C$4:$D$15,2,FALSE)</f>
        <v>JAN</v>
      </c>
      <c r="W2592" t="str">
        <f t="shared" si="847"/>
        <v>NO</v>
      </c>
      <c r="X2592" t="str">
        <f t="shared" si="848"/>
        <v>YES</v>
      </c>
      <c r="Y2592" t="str">
        <f t="shared" si="849"/>
        <v>NO</v>
      </c>
      <c r="Z2592" t="str">
        <f t="shared" si="850"/>
        <v>NO</v>
      </c>
      <c r="AA2592" t="str">
        <f t="shared" si="851"/>
        <v>NO</v>
      </c>
      <c r="AB2592" t="str">
        <f t="shared" si="852"/>
        <v>NO</v>
      </c>
      <c r="AC2592" t="str">
        <f t="shared" si="853"/>
        <v>NO</v>
      </c>
      <c r="AD2592" t="str">
        <f t="shared" si="854"/>
        <v>NO</v>
      </c>
      <c r="AE2592" t="str">
        <f t="shared" si="855"/>
        <v>NO</v>
      </c>
      <c r="AF2592" t="str">
        <f t="shared" si="856"/>
        <v>NO</v>
      </c>
      <c r="AG2592" t="str">
        <f t="shared" si="857"/>
        <v>NO</v>
      </c>
      <c r="AH2592" t="str">
        <f t="shared" si="858"/>
        <v>NO</v>
      </c>
      <c r="AI2592" t="str">
        <f t="shared" si="859"/>
        <v/>
      </c>
      <c r="AJ2592">
        <f t="shared" si="860"/>
        <v>0</v>
      </c>
    </row>
    <row r="2593" spans="1:36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40"/>
        <v>1.7333333333333333E-2</v>
      </c>
      <c r="P2593" s="6">
        <f t="shared" si="841"/>
        <v>13</v>
      </c>
      <c r="Q2593" t="str">
        <f t="shared" si="842"/>
        <v>food</v>
      </c>
      <c r="R2593" t="str">
        <f t="shared" si="843"/>
        <v>food trucks</v>
      </c>
      <c r="S2593" s="8">
        <f t="shared" si="844"/>
        <v>42383</v>
      </c>
      <c r="T2593" s="8">
        <f t="shared" si="845"/>
        <v>42442.864861111113</v>
      </c>
      <c r="U2593">
        <f t="shared" si="846"/>
        <v>2016</v>
      </c>
      <c r="V2593" t="str">
        <f>VLOOKUP(MONTH(S2593),REF!$C$4:$D$15,2,FALSE)</f>
        <v>JAN</v>
      </c>
      <c r="W2593" t="str">
        <f t="shared" si="847"/>
        <v>NO</v>
      </c>
      <c r="X2593" t="str">
        <f t="shared" si="848"/>
        <v>YES</v>
      </c>
      <c r="Y2593" t="str">
        <f t="shared" si="849"/>
        <v>NO</v>
      </c>
      <c r="Z2593" t="str">
        <f t="shared" si="850"/>
        <v>NO</v>
      </c>
      <c r="AA2593" t="str">
        <f t="shared" si="851"/>
        <v>NO</v>
      </c>
      <c r="AB2593" t="str">
        <f t="shared" si="852"/>
        <v>NO</v>
      </c>
      <c r="AC2593" t="str">
        <f t="shared" si="853"/>
        <v>NO</v>
      </c>
      <c r="AD2593" t="str">
        <f t="shared" si="854"/>
        <v>NO</v>
      </c>
      <c r="AE2593" t="str">
        <f t="shared" si="855"/>
        <v>NO</v>
      </c>
      <c r="AF2593" t="str">
        <f t="shared" si="856"/>
        <v>NO</v>
      </c>
      <c r="AG2593" t="str">
        <f t="shared" si="857"/>
        <v>NO</v>
      </c>
      <c r="AH2593" t="str">
        <f t="shared" si="858"/>
        <v>NO</v>
      </c>
      <c r="AI2593" t="str">
        <f t="shared" si="859"/>
        <v/>
      </c>
      <c r="AJ2593">
        <f t="shared" si="860"/>
        <v>2</v>
      </c>
    </row>
    <row r="2594" spans="1:36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40"/>
        <v>1.6666666666666668E-3</v>
      </c>
      <c r="P2594" s="6">
        <f t="shared" si="841"/>
        <v>50</v>
      </c>
      <c r="Q2594" t="str">
        <f t="shared" si="842"/>
        <v>food</v>
      </c>
      <c r="R2594" t="str">
        <f t="shared" si="843"/>
        <v>food trucks</v>
      </c>
      <c r="S2594" s="8">
        <f t="shared" si="844"/>
        <v>41888</v>
      </c>
      <c r="T2594" s="8">
        <f t="shared" si="845"/>
        <v>41917.801168981481</v>
      </c>
      <c r="U2594">
        <f t="shared" si="846"/>
        <v>2014</v>
      </c>
      <c r="V2594" t="str">
        <f>VLOOKUP(MONTH(S2594),REF!$C$4:$D$15,2,FALSE)</f>
        <v>SEP</v>
      </c>
      <c r="W2594" t="str">
        <f t="shared" si="847"/>
        <v>NO</v>
      </c>
      <c r="X2594" t="str">
        <f t="shared" si="848"/>
        <v>NO</v>
      </c>
      <c r="Y2594" t="str">
        <f t="shared" si="849"/>
        <v>NO</v>
      </c>
      <c r="Z2594" t="str">
        <f t="shared" si="850"/>
        <v>NO</v>
      </c>
      <c r="AA2594" t="str">
        <f t="shared" si="851"/>
        <v>NO</v>
      </c>
      <c r="AB2594" t="str">
        <f t="shared" si="852"/>
        <v>NO</v>
      </c>
      <c r="AC2594" t="str">
        <f t="shared" si="853"/>
        <v>NO</v>
      </c>
      <c r="AD2594" t="str">
        <f t="shared" si="854"/>
        <v>YES</v>
      </c>
      <c r="AE2594" t="str">
        <f t="shared" si="855"/>
        <v>NO</v>
      </c>
      <c r="AF2594" t="str">
        <f t="shared" si="856"/>
        <v>NO</v>
      </c>
      <c r="AG2594" t="str">
        <f t="shared" si="857"/>
        <v>NO</v>
      </c>
      <c r="AH2594" t="str">
        <f t="shared" si="858"/>
        <v>NO</v>
      </c>
      <c r="AI2594" t="str">
        <f t="shared" si="859"/>
        <v/>
      </c>
      <c r="AJ2594">
        <f t="shared" si="860"/>
        <v>1</v>
      </c>
    </row>
    <row r="2595" spans="1:36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40"/>
        <v>0</v>
      </c>
      <c r="P2595" s="6" t="e">
        <f t="shared" si="841"/>
        <v>#DIV/0!</v>
      </c>
      <c r="Q2595" t="str">
        <f t="shared" si="842"/>
        <v>food</v>
      </c>
      <c r="R2595" t="str">
        <f t="shared" si="843"/>
        <v>food trucks</v>
      </c>
      <c r="S2595" s="8">
        <f t="shared" si="844"/>
        <v>42090</v>
      </c>
      <c r="T2595" s="8">
        <f t="shared" si="845"/>
        <v>42119.845208333332</v>
      </c>
      <c r="U2595">
        <f t="shared" si="846"/>
        <v>2015</v>
      </c>
      <c r="V2595" t="str">
        <f>VLOOKUP(MONTH(S2595),REF!$C$4:$D$15,2,FALSE)</f>
        <v>MAR</v>
      </c>
      <c r="W2595" t="str">
        <f t="shared" si="847"/>
        <v>NO</v>
      </c>
      <c r="X2595" t="str">
        <f t="shared" si="848"/>
        <v>NO</v>
      </c>
      <c r="Y2595" t="str">
        <f t="shared" si="849"/>
        <v>NO</v>
      </c>
      <c r="Z2595" t="str">
        <f t="shared" si="850"/>
        <v>YES</v>
      </c>
      <c r="AA2595" t="str">
        <f t="shared" si="851"/>
        <v>NO</v>
      </c>
      <c r="AB2595" t="str">
        <f t="shared" si="852"/>
        <v>NO</v>
      </c>
      <c r="AC2595" t="str">
        <f t="shared" si="853"/>
        <v>NO</v>
      </c>
      <c r="AD2595" t="str">
        <f t="shared" si="854"/>
        <v>NO</v>
      </c>
      <c r="AE2595" t="str">
        <f t="shared" si="855"/>
        <v>NO</v>
      </c>
      <c r="AF2595" t="str">
        <f t="shared" si="856"/>
        <v>NO</v>
      </c>
      <c r="AG2595" t="str">
        <f t="shared" si="857"/>
        <v>NO</v>
      </c>
      <c r="AH2595" t="str">
        <f t="shared" si="858"/>
        <v>NO</v>
      </c>
      <c r="AI2595" t="str">
        <f t="shared" si="859"/>
        <v/>
      </c>
      <c r="AJ2595">
        <f t="shared" si="860"/>
        <v>0</v>
      </c>
    </row>
    <row r="2596" spans="1:36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40"/>
        <v>1.2500000000000001E-5</v>
      </c>
      <c r="P2596" s="6">
        <f t="shared" si="841"/>
        <v>1</v>
      </c>
      <c r="Q2596" t="str">
        <f t="shared" si="842"/>
        <v>food</v>
      </c>
      <c r="R2596" t="str">
        <f t="shared" si="843"/>
        <v>food trucks</v>
      </c>
      <c r="S2596" s="8">
        <f t="shared" si="844"/>
        <v>41829</v>
      </c>
      <c r="T2596" s="8">
        <f t="shared" si="845"/>
        <v>41858.967916666668</v>
      </c>
      <c r="U2596">
        <f t="shared" si="846"/>
        <v>2014</v>
      </c>
      <c r="V2596" t="str">
        <f>VLOOKUP(MONTH(S2596),REF!$C$4:$D$15,2,FALSE)</f>
        <v>JUL</v>
      </c>
      <c r="W2596" t="str">
        <f t="shared" si="847"/>
        <v>NO</v>
      </c>
      <c r="X2596" t="str">
        <f t="shared" si="848"/>
        <v>NO</v>
      </c>
      <c r="Y2596" t="str">
        <f t="shared" si="849"/>
        <v>NO</v>
      </c>
      <c r="Z2596" t="str">
        <f t="shared" si="850"/>
        <v>NO</v>
      </c>
      <c r="AA2596" t="str">
        <f t="shared" si="851"/>
        <v>NO</v>
      </c>
      <c r="AB2596" t="str">
        <f t="shared" si="852"/>
        <v>NO</v>
      </c>
      <c r="AC2596" t="str">
        <f t="shared" si="853"/>
        <v>NO</v>
      </c>
      <c r="AD2596" t="str">
        <f t="shared" si="854"/>
        <v>NO</v>
      </c>
      <c r="AE2596" t="str">
        <f t="shared" si="855"/>
        <v>NO</v>
      </c>
      <c r="AF2596" t="str">
        <f t="shared" si="856"/>
        <v>NO</v>
      </c>
      <c r="AG2596" t="str">
        <f t="shared" si="857"/>
        <v>NO</v>
      </c>
      <c r="AH2596" t="str">
        <f t="shared" si="858"/>
        <v>YES</v>
      </c>
      <c r="AI2596" t="str">
        <f t="shared" si="859"/>
        <v/>
      </c>
      <c r="AJ2596">
        <f t="shared" si="860"/>
        <v>1</v>
      </c>
    </row>
    <row r="2597" spans="1:36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40"/>
        <v>0.12166666666666667</v>
      </c>
      <c r="P2597" s="6">
        <f t="shared" si="841"/>
        <v>96.05263157894737</v>
      </c>
      <c r="Q2597" t="str">
        <f t="shared" si="842"/>
        <v>food</v>
      </c>
      <c r="R2597" t="str">
        <f t="shared" si="843"/>
        <v>food trucks</v>
      </c>
      <c r="S2597" s="8">
        <f t="shared" si="844"/>
        <v>42760</v>
      </c>
      <c r="T2597" s="8">
        <f t="shared" si="845"/>
        <v>42790.244212962964</v>
      </c>
      <c r="U2597">
        <f t="shared" si="846"/>
        <v>2017</v>
      </c>
      <c r="V2597" t="str">
        <f>VLOOKUP(MONTH(S2597),REF!$C$4:$D$15,2,FALSE)</f>
        <v>JAN</v>
      </c>
      <c r="W2597" t="str">
        <f t="shared" si="847"/>
        <v>NO</v>
      </c>
      <c r="X2597" t="str">
        <f t="shared" si="848"/>
        <v>NO</v>
      </c>
      <c r="Y2597" t="str">
        <f t="shared" si="849"/>
        <v>NO</v>
      </c>
      <c r="Z2597" t="str">
        <f t="shared" si="850"/>
        <v>NO</v>
      </c>
      <c r="AA2597" t="str">
        <f t="shared" si="851"/>
        <v>YES</v>
      </c>
      <c r="AB2597" t="str">
        <f t="shared" si="852"/>
        <v>NO</v>
      </c>
      <c r="AC2597" t="str">
        <f t="shared" si="853"/>
        <v>NO</v>
      </c>
      <c r="AD2597" t="str">
        <f t="shared" si="854"/>
        <v>NO</v>
      </c>
      <c r="AE2597" t="str">
        <f t="shared" si="855"/>
        <v>NO</v>
      </c>
      <c r="AF2597" t="str">
        <f t="shared" si="856"/>
        <v>NO</v>
      </c>
      <c r="AG2597" t="str">
        <f t="shared" si="857"/>
        <v>NO</v>
      </c>
      <c r="AH2597" t="str">
        <f t="shared" si="858"/>
        <v>NO</v>
      </c>
      <c r="AI2597" t="str">
        <f t="shared" si="859"/>
        <v/>
      </c>
      <c r="AJ2597">
        <f t="shared" si="860"/>
        <v>19</v>
      </c>
    </row>
    <row r="2598" spans="1:36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40"/>
        <v>0.23588571428571428</v>
      </c>
      <c r="P2598" s="6">
        <f t="shared" si="841"/>
        <v>305.77777777777777</v>
      </c>
      <c r="Q2598" t="str">
        <f t="shared" si="842"/>
        <v>food</v>
      </c>
      <c r="R2598" t="str">
        <f t="shared" si="843"/>
        <v>food trucks</v>
      </c>
      <c r="S2598" s="8">
        <f t="shared" si="844"/>
        <v>41829</v>
      </c>
      <c r="T2598" s="8">
        <f t="shared" si="845"/>
        <v>41858.664456018516</v>
      </c>
      <c r="U2598">
        <f t="shared" si="846"/>
        <v>2014</v>
      </c>
      <c r="V2598" t="str">
        <f>VLOOKUP(MONTH(S2598),REF!$C$4:$D$15,2,FALSE)</f>
        <v>JUL</v>
      </c>
      <c r="W2598" t="str">
        <f t="shared" si="847"/>
        <v>NO</v>
      </c>
      <c r="X2598" t="str">
        <f t="shared" si="848"/>
        <v>NO</v>
      </c>
      <c r="Y2598" t="str">
        <f t="shared" si="849"/>
        <v>NO</v>
      </c>
      <c r="Z2598" t="str">
        <f t="shared" si="850"/>
        <v>NO</v>
      </c>
      <c r="AA2598" t="str">
        <f t="shared" si="851"/>
        <v>NO</v>
      </c>
      <c r="AB2598" t="str">
        <f t="shared" si="852"/>
        <v>NO</v>
      </c>
      <c r="AC2598" t="str">
        <f t="shared" si="853"/>
        <v>NO</v>
      </c>
      <c r="AD2598" t="str">
        <f t="shared" si="854"/>
        <v>NO</v>
      </c>
      <c r="AE2598" t="str">
        <f t="shared" si="855"/>
        <v>YES</v>
      </c>
      <c r="AF2598" t="str">
        <f t="shared" si="856"/>
        <v>NO</v>
      </c>
      <c r="AG2598" t="str">
        <f t="shared" si="857"/>
        <v>NO</v>
      </c>
      <c r="AH2598" t="str">
        <f t="shared" si="858"/>
        <v>NO</v>
      </c>
      <c r="AI2598" t="str">
        <f t="shared" si="859"/>
        <v/>
      </c>
      <c r="AJ2598">
        <f t="shared" si="860"/>
        <v>27</v>
      </c>
    </row>
    <row r="2599" spans="1:36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40"/>
        <v>5.6666666666666664E-2</v>
      </c>
      <c r="P2599" s="6">
        <f t="shared" si="841"/>
        <v>12.142857142857142</v>
      </c>
      <c r="Q2599" t="str">
        <f t="shared" si="842"/>
        <v>food</v>
      </c>
      <c r="R2599" t="str">
        <f t="shared" si="843"/>
        <v>food trucks</v>
      </c>
      <c r="S2599" s="8">
        <f t="shared" si="844"/>
        <v>42510</v>
      </c>
      <c r="T2599" s="8">
        <f t="shared" si="845"/>
        <v>42540.341631944444</v>
      </c>
      <c r="U2599">
        <f t="shared" si="846"/>
        <v>2016</v>
      </c>
      <c r="V2599" t="str">
        <f>VLOOKUP(MONTH(S2599),REF!$C$4:$D$15,2,FALSE)</f>
        <v>MAY</v>
      </c>
      <c r="W2599" t="str">
        <f t="shared" si="847"/>
        <v>NO</v>
      </c>
      <c r="X2599" t="str">
        <f t="shared" si="848"/>
        <v>YES</v>
      </c>
      <c r="Y2599" t="str">
        <f t="shared" si="849"/>
        <v>NO</v>
      </c>
      <c r="Z2599" t="str">
        <f t="shared" si="850"/>
        <v>NO</v>
      </c>
      <c r="AA2599" t="str">
        <f t="shared" si="851"/>
        <v>NO</v>
      </c>
      <c r="AB2599" t="str">
        <f t="shared" si="852"/>
        <v>NO</v>
      </c>
      <c r="AC2599" t="str">
        <f t="shared" si="853"/>
        <v>NO</v>
      </c>
      <c r="AD2599" t="str">
        <f t="shared" si="854"/>
        <v>NO</v>
      </c>
      <c r="AE2599" t="str">
        <f t="shared" si="855"/>
        <v>NO</v>
      </c>
      <c r="AF2599" t="str">
        <f t="shared" si="856"/>
        <v>NO</v>
      </c>
      <c r="AG2599" t="str">
        <f t="shared" si="857"/>
        <v>NO</v>
      </c>
      <c r="AH2599" t="str">
        <f t="shared" si="858"/>
        <v>NO</v>
      </c>
      <c r="AI2599" t="str">
        <f t="shared" si="859"/>
        <v/>
      </c>
      <c r="AJ2599">
        <f t="shared" si="860"/>
        <v>7</v>
      </c>
    </row>
    <row r="2600" spans="1:36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40"/>
        <v>0.39</v>
      </c>
      <c r="P2600" s="6">
        <f t="shared" si="841"/>
        <v>83.571428571428569</v>
      </c>
      <c r="Q2600" t="str">
        <f t="shared" si="842"/>
        <v>food</v>
      </c>
      <c r="R2600" t="str">
        <f t="shared" si="843"/>
        <v>food trucks</v>
      </c>
      <c r="S2600" s="8">
        <f t="shared" si="844"/>
        <v>42241</v>
      </c>
      <c r="T2600" s="8">
        <f t="shared" si="845"/>
        <v>42270.840289351851</v>
      </c>
      <c r="U2600">
        <f t="shared" si="846"/>
        <v>2015</v>
      </c>
      <c r="V2600" t="str">
        <f>VLOOKUP(MONTH(S2600),REF!$C$4:$D$15,2,FALSE)</f>
        <v>AUG</v>
      </c>
      <c r="W2600" t="str">
        <f t="shared" si="847"/>
        <v>NO</v>
      </c>
      <c r="X2600" t="str">
        <f t="shared" si="848"/>
        <v>YES</v>
      </c>
      <c r="Y2600" t="str">
        <f t="shared" si="849"/>
        <v>NO</v>
      </c>
      <c r="Z2600" t="str">
        <f t="shared" si="850"/>
        <v>NO</v>
      </c>
      <c r="AA2600" t="str">
        <f t="shared" si="851"/>
        <v>NO</v>
      </c>
      <c r="AB2600" t="str">
        <f t="shared" si="852"/>
        <v>NO</v>
      </c>
      <c r="AC2600" t="str">
        <f t="shared" si="853"/>
        <v>NO</v>
      </c>
      <c r="AD2600" t="str">
        <f t="shared" si="854"/>
        <v>NO</v>
      </c>
      <c r="AE2600" t="str">
        <f t="shared" si="855"/>
        <v>NO</v>
      </c>
      <c r="AF2600" t="str">
        <f t="shared" si="856"/>
        <v>NO</v>
      </c>
      <c r="AG2600" t="str">
        <f t="shared" si="857"/>
        <v>NO</v>
      </c>
      <c r="AH2600" t="str">
        <f t="shared" si="858"/>
        <v>NO</v>
      </c>
      <c r="AI2600" t="str">
        <f t="shared" si="859"/>
        <v/>
      </c>
      <c r="AJ2600">
        <f t="shared" si="860"/>
        <v>14</v>
      </c>
    </row>
    <row r="2601" spans="1:36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40"/>
        <v>9.9546510341776348E-3</v>
      </c>
      <c r="P2601" s="6">
        <f t="shared" si="841"/>
        <v>18</v>
      </c>
      <c r="Q2601" t="str">
        <f t="shared" si="842"/>
        <v>food</v>
      </c>
      <c r="R2601" t="str">
        <f t="shared" si="843"/>
        <v>food trucks</v>
      </c>
      <c r="S2601" s="8">
        <f t="shared" si="844"/>
        <v>41810</v>
      </c>
      <c r="T2601" s="8">
        <f t="shared" si="845"/>
        <v>41854.754016203704</v>
      </c>
      <c r="U2601">
        <f t="shared" si="846"/>
        <v>2014</v>
      </c>
      <c r="V2601" t="str">
        <f>VLOOKUP(MONTH(S2601),REF!$C$4:$D$15,2,FALSE)</f>
        <v>JUN</v>
      </c>
      <c r="W2601" t="str">
        <f t="shared" si="847"/>
        <v>NO</v>
      </c>
      <c r="X2601" t="str">
        <f t="shared" si="848"/>
        <v>NO</v>
      </c>
      <c r="Y2601" t="str">
        <f t="shared" si="849"/>
        <v>YES</v>
      </c>
      <c r="Z2601" t="str">
        <f t="shared" si="850"/>
        <v>NO</v>
      </c>
      <c r="AA2601" t="str">
        <f t="shared" si="851"/>
        <v>NO</v>
      </c>
      <c r="AB2601" t="str">
        <f t="shared" si="852"/>
        <v>NO</v>
      </c>
      <c r="AC2601" t="str">
        <f t="shared" si="853"/>
        <v>NO</v>
      </c>
      <c r="AD2601" t="str">
        <f t="shared" si="854"/>
        <v>NO</v>
      </c>
      <c r="AE2601" t="str">
        <f t="shared" si="855"/>
        <v>NO</v>
      </c>
      <c r="AF2601" t="str">
        <f t="shared" si="856"/>
        <v>NO</v>
      </c>
      <c r="AG2601" t="str">
        <f t="shared" si="857"/>
        <v>NO</v>
      </c>
      <c r="AH2601" t="str">
        <f t="shared" si="858"/>
        <v>NO</v>
      </c>
      <c r="AI2601" t="str">
        <f t="shared" si="859"/>
        <v/>
      </c>
      <c r="AJ2601">
        <f t="shared" si="860"/>
        <v>5</v>
      </c>
    </row>
    <row r="2602" spans="1:36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40"/>
        <v>6.9320000000000007E-2</v>
      </c>
      <c r="P2602" s="6">
        <f t="shared" si="841"/>
        <v>115.53333333333333</v>
      </c>
      <c r="Q2602" t="str">
        <f t="shared" si="842"/>
        <v>food</v>
      </c>
      <c r="R2602" t="str">
        <f t="shared" si="843"/>
        <v>food trucks</v>
      </c>
      <c r="S2602" s="8">
        <f t="shared" si="844"/>
        <v>42395</v>
      </c>
      <c r="T2602" s="8">
        <f t="shared" si="845"/>
        <v>42454.858796296292</v>
      </c>
      <c r="U2602">
        <f t="shared" si="846"/>
        <v>2016</v>
      </c>
      <c r="V2602" t="str">
        <f>VLOOKUP(MONTH(S2602),REF!$C$4:$D$15,2,FALSE)</f>
        <v>JAN</v>
      </c>
      <c r="W2602" t="str">
        <f t="shared" si="847"/>
        <v>NO</v>
      </c>
      <c r="X2602" t="str">
        <f t="shared" si="848"/>
        <v>NO</v>
      </c>
      <c r="Y2602" t="str">
        <f t="shared" si="849"/>
        <v>NO</v>
      </c>
      <c r="Z2602" t="str">
        <f t="shared" si="850"/>
        <v>NO</v>
      </c>
      <c r="AA2602" t="str">
        <f t="shared" si="851"/>
        <v>NO</v>
      </c>
      <c r="AB2602" t="str">
        <f t="shared" si="852"/>
        <v>NO</v>
      </c>
      <c r="AC2602" t="str">
        <f t="shared" si="853"/>
        <v>NO</v>
      </c>
      <c r="AD2602" t="str">
        <f t="shared" si="854"/>
        <v>NO</v>
      </c>
      <c r="AE2602" t="str">
        <f t="shared" si="855"/>
        <v>NO</v>
      </c>
      <c r="AF2602" t="str">
        <f t="shared" si="856"/>
        <v>NO</v>
      </c>
      <c r="AG2602" t="str">
        <f t="shared" si="857"/>
        <v>NO</v>
      </c>
      <c r="AH2602" t="str">
        <f t="shared" si="858"/>
        <v>YES</v>
      </c>
      <c r="AI2602" t="str">
        <f t="shared" si="859"/>
        <v/>
      </c>
      <c r="AJ2602">
        <f t="shared" si="860"/>
        <v>30</v>
      </c>
    </row>
    <row r="2603" spans="1:36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40"/>
        <v>6.6139999999999999</v>
      </c>
      <c r="P2603" s="6">
        <f t="shared" si="841"/>
        <v>21.900662251655628</v>
      </c>
      <c r="Q2603" t="str">
        <f t="shared" si="842"/>
        <v>technology</v>
      </c>
      <c r="R2603" t="str">
        <f t="shared" si="843"/>
        <v>space exploration</v>
      </c>
      <c r="S2603" s="8">
        <f t="shared" si="844"/>
        <v>41151</v>
      </c>
      <c r="T2603" s="8">
        <f t="shared" si="845"/>
        <v>41165.165972222225</v>
      </c>
      <c r="U2603">
        <f t="shared" si="846"/>
        <v>2012</v>
      </c>
      <c r="V2603" t="str">
        <f>VLOOKUP(MONTH(S2603),REF!$C$4:$D$15,2,FALSE)</f>
        <v>AUG</v>
      </c>
      <c r="W2603" t="str">
        <f t="shared" si="847"/>
        <v>YES</v>
      </c>
      <c r="X2603" t="str">
        <f t="shared" si="848"/>
        <v>NO</v>
      </c>
      <c r="Y2603" t="str">
        <f t="shared" si="849"/>
        <v>NO</v>
      </c>
      <c r="Z2603" t="str">
        <f t="shared" si="850"/>
        <v>NO</v>
      </c>
      <c r="AA2603" t="str">
        <f t="shared" si="851"/>
        <v>NO</v>
      </c>
      <c r="AB2603" t="str">
        <f t="shared" si="852"/>
        <v>NO</v>
      </c>
      <c r="AC2603" t="str">
        <f t="shared" si="853"/>
        <v>NO</v>
      </c>
      <c r="AD2603" t="str">
        <f t="shared" si="854"/>
        <v>NO</v>
      </c>
      <c r="AE2603" t="str">
        <f t="shared" si="855"/>
        <v>NO</v>
      </c>
      <c r="AF2603" t="str">
        <f t="shared" si="856"/>
        <v>NO</v>
      </c>
      <c r="AG2603" t="str">
        <f t="shared" si="857"/>
        <v>NO</v>
      </c>
      <c r="AH2603" t="str">
        <f t="shared" si="858"/>
        <v>NO</v>
      </c>
      <c r="AI2603">
        <f t="shared" si="859"/>
        <v>151</v>
      </c>
      <c r="AJ2603" t="str">
        <f t="shared" si="860"/>
        <v/>
      </c>
    </row>
    <row r="2604" spans="1:36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40"/>
        <v>3.2609166666666667</v>
      </c>
      <c r="P2604" s="6">
        <f t="shared" si="841"/>
        <v>80.022494887525568</v>
      </c>
      <c r="Q2604" t="str">
        <f t="shared" si="842"/>
        <v>technology</v>
      </c>
      <c r="R2604" t="str">
        <f t="shared" si="843"/>
        <v>space exploration</v>
      </c>
      <c r="S2604" s="8">
        <f t="shared" si="844"/>
        <v>41916</v>
      </c>
      <c r="T2604" s="8">
        <f t="shared" si="845"/>
        <v>41955.888888888891</v>
      </c>
      <c r="U2604">
        <f t="shared" si="846"/>
        <v>2014</v>
      </c>
      <c r="V2604" t="str">
        <f>VLOOKUP(MONTH(S2604),REF!$C$4:$D$15,2,FALSE)</f>
        <v>OCT</v>
      </c>
      <c r="W2604" t="str">
        <f t="shared" si="847"/>
        <v>NO</v>
      </c>
      <c r="X2604" t="str">
        <f t="shared" si="848"/>
        <v>NO</v>
      </c>
      <c r="Y2604" t="str">
        <f t="shared" si="849"/>
        <v>NO</v>
      </c>
      <c r="Z2604" t="str">
        <f t="shared" si="850"/>
        <v>YES</v>
      </c>
      <c r="AA2604" t="str">
        <f t="shared" si="851"/>
        <v>NO</v>
      </c>
      <c r="AB2604" t="str">
        <f t="shared" si="852"/>
        <v>NO</v>
      </c>
      <c r="AC2604" t="str">
        <f t="shared" si="853"/>
        <v>NO</v>
      </c>
      <c r="AD2604" t="str">
        <f t="shared" si="854"/>
        <v>NO</v>
      </c>
      <c r="AE2604" t="str">
        <f t="shared" si="855"/>
        <v>NO</v>
      </c>
      <c r="AF2604" t="str">
        <f t="shared" si="856"/>
        <v>NO</v>
      </c>
      <c r="AG2604" t="str">
        <f t="shared" si="857"/>
        <v>NO</v>
      </c>
      <c r="AH2604" t="str">
        <f t="shared" si="858"/>
        <v>NO</v>
      </c>
      <c r="AI2604">
        <f t="shared" si="859"/>
        <v>489</v>
      </c>
      <c r="AJ2604" t="str">
        <f t="shared" si="860"/>
        <v/>
      </c>
    </row>
    <row r="2605" spans="1:36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40"/>
        <v>1.0148571428571429</v>
      </c>
      <c r="P2605" s="6">
        <f t="shared" si="841"/>
        <v>35.520000000000003</v>
      </c>
      <c r="Q2605" t="str">
        <f t="shared" si="842"/>
        <v>technology</v>
      </c>
      <c r="R2605" t="str">
        <f t="shared" si="843"/>
        <v>space exploration</v>
      </c>
      <c r="S2605" s="8">
        <f t="shared" si="844"/>
        <v>41618</v>
      </c>
      <c r="T2605" s="8">
        <f t="shared" si="845"/>
        <v>41631.912662037037</v>
      </c>
      <c r="U2605">
        <f t="shared" si="846"/>
        <v>2013</v>
      </c>
      <c r="V2605" t="str">
        <f>VLOOKUP(MONTH(S2605),REF!$C$4:$D$15,2,FALSE)</f>
        <v>DEC</v>
      </c>
      <c r="W2605" t="str">
        <f t="shared" si="847"/>
        <v>NO</v>
      </c>
      <c r="X2605" t="str">
        <f t="shared" si="848"/>
        <v>YES</v>
      </c>
      <c r="Y2605" t="str">
        <f t="shared" si="849"/>
        <v>NO</v>
      </c>
      <c r="Z2605" t="str">
        <f t="shared" si="850"/>
        <v>NO</v>
      </c>
      <c r="AA2605" t="str">
        <f t="shared" si="851"/>
        <v>NO</v>
      </c>
      <c r="AB2605" t="str">
        <f t="shared" si="852"/>
        <v>NO</v>
      </c>
      <c r="AC2605" t="str">
        <f t="shared" si="853"/>
        <v>NO</v>
      </c>
      <c r="AD2605" t="str">
        <f t="shared" si="854"/>
        <v>NO</v>
      </c>
      <c r="AE2605" t="str">
        <f t="shared" si="855"/>
        <v>NO</v>
      </c>
      <c r="AF2605" t="str">
        <f t="shared" si="856"/>
        <v>NO</v>
      </c>
      <c r="AG2605" t="str">
        <f t="shared" si="857"/>
        <v>NO</v>
      </c>
      <c r="AH2605" t="str">
        <f t="shared" si="858"/>
        <v>NO</v>
      </c>
      <c r="AI2605">
        <f t="shared" si="859"/>
        <v>50</v>
      </c>
      <c r="AJ2605" t="str">
        <f t="shared" si="860"/>
        <v/>
      </c>
    </row>
    <row r="2606" spans="1:36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40"/>
        <v>1.0421799999999999</v>
      </c>
      <c r="P2606" s="6">
        <f t="shared" si="841"/>
        <v>64.933333333333323</v>
      </c>
      <c r="Q2606" t="str">
        <f t="shared" si="842"/>
        <v>technology</v>
      </c>
      <c r="R2606" t="str">
        <f t="shared" si="843"/>
        <v>space exploration</v>
      </c>
      <c r="S2606" s="8">
        <f t="shared" si="844"/>
        <v>40998</v>
      </c>
      <c r="T2606" s="8">
        <f t="shared" si="845"/>
        <v>41028.051192129627</v>
      </c>
      <c r="U2606">
        <f t="shared" si="846"/>
        <v>2012</v>
      </c>
      <c r="V2606" t="str">
        <f>VLOOKUP(MONTH(S2606),REF!$C$4:$D$15,2,FALSE)</f>
        <v>MAR</v>
      </c>
      <c r="W2606" t="str">
        <f t="shared" si="847"/>
        <v>NO</v>
      </c>
      <c r="X2606" t="str">
        <f t="shared" si="848"/>
        <v>NO</v>
      </c>
      <c r="Y2606" t="str">
        <f t="shared" si="849"/>
        <v>NO</v>
      </c>
      <c r="Z2606" t="str">
        <f t="shared" si="850"/>
        <v>NO</v>
      </c>
      <c r="AA2606" t="str">
        <f t="shared" si="851"/>
        <v>NO</v>
      </c>
      <c r="AB2606" t="str">
        <f t="shared" si="852"/>
        <v>YES</v>
      </c>
      <c r="AC2606" t="str">
        <f t="shared" si="853"/>
        <v>NO</v>
      </c>
      <c r="AD2606" t="str">
        <f t="shared" si="854"/>
        <v>NO</v>
      </c>
      <c r="AE2606" t="str">
        <f t="shared" si="855"/>
        <v>NO</v>
      </c>
      <c r="AF2606" t="str">
        <f t="shared" si="856"/>
        <v>NO</v>
      </c>
      <c r="AG2606" t="str">
        <f t="shared" si="857"/>
        <v>NO</v>
      </c>
      <c r="AH2606" t="str">
        <f t="shared" si="858"/>
        <v>NO</v>
      </c>
      <c r="AI2606">
        <f t="shared" si="859"/>
        <v>321</v>
      </c>
      <c r="AJ2606" t="str">
        <f t="shared" si="860"/>
        <v/>
      </c>
    </row>
    <row r="2607" spans="1:36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40"/>
        <v>1.0742157000000001</v>
      </c>
      <c r="P2607" s="6">
        <f t="shared" si="841"/>
        <v>60.965703745743475</v>
      </c>
      <c r="Q2607" t="str">
        <f t="shared" si="842"/>
        <v>technology</v>
      </c>
      <c r="R2607" t="str">
        <f t="shared" si="843"/>
        <v>space exploration</v>
      </c>
      <c r="S2607" s="8">
        <f t="shared" si="844"/>
        <v>42509</v>
      </c>
      <c r="T2607" s="8">
        <f t="shared" si="845"/>
        <v>42538.541550925926</v>
      </c>
      <c r="U2607">
        <f t="shared" si="846"/>
        <v>2016</v>
      </c>
      <c r="V2607" t="str">
        <f>VLOOKUP(MONTH(S2607),REF!$C$4:$D$15,2,FALSE)</f>
        <v>MAY</v>
      </c>
      <c r="W2607" t="str">
        <f t="shared" si="847"/>
        <v>NO</v>
      </c>
      <c r="X2607" t="str">
        <f t="shared" si="848"/>
        <v>NO</v>
      </c>
      <c r="Y2607" t="str">
        <f t="shared" si="849"/>
        <v>NO</v>
      </c>
      <c r="Z2607" t="str">
        <f t="shared" si="850"/>
        <v>NO</v>
      </c>
      <c r="AA2607" t="str">
        <f t="shared" si="851"/>
        <v>NO</v>
      </c>
      <c r="AB2607" t="str">
        <f t="shared" si="852"/>
        <v>NO</v>
      </c>
      <c r="AC2607" t="str">
        <f t="shared" si="853"/>
        <v>NO</v>
      </c>
      <c r="AD2607" t="str">
        <f t="shared" si="854"/>
        <v>NO</v>
      </c>
      <c r="AE2607" t="str">
        <f t="shared" si="855"/>
        <v>NO</v>
      </c>
      <c r="AF2607" t="str">
        <f t="shared" si="856"/>
        <v>NO</v>
      </c>
      <c r="AG2607" t="str">
        <f t="shared" si="857"/>
        <v>NO</v>
      </c>
      <c r="AH2607" t="str">
        <f t="shared" si="858"/>
        <v>YES</v>
      </c>
      <c r="AI2607">
        <f t="shared" si="859"/>
        <v>1762</v>
      </c>
      <c r="AJ2607" t="str">
        <f t="shared" si="860"/>
        <v/>
      </c>
    </row>
    <row r="2608" spans="1:36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40"/>
        <v>1.1005454545454545</v>
      </c>
      <c r="P2608" s="6">
        <f t="shared" si="841"/>
        <v>31.444155844155844</v>
      </c>
      <c r="Q2608" t="str">
        <f t="shared" si="842"/>
        <v>technology</v>
      </c>
      <c r="R2608" t="str">
        <f t="shared" si="843"/>
        <v>space exploration</v>
      </c>
      <c r="S2608" s="8">
        <f t="shared" si="844"/>
        <v>41727</v>
      </c>
      <c r="T2608" s="8">
        <f t="shared" si="845"/>
        <v>41758.712754629625</v>
      </c>
      <c r="U2608">
        <f t="shared" si="846"/>
        <v>2014</v>
      </c>
      <c r="V2608" t="str">
        <f>VLOOKUP(MONTH(S2608),REF!$C$4:$D$15,2,FALSE)</f>
        <v>MAR</v>
      </c>
      <c r="W2608" t="str">
        <f t="shared" si="847"/>
        <v>NO</v>
      </c>
      <c r="X2608" t="str">
        <f t="shared" si="848"/>
        <v>NO</v>
      </c>
      <c r="Y2608" t="str">
        <f t="shared" si="849"/>
        <v>NO</v>
      </c>
      <c r="Z2608" t="str">
        <f t="shared" si="850"/>
        <v>YES</v>
      </c>
      <c r="AA2608" t="str">
        <f t="shared" si="851"/>
        <v>NO</v>
      </c>
      <c r="AB2608" t="str">
        <f t="shared" si="852"/>
        <v>NO</v>
      </c>
      <c r="AC2608" t="str">
        <f t="shared" si="853"/>
        <v>NO</v>
      </c>
      <c r="AD2608" t="str">
        <f t="shared" si="854"/>
        <v>NO</v>
      </c>
      <c r="AE2608" t="str">
        <f t="shared" si="855"/>
        <v>NO</v>
      </c>
      <c r="AF2608" t="str">
        <f t="shared" si="856"/>
        <v>NO</v>
      </c>
      <c r="AG2608" t="str">
        <f t="shared" si="857"/>
        <v>NO</v>
      </c>
      <c r="AH2608" t="str">
        <f t="shared" si="858"/>
        <v>NO</v>
      </c>
      <c r="AI2608">
        <f t="shared" si="859"/>
        <v>385</v>
      </c>
      <c r="AJ2608" t="str">
        <f t="shared" si="860"/>
        <v/>
      </c>
    </row>
    <row r="2609" spans="1:36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40"/>
        <v>4.077</v>
      </c>
      <c r="P2609" s="6">
        <f t="shared" si="841"/>
        <v>81.949748743718587</v>
      </c>
      <c r="Q2609" t="str">
        <f t="shared" si="842"/>
        <v>technology</v>
      </c>
      <c r="R2609" t="str">
        <f t="shared" si="843"/>
        <v>space exploration</v>
      </c>
      <c r="S2609" s="8">
        <f t="shared" si="844"/>
        <v>42185</v>
      </c>
      <c r="T2609" s="8">
        <f t="shared" si="845"/>
        <v>42228.083333333328</v>
      </c>
      <c r="U2609">
        <f t="shared" si="846"/>
        <v>2015</v>
      </c>
      <c r="V2609" t="str">
        <f>VLOOKUP(MONTH(S2609),REF!$C$4:$D$15,2,FALSE)</f>
        <v>JUN</v>
      </c>
      <c r="W2609" t="str">
        <f t="shared" si="847"/>
        <v>NO</v>
      </c>
      <c r="X2609" t="str">
        <f t="shared" si="848"/>
        <v>NO</v>
      </c>
      <c r="Y2609" t="str">
        <f t="shared" si="849"/>
        <v>YES</v>
      </c>
      <c r="Z2609" t="str">
        <f t="shared" si="850"/>
        <v>NO</v>
      </c>
      <c r="AA2609" t="str">
        <f t="shared" si="851"/>
        <v>NO</v>
      </c>
      <c r="AB2609" t="str">
        <f t="shared" si="852"/>
        <v>NO</v>
      </c>
      <c r="AC2609" t="str">
        <f t="shared" si="853"/>
        <v>NO</v>
      </c>
      <c r="AD2609" t="str">
        <f t="shared" si="854"/>
        <v>NO</v>
      </c>
      <c r="AE2609" t="str">
        <f t="shared" si="855"/>
        <v>NO</v>
      </c>
      <c r="AF2609" t="str">
        <f t="shared" si="856"/>
        <v>NO</v>
      </c>
      <c r="AG2609" t="str">
        <f t="shared" si="857"/>
        <v>NO</v>
      </c>
      <c r="AH2609" t="str">
        <f t="shared" si="858"/>
        <v>NO</v>
      </c>
      <c r="AI2609">
        <f t="shared" si="859"/>
        <v>398</v>
      </c>
      <c r="AJ2609" t="str">
        <f t="shared" si="860"/>
        <v/>
      </c>
    </row>
    <row r="2610" spans="1:36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40"/>
        <v>2.2392500000000002</v>
      </c>
      <c r="P2610" s="6">
        <f t="shared" si="841"/>
        <v>58.92763157894737</v>
      </c>
      <c r="Q2610" t="str">
        <f t="shared" si="842"/>
        <v>technology</v>
      </c>
      <c r="R2610" t="str">
        <f t="shared" si="843"/>
        <v>space exploration</v>
      </c>
      <c r="S2610" s="8">
        <f t="shared" si="844"/>
        <v>42768</v>
      </c>
      <c r="T2610" s="8">
        <f t="shared" si="845"/>
        <v>42809</v>
      </c>
      <c r="U2610">
        <f t="shared" si="846"/>
        <v>2017</v>
      </c>
      <c r="V2610" t="str">
        <f>VLOOKUP(MONTH(S2610),REF!$C$4:$D$15,2,FALSE)</f>
        <v>FEB</v>
      </c>
      <c r="W2610" t="str">
        <f t="shared" si="847"/>
        <v>NO</v>
      </c>
      <c r="X2610" t="str">
        <f t="shared" si="848"/>
        <v>NO</v>
      </c>
      <c r="Y2610" t="str">
        <f t="shared" si="849"/>
        <v>YES</v>
      </c>
      <c r="Z2610" t="str">
        <f t="shared" si="850"/>
        <v>NO</v>
      </c>
      <c r="AA2610" t="str">
        <f t="shared" si="851"/>
        <v>NO</v>
      </c>
      <c r="AB2610" t="str">
        <f t="shared" si="852"/>
        <v>NO</v>
      </c>
      <c r="AC2610" t="str">
        <f t="shared" si="853"/>
        <v>NO</v>
      </c>
      <c r="AD2610" t="str">
        <f t="shared" si="854"/>
        <v>NO</v>
      </c>
      <c r="AE2610" t="str">
        <f t="shared" si="855"/>
        <v>NO</v>
      </c>
      <c r="AF2610" t="str">
        <f t="shared" si="856"/>
        <v>NO</v>
      </c>
      <c r="AG2610" t="str">
        <f t="shared" si="857"/>
        <v>NO</v>
      </c>
      <c r="AH2610" t="str">
        <f t="shared" si="858"/>
        <v>NO</v>
      </c>
      <c r="AI2610">
        <f t="shared" si="859"/>
        <v>304</v>
      </c>
      <c r="AJ2610" t="str">
        <f t="shared" si="860"/>
        <v/>
      </c>
    </row>
    <row r="2611" spans="1:36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40"/>
        <v>3.038011142857143</v>
      </c>
      <c r="P2611" s="6">
        <f t="shared" si="841"/>
        <v>157.29347633136095</v>
      </c>
      <c r="Q2611" t="str">
        <f t="shared" si="842"/>
        <v>technology</v>
      </c>
      <c r="R2611" t="str">
        <f t="shared" si="843"/>
        <v>space exploration</v>
      </c>
      <c r="S2611" s="8">
        <f t="shared" si="844"/>
        <v>41075</v>
      </c>
      <c r="T2611" s="8">
        <f t="shared" si="845"/>
        <v>41105.237858796296</v>
      </c>
      <c r="U2611">
        <f t="shared" si="846"/>
        <v>2012</v>
      </c>
      <c r="V2611" t="str">
        <f>VLOOKUP(MONTH(S2611),REF!$C$4:$D$15,2,FALSE)</f>
        <v>JUN</v>
      </c>
      <c r="W2611" t="str">
        <f t="shared" si="847"/>
        <v>NO</v>
      </c>
      <c r="X2611" t="str">
        <f t="shared" si="848"/>
        <v>NO</v>
      </c>
      <c r="Y2611" t="str">
        <f t="shared" si="849"/>
        <v>NO</v>
      </c>
      <c r="Z2611" t="str">
        <f t="shared" si="850"/>
        <v>NO</v>
      </c>
      <c r="AA2611" t="str">
        <f t="shared" si="851"/>
        <v>NO</v>
      </c>
      <c r="AB2611" t="str">
        <f t="shared" si="852"/>
        <v>NO</v>
      </c>
      <c r="AC2611" t="str">
        <f t="shared" si="853"/>
        <v>NO</v>
      </c>
      <c r="AD2611" t="str">
        <f t="shared" si="854"/>
        <v>NO</v>
      </c>
      <c r="AE2611" t="str">
        <f t="shared" si="855"/>
        <v>YES</v>
      </c>
      <c r="AF2611" t="str">
        <f t="shared" si="856"/>
        <v>NO</v>
      </c>
      <c r="AG2611" t="str">
        <f t="shared" si="857"/>
        <v>NO</v>
      </c>
      <c r="AH2611" t="str">
        <f t="shared" si="858"/>
        <v>NO</v>
      </c>
      <c r="AI2611">
        <f t="shared" si="859"/>
        <v>676</v>
      </c>
      <c r="AJ2611" t="str">
        <f t="shared" si="860"/>
        <v/>
      </c>
    </row>
    <row r="2612" spans="1:36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40"/>
        <v>1.4132510432681749</v>
      </c>
      <c r="P2612" s="6">
        <f t="shared" si="841"/>
        <v>55.758509532062391</v>
      </c>
      <c r="Q2612" t="str">
        <f t="shared" si="842"/>
        <v>technology</v>
      </c>
      <c r="R2612" t="str">
        <f t="shared" si="843"/>
        <v>space exploration</v>
      </c>
      <c r="S2612" s="8">
        <f t="shared" si="844"/>
        <v>42565</v>
      </c>
      <c r="T2612" s="8">
        <f t="shared" si="845"/>
        <v>42604.290972222225</v>
      </c>
      <c r="U2612">
        <f t="shared" si="846"/>
        <v>2016</v>
      </c>
      <c r="V2612" t="str">
        <f>VLOOKUP(MONTH(S2612),REF!$C$4:$D$15,2,FALSE)</f>
        <v>JUL</v>
      </c>
      <c r="W2612" t="str">
        <f t="shared" si="847"/>
        <v>NO</v>
      </c>
      <c r="X2612" t="str">
        <f t="shared" si="848"/>
        <v>NO</v>
      </c>
      <c r="Y2612" t="str">
        <f t="shared" si="849"/>
        <v>NO</v>
      </c>
      <c r="Z2612" t="str">
        <f t="shared" si="850"/>
        <v>NO</v>
      </c>
      <c r="AA2612" t="str">
        <f t="shared" si="851"/>
        <v>NO</v>
      </c>
      <c r="AB2612" t="str">
        <f t="shared" si="852"/>
        <v>YES</v>
      </c>
      <c r="AC2612" t="str">
        <f t="shared" si="853"/>
        <v>NO</v>
      </c>
      <c r="AD2612" t="str">
        <f t="shared" si="854"/>
        <v>NO</v>
      </c>
      <c r="AE2612" t="str">
        <f t="shared" si="855"/>
        <v>NO</v>
      </c>
      <c r="AF2612" t="str">
        <f t="shared" si="856"/>
        <v>NO</v>
      </c>
      <c r="AG2612" t="str">
        <f t="shared" si="857"/>
        <v>NO</v>
      </c>
      <c r="AH2612" t="str">
        <f t="shared" si="858"/>
        <v>NO</v>
      </c>
      <c r="AI2612">
        <f t="shared" si="859"/>
        <v>577</v>
      </c>
      <c r="AJ2612" t="str">
        <f t="shared" si="860"/>
        <v/>
      </c>
    </row>
    <row r="2613" spans="1:36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40"/>
        <v>27.906363636363636</v>
      </c>
      <c r="P2613" s="6">
        <f t="shared" si="841"/>
        <v>83.802893802893806</v>
      </c>
      <c r="Q2613" t="str">
        <f t="shared" si="842"/>
        <v>technology</v>
      </c>
      <c r="R2613" t="str">
        <f t="shared" si="843"/>
        <v>space exploration</v>
      </c>
      <c r="S2613" s="8">
        <f t="shared" si="844"/>
        <v>42704</v>
      </c>
      <c r="T2613" s="8">
        <f t="shared" si="845"/>
        <v>42737.957638888889</v>
      </c>
      <c r="U2613">
        <f t="shared" si="846"/>
        <v>2016</v>
      </c>
      <c r="V2613" t="str">
        <f>VLOOKUP(MONTH(S2613),REF!$C$4:$D$15,2,FALSE)</f>
        <v>NOV</v>
      </c>
      <c r="W2613" t="str">
        <f t="shared" si="847"/>
        <v>NO</v>
      </c>
      <c r="X2613" t="str">
        <f t="shared" si="848"/>
        <v>NO</v>
      </c>
      <c r="Y2613" t="str">
        <f t="shared" si="849"/>
        <v>NO</v>
      </c>
      <c r="Z2613" t="str">
        <f t="shared" si="850"/>
        <v>YES</v>
      </c>
      <c r="AA2613" t="str">
        <f t="shared" si="851"/>
        <v>NO</v>
      </c>
      <c r="AB2613" t="str">
        <f t="shared" si="852"/>
        <v>NO</v>
      </c>
      <c r="AC2613" t="str">
        <f t="shared" si="853"/>
        <v>NO</v>
      </c>
      <c r="AD2613" t="str">
        <f t="shared" si="854"/>
        <v>NO</v>
      </c>
      <c r="AE2613" t="str">
        <f t="shared" si="855"/>
        <v>NO</v>
      </c>
      <c r="AF2613" t="str">
        <f t="shared" si="856"/>
        <v>NO</v>
      </c>
      <c r="AG2613" t="str">
        <f t="shared" si="857"/>
        <v>NO</v>
      </c>
      <c r="AH2613" t="str">
        <f t="shared" si="858"/>
        <v>NO</v>
      </c>
      <c r="AI2613">
        <f t="shared" si="859"/>
        <v>3663</v>
      </c>
      <c r="AJ2613" t="str">
        <f t="shared" si="860"/>
        <v/>
      </c>
    </row>
    <row r="2614" spans="1:36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40"/>
        <v>1.7176130000000001</v>
      </c>
      <c r="P2614" s="6">
        <f t="shared" si="841"/>
        <v>58.422210884353746</v>
      </c>
      <c r="Q2614" t="str">
        <f t="shared" si="842"/>
        <v>technology</v>
      </c>
      <c r="R2614" t="str">
        <f t="shared" si="843"/>
        <v>space exploration</v>
      </c>
      <c r="S2614" s="8">
        <f t="shared" si="844"/>
        <v>41982</v>
      </c>
      <c r="T2614" s="8">
        <f t="shared" si="845"/>
        <v>42013.143171296295</v>
      </c>
      <c r="U2614">
        <f t="shared" si="846"/>
        <v>2014</v>
      </c>
      <c r="V2614" t="str">
        <f>VLOOKUP(MONTH(S2614),REF!$C$4:$D$15,2,FALSE)</f>
        <v>DEC</v>
      </c>
      <c r="W2614" t="str">
        <f t="shared" si="847"/>
        <v>NO</v>
      </c>
      <c r="X2614" t="str">
        <f t="shared" si="848"/>
        <v>NO</v>
      </c>
      <c r="Y2614" t="str">
        <f t="shared" si="849"/>
        <v>NO</v>
      </c>
      <c r="Z2614" t="str">
        <f t="shared" si="850"/>
        <v>YES</v>
      </c>
      <c r="AA2614" t="str">
        <f t="shared" si="851"/>
        <v>NO</v>
      </c>
      <c r="AB2614" t="str">
        <f t="shared" si="852"/>
        <v>NO</v>
      </c>
      <c r="AC2614" t="str">
        <f t="shared" si="853"/>
        <v>NO</v>
      </c>
      <c r="AD2614" t="str">
        <f t="shared" si="854"/>
        <v>NO</v>
      </c>
      <c r="AE2614" t="str">
        <f t="shared" si="855"/>
        <v>NO</v>
      </c>
      <c r="AF2614" t="str">
        <f t="shared" si="856"/>
        <v>NO</v>
      </c>
      <c r="AG2614" t="str">
        <f t="shared" si="857"/>
        <v>NO</v>
      </c>
      <c r="AH2614" t="str">
        <f t="shared" si="858"/>
        <v>NO</v>
      </c>
      <c r="AI2614">
        <f t="shared" si="859"/>
        <v>294</v>
      </c>
      <c r="AJ2614" t="str">
        <f t="shared" si="860"/>
        <v/>
      </c>
    </row>
    <row r="2615" spans="1:36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40"/>
        <v>1.0101333333333333</v>
      </c>
      <c r="P2615" s="6">
        <f t="shared" si="841"/>
        <v>270.57142857142856</v>
      </c>
      <c r="Q2615" t="str">
        <f t="shared" si="842"/>
        <v>technology</v>
      </c>
      <c r="R2615" t="str">
        <f t="shared" si="843"/>
        <v>space exploration</v>
      </c>
      <c r="S2615" s="8">
        <f t="shared" si="844"/>
        <v>41144</v>
      </c>
      <c r="T2615" s="8">
        <f t="shared" si="845"/>
        <v>41173.81821759259</v>
      </c>
      <c r="U2615">
        <f t="shared" si="846"/>
        <v>2012</v>
      </c>
      <c r="V2615" t="str">
        <f>VLOOKUP(MONTH(S2615),REF!$C$4:$D$15,2,FALSE)</f>
        <v>AUG</v>
      </c>
      <c r="W2615" t="str">
        <f t="shared" si="847"/>
        <v>NO</v>
      </c>
      <c r="X2615" t="str">
        <f t="shared" si="848"/>
        <v>NO</v>
      </c>
      <c r="Y2615" t="str">
        <f t="shared" si="849"/>
        <v>YES</v>
      </c>
      <c r="Z2615" t="str">
        <f t="shared" si="850"/>
        <v>NO</v>
      </c>
      <c r="AA2615" t="str">
        <f t="shared" si="851"/>
        <v>NO</v>
      </c>
      <c r="AB2615" t="str">
        <f t="shared" si="852"/>
        <v>NO</v>
      </c>
      <c r="AC2615" t="str">
        <f t="shared" si="853"/>
        <v>NO</v>
      </c>
      <c r="AD2615" t="str">
        <f t="shared" si="854"/>
        <v>NO</v>
      </c>
      <c r="AE2615" t="str">
        <f t="shared" si="855"/>
        <v>NO</v>
      </c>
      <c r="AF2615" t="str">
        <f t="shared" si="856"/>
        <v>NO</v>
      </c>
      <c r="AG2615" t="str">
        <f t="shared" si="857"/>
        <v>NO</v>
      </c>
      <c r="AH2615" t="str">
        <f t="shared" si="858"/>
        <v>NO</v>
      </c>
      <c r="AI2615">
        <f t="shared" si="859"/>
        <v>28</v>
      </c>
      <c r="AJ2615" t="str">
        <f t="shared" si="860"/>
        <v/>
      </c>
    </row>
    <row r="2616" spans="1:36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40"/>
        <v>1.02</v>
      </c>
      <c r="P2616" s="6">
        <f t="shared" si="841"/>
        <v>107.1</v>
      </c>
      <c r="Q2616" t="str">
        <f t="shared" si="842"/>
        <v>technology</v>
      </c>
      <c r="R2616" t="str">
        <f t="shared" si="843"/>
        <v>space exploration</v>
      </c>
      <c r="S2616" s="8">
        <f t="shared" si="844"/>
        <v>41731</v>
      </c>
      <c r="T2616" s="8">
        <f t="shared" si="845"/>
        <v>41759.208333333336</v>
      </c>
      <c r="U2616">
        <f t="shared" si="846"/>
        <v>2014</v>
      </c>
      <c r="V2616" t="str">
        <f>VLOOKUP(MONTH(S2616),REF!$C$4:$D$15,2,FALSE)</f>
        <v>APR</v>
      </c>
      <c r="W2616" t="str">
        <f t="shared" si="847"/>
        <v>NO</v>
      </c>
      <c r="X2616" t="str">
        <f t="shared" si="848"/>
        <v>NO</v>
      </c>
      <c r="Y2616" t="str">
        <f t="shared" si="849"/>
        <v>NO</v>
      </c>
      <c r="Z2616" t="str">
        <f t="shared" si="850"/>
        <v>YES</v>
      </c>
      <c r="AA2616" t="str">
        <f t="shared" si="851"/>
        <v>NO</v>
      </c>
      <c r="AB2616" t="str">
        <f t="shared" si="852"/>
        <v>NO</v>
      </c>
      <c r="AC2616" t="str">
        <f t="shared" si="853"/>
        <v>NO</v>
      </c>
      <c r="AD2616" t="str">
        <f t="shared" si="854"/>
        <v>NO</v>
      </c>
      <c r="AE2616" t="str">
        <f t="shared" si="855"/>
        <v>NO</v>
      </c>
      <c r="AF2616" t="str">
        <f t="shared" si="856"/>
        <v>NO</v>
      </c>
      <c r="AG2616" t="str">
        <f t="shared" si="857"/>
        <v>NO</v>
      </c>
      <c r="AH2616" t="str">
        <f t="shared" si="858"/>
        <v>NO</v>
      </c>
      <c r="AI2616">
        <f t="shared" si="859"/>
        <v>100</v>
      </c>
      <c r="AJ2616" t="str">
        <f t="shared" si="860"/>
        <v/>
      </c>
    </row>
    <row r="2617" spans="1:36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40"/>
        <v>1.6976511744127936</v>
      </c>
      <c r="P2617" s="6">
        <f t="shared" si="841"/>
        <v>47.180555555555557</v>
      </c>
      <c r="Q2617" t="str">
        <f t="shared" si="842"/>
        <v>technology</v>
      </c>
      <c r="R2617" t="str">
        <f t="shared" si="843"/>
        <v>space exploration</v>
      </c>
      <c r="S2617" s="8">
        <f t="shared" si="844"/>
        <v>42453</v>
      </c>
      <c r="T2617" s="8">
        <f t="shared" si="845"/>
        <v>42490.5</v>
      </c>
      <c r="U2617">
        <f t="shared" si="846"/>
        <v>2016</v>
      </c>
      <c r="V2617" t="str">
        <f>VLOOKUP(MONTH(S2617),REF!$C$4:$D$15,2,FALSE)</f>
        <v>MAR</v>
      </c>
      <c r="W2617" t="str">
        <f t="shared" si="847"/>
        <v>NO</v>
      </c>
      <c r="X2617" t="str">
        <f t="shared" si="848"/>
        <v>YES</v>
      </c>
      <c r="Y2617" t="str">
        <f t="shared" si="849"/>
        <v>NO</v>
      </c>
      <c r="Z2617" t="str">
        <f t="shared" si="850"/>
        <v>NO</v>
      </c>
      <c r="AA2617" t="str">
        <f t="shared" si="851"/>
        <v>NO</v>
      </c>
      <c r="AB2617" t="str">
        <f t="shared" si="852"/>
        <v>NO</v>
      </c>
      <c r="AC2617" t="str">
        <f t="shared" si="853"/>
        <v>NO</v>
      </c>
      <c r="AD2617" t="str">
        <f t="shared" si="854"/>
        <v>NO</v>
      </c>
      <c r="AE2617" t="str">
        <f t="shared" si="855"/>
        <v>NO</v>
      </c>
      <c r="AF2617" t="str">
        <f t="shared" si="856"/>
        <v>NO</v>
      </c>
      <c r="AG2617" t="str">
        <f t="shared" si="857"/>
        <v>NO</v>
      </c>
      <c r="AH2617" t="str">
        <f t="shared" si="858"/>
        <v>NO</v>
      </c>
      <c r="AI2617">
        <f t="shared" si="859"/>
        <v>72</v>
      </c>
      <c r="AJ2617" t="str">
        <f t="shared" si="860"/>
        <v/>
      </c>
    </row>
    <row r="2618" spans="1:36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40"/>
        <v>1.14534</v>
      </c>
      <c r="P2618" s="6">
        <f t="shared" si="841"/>
        <v>120.30882352941177</v>
      </c>
      <c r="Q2618" t="str">
        <f t="shared" si="842"/>
        <v>technology</v>
      </c>
      <c r="R2618" t="str">
        <f t="shared" si="843"/>
        <v>space exploration</v>
      </c>
      <c r="S2618" s="8">
        <f t="shared" si="844"/>
        <v>42212</v>
      </c>
      <c r="T2618" s="8">
        <f t="shared" si="845"/>
        <v>42241.99454861111</v>
      </c>
      <c r="U2618">
        <f t="shared" si="846"/>
        <v>2015</v>
      </c>
      <c r="V2618" t="str">
        <f>VLOOKUP(MONTH(S2618),REF!$C$4:$D$15,2,FALSE)</f>
        <v>JUL</v>
      </c>
      <c r="W2618" t="str">
        <f t="shared" si="847"/>
        <v>NO</v>
      </c>
      <c r="X2618" t="str">
        <f t="shared" si="848"/>
        <v>NO</v>
      </c>
      <c r="Y2618" t="str">
        <f t="shared" si="849"/>
        <v>NO</v>
      </c>
      <c r="Z2618" t="str">
        <f t="shared" si="850"/>
        <v>NO</v>
      </c>
      <c r="AA2618" t="str">
        <f t="shared" si="851"/>
        <v>NO</v>
      </c>
      <c r="AB2618" t="str">
        <f t="shared" si="852"/>
        <v>NO</v>
      </c>
      <c r="AC2618" t="str">
        <f t="shared" si="853"/>
        <v>YES</v>
      </c>
      <c r="AD2618" t="str">
        <f t="shared" si="854"/>
        <v>NO</v>
      </c>
      <c r="AE2618" t="str">
        <f t="shared" si="855"/>
        <v>NO</v>
      </c>
      <c r="AF2618" t="str">
        <f t="shared" si="856"/>
        <v>NO</v>
      </c>
      <c r="AG2618" t="str">
        <f t="shared" si="857"/>
        <v>NO</v>
      </c>
      <c r="AH2618" t="str">
        <f t="shared" si="858"/>
        <v>NO</v>
      </c>
      <c r="AI2618">
        <f t="shared" si="859"/>
        <v>238</v>
      </c>
      <c r="AJ2618" t="str">
        <f t="shared" si="860"/>
        <v/>
      </c>
    </row>
    <row r="2619" spans="1:36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40"/>
        <v>8.7759999999999998</v>
      </c>
      <c r="P2619" s="6">
        <f t="shared" si="841"/>
        <v>27.59748427672956</v>
      </c>
      <c r="Q2619" t="str">
        <f t="shared" si="842"/>
        <v>technology</v>
      </c>
      <c r="R2619" t="str">
        <f t="shared" si="843"/>
        <v>space exploration</v>
      </c>
      <c r="S2619" s="8">
        <f t="shared" si="844"/>
        <v>41903</v>
      </c>
      <c r="T2619" s="8">
        <f t="shared" si="845"/>
        <v>41932.874432870369</v>
      </c>
      <c r="U2619">
        <f t="shared" si="846"/>
        <v>2014</v>
      </c>
      <c r="V2619" t="str">
        <f>VLOOKUP(MONTH(S2619),REF!$C$4:$D$15,2,FALSE)</f>
        <v>SEP</v>
      </c>
      <c r="W2619" t="str">
        <f t="shared" si="847"/>
        <v>YES</v>
      </c>
      <c r="X2619" t="str">
        <f t="shared" si="848"/>
        <v>NO</v>
      </c>
      <c r="Y2619" t="str">
        <f t="shared" si="849"/>
        <v>NO</v>
      </c>
      <c r="Z2619" t="str">
        <f t="shared" si="850"/>
        <v>NO</v>
      </c>
      <c r="AA2619" t="str">
        <f t="shared" si="851"/>
        <v>NO</v>
      </c>
      <c r="AB2619" t="str">
        <f t="shared" si="852"/>
        <v>NO</v>
      </c>
      <c r="AC2619" t="str">
        <f t="shared" si="853"/>
        <v>NO</v>
      </c>
      <c r="AD2619" t="str">
        <f t="shared" si="854"/>
        <v>NO</v>
      </c>
      <c r="AE2619" t="str">
        <f t="shared" si="855"/>
        <v>NO</v>
      </c>
      <c r="AF2619" t="str">
        <f t="shared" si="856"/>
        <v>NO</v>
      </c>
      <c r="AG2619" t="str">
        <f t="shared" si="857"/>
        <v>NO</v>
      </c>
      <c r="AH2619" t="str">
        <f t="shared" si="858"/>
        <v>NO</v>
      </c>
      <c r="AI2619">
        <f t="shared" si="859"/>
        <v>159</v>
      </c>
      <c r="AJ2619" t="str">
        <f t="shared" si="860"/>
        <v/>
      </c>
    </row>
    <row r="2620" spans="1:36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40"/>
        <v>1.0538666666666667</v>
      </c>
      <c r="P2620" s="6">
        <f t="shared" si="841"/>
        <v>205.2987012987013</v>
      </c>
      <c r="Q2620" t="str">
        <f t="shared" si="842"/>
        <v>technology</v>
      </c>
      <c r="R2620" t="str">
        <f t="shared" si="843"/>
        <v>space exploration</v>
      </c>
      <c r="S2620" s="8">
        <f t="shared" si="844"/>
        <v>42280</v>
      </c>
      <c r="T2620" s="8">
        <f t="shared" si="845"/>
        <v>42339.834039351852</v>
      </c>
      <c r="U2620">
        <f t="shared" si="846"/>
        <v>2015</v>
      </c>
      <c r="V2620" t="str">
        <f>VLOOKUP(MONTH(S2620),REF!$C$4:$D$15,2,FALSE)</f>
        <v>OCT</v>
      </c>
      <c r="W2620" t="str">
        <f t="shared" si="847"/>
        <v>NO</v>
      </c>
      <c r="X2620" t="str">
        <f t="shared" si="848"/>
        <v>NO</v>
      </c>
      <c r="Y2620" t="str">
        <f t="shared" si="849"/>
        <v>NO</v>
      </c>
      <c r="Z2620" t="str">
        <f t="shared" si="850"/>
        <v>NO</v>
      </c>
      <c r="AA2620" t="str">
        <f t="shared" si="851"/>
        <v>YES</v>
      </c>
      <c r="AB2620" t="str">
        <f t="shared" si="852"/>
        <v>NO</v>
      </c>
      <c r="AC2620" t="str">
        <f t="shared" si="853"/>
        <v>NO</v>
      </c>
      <c r="AD2620" t="str">
        <f t="shared" si="854"/>
        <v>NO</v>
      </c>
      <c r="AE2620" t="str">
        <f t="shared" si="855"/>
        <v>NO</v>
      </c>
      <c r="AF2620" t="str">
        <f t="shared" si="856"/>
        <v>NO</v>
      </c>
      <c r="AG2620" t="str">
        <f t="shared" si="857"/>
        <v>NO</v>
      </c>
      <c r="AH2620" t="str">
        <f t="shared" si="858"/>
        <v>NO</v>
      </c>
      <c r="AI2620">
        <f t="shared" si="859"/>
        <v>77</v>
      </c>
      <c r="AJ2620" t="str">
        <f t="shared" si="860"/>
        <v/>
      </c>
    </row>
    <row r="2621" spans="1:36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40"/>
        <v>1.8839999999999999</v>
      </c>
      <c r="P2621" s="6">
        <f t="shared" si="841"/>
        <v>35.547169811320757</v>
      </c>
      <c r="Q2621" t="str">
        <f t="shared" si="842"/>
        <v>technology</v>
      </c>
      <c r="R2621" t="str">
        <f t="shared" si="843"/>
        <v>space exploration</v>
      </c>
      <c r="S2621" s="8">
        <f t="shared" si="844"/>
        <v>42274</v>
      </c>
      <c r="T2621" s="8">
        <f t="shared" si="845"/>
        <v>42300.458333333328</v>
      </c>
      <c r="U2621">
        <f t="shared" si="846"/>
        <v>2015</v>
      </c>
      <c r="V2621" t="str">
        <f>VLOOKUP(MONTH(S2621),REF!$C$4:$D$15,2,FALSE)</f>
        <v>SEP</v>
      </c>
      <c r="W2621" t="str">
        <f t="shared" si="847"/>
        <v>NO</v>
      </c>
      <c r="X2621" t="str">
        <f t="shared" si="848"/>
        <v>YES</v>
      </c>
      <c r="Y2621" t="str">
        <f t="shared" si="849"/>
        <v>NO</v>
      </c>
      <c r="Z2621" t="str">
        <f t="shared" si="850"/>
        <v>NO</v>
      </c>
      <c r="AA2621" t="str">
        <f t="shared" si="851"/>
        <v>NO</v>
      </c>
      <c r="AB2621" t="str">
        <f t="shared" si="852"/>
        <v>NO</v>
      </c>
      <c r="AC2621" t="str">
        <f t="shared" si="853"/>
        <v>NO</v>
      </c>
      <c r="AD2621" t="str">
        <f t="shared" si="854"/>
        <v>NO</v>
      </c>
      <c r="AE2621" t="str">
        <f t="shared" si="855"/>
        <v>NO</v>
      </c>
      <c r="AF2621" t="str">
        <f t="shared" si="856"/>
        <v>NO</v>
      </c>
      <c r="AG2621" t="str">
        <f t="shared" si="857"/>
        <v>NO</v>
      </c>
      <c r="AH2621" t="str">
        <f t="shared" si="858"/>
        <v>NO</v>
      </c>
      <c r="AI2621">
        <f t="shared" si="859"/>
        <v>53</v>
      </c>
      <c r="AJ2621" t="str">
        <f t="shared" si="860"/>
        <v/>
      </c>
    </row>
    <row r="2622" spans="1:36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40"/>
        <v>1.436523076923077</v>
      </c>
      <c r="P2622" s="6">
        <f t="shared" si="841"/>
        <v>74.639488409272587</v>
      </c>
      <c r="Q2622" t="str">
        <f t="shared" si="842"/>
        <v>technology</v>
      </c>
      <c r="R2622" t="str">
        <f t="shared" si="843"/>
        <v>space exploration</v>
      </c>
      <c r="S2622" s="8">
        <f t="shared" si="844"/>
        <v>42251</v>
      </c>
      <c r="T2622" s="8">
        <f t="shared" si="845"/>
        <v>42288.041666666672</v>
      </c>
      <c r="U2622">
        <f t="shared" si="846"/>
        <v>2015</v>
      </c>
      <c r="V2622" t="str">
        <f>VLOOKUP(MONTH(S2622),REF!$C$4:$D$15,2,FALSE)</f>
        <v>SEP</v>
      </c>
      <c r="W2622" t="str">
        <f t="shared" si="847"/>
        <v>NO</v>
      </c>
      <c r="X2622" t="str">
        <f t="shared" si="848"/>
        <v>NO</v>
      </c>
      <c r="Y2622" t="str">
        <f t="shared" si="849"/>
        <v>NO</v>
      </c>
      <c r="Z2622" t="str">
        <f t="shared" si="850"/>
        <v>NO</v>
      </c>
      <c r="AA2622" t="str">
        <f t="shared" si="851"/>
        <v>NO</v>
      </c>
      <c r="AB2622" t="str">
        <f t="shared" si="852"/>
        <v>NO</v>
      </c>
      <c r="AC2622" t="str">
        <f t="shared" si="853"/>
        <v>NO</v>
      </c>
      <c r="AD2622" t="str">
        <f t="shared" si="854"/>
        <v>NO</v>
      </c>
      <c r="AE2622" t="str">
        <f t="shared" si="855"/>
        <v>NO</v>
      </c>
      <c r="AF2622" t="str">
        <f t="shared" si="856"/>
        <v>NO</v>
      </c>
      <c r="AG2622" t="str">
        <f t="shared" si="857"/>
        <v>NO</v>
      </c>
      <c r="AH2622" t="str">
        <f t="shared" si="858"/>
        <v>YES</v>
      </c>
      <c r="AI2622">
        <f t="shared" si="859"/>
        <v>1251</v>
      </c>
      <c r="AJ2622" t="str">
        <f t="shared" si="860"/>
        <v/>
      </c>
    </row>
    <row r="2623" spans="1:36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40"/>
        <v>1.4588000000000001</v>
      </c>
      <c r="P2623" s="6">
        <f t="shared" si="841"/>
        <v>47.058064516129029</v>
      </c>
      <c r="Q2623" t="str">
        <f t="shared" si="842"/>
        <v>technology</v>
      </c>
      <c r="R2623" t="str">
        <f t="shared" si="843"/>
        <v>space exploration</v>
      </c>
      <c r="S2623" s="8">
        <f t="shared" si="844"/>
        <v>42116</v>
      </c>
      <c r="T2623" s="8">
        <f t="shared" si="845"/>
        <v>42145.747546296298</v>
      </c>
      <c r="U2623">
        <f t="shared" si="846"/>
        <v>2015</v>
      </c>
      <c r="V2623" t="str">
        <f>VLOOKUP(MONTH(S2623),REF!$C$4:$D$15,2,FALSE)</f>
        <v>APR</v>
      </c>
      <c r="W2623" t="str">
        <f t="shared" si="847"/>
        <v>NO</v>
      </c>
      <c r="X2623" t="str">
        <f t="shared" si="848"/>
        <v>NO</v>
      </c>
      <c r="Y2623" t="str">
        <f t="shared" si="849"/>
        <v>NO</v>
      </c>
      <c r="Z2623" t="str">
        <f t="shared" si="850"/>
        <v>NO</v>
      </c>
      <c r="AA2623" t="str">
        <f t="shared" si="851"/>
        <v>YES</v>
      </c>
      <c r="AB2623" t="str">
        <f t="shared" si="852"/>
        <v>NO</v>
      </c>
      <c r="AC2623" t="str">
        <f t="shared" si="853"/>
        <v>NO</v>
      </c>
      <c r="AD2623" t="str">
        <f t="shared" si="854"/>
        <v>NO</v>
      </c>
      <c r="AE2623" t="str">
        <f t="shared" si="855"/>
        <v>NO</v>
      </c>
      <c r="AF2623" t="str">
        <f t="shared" si="856"/>
        <v>NO</v>
      </c>
      <c r="AG2623" t="str">
        <f t="shared" si="857"/>
        <v>NO</v>
      </c>
      <c r="AH2623" t="str">
        <f t="shared" si="858"/>
        <v>NO</v>
      </c>
      <c r="AI2623">
        <f t="shared" si="859"/>
        <v>465</v>
      </c>
      <c r="AJ2623" t="str">
        <f t="shared" si="860"/>
        <v/>
      </c>
    </row>
    <row r="2624" spans="1:36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40"/>
        <v>1.3118399999999999</v>
      </c>
      <c r="P2624" s="6">
        <f t="shared" si="841"/>
        <v>26.591351351351353</v>
      </c>
      <c r="Q2624" t="str">
        <f t="shared" si="842"/>
        <v>technology</v>
      </c>
      <c r="R2624" t="str">
        <f t="shared" si="843"/>
        <v>space exploration</v>
      </c>
      <c r="S2624" s="8">
        <f t="shared" si="844"/>
        <v>42690</v>
      </c>
      <c r="T2624" s="8">
        <f t="shared" si="845"/>
        <v>42734.74324074074</v>
      </c>
      <c r="U2624">
        <f t="shared" si="846"/>
        <v>2016</v>
      </c>
      <c r="V2624" t="str">
        <f>VLOOKUP(MONTH(S2624),REF!$C$4:$D$15,2,FALSE)</f>
        <v>NOV</v>
      </c>
      <c r="W2624" t="str">
        <f t="shared" si="847"/>
        <v>NO</v>
      </c>
      <c r="X2624" t="str">
        <f t="shared" si="848"/>
        <v>YES</v>
      </c>
      <c r="Y2624" t="str">
        <f t="shared" si="849"/>
        <v>NO</v>
      </c>
      <c r="Z2624" t="str">
        <f t="shared" si="850"/>
        <v>NO</v>
      </c>
      <c r="AA2624" t="str">
        <f t="shared" si="851"/>
        <v>NO</v>
      </c>
      <c r="AB2624" t="str">
        <f t="shared" si="852"/>
        <v>NO</v>
      </c>
      <c r="AC2624" t="str">
        <f t="shared" si="853"/>
        <v>NO</v>
      </c>
      <c r="AD2624" t="str">
        <f t="shared" si="854"/>
        <v>NO</v>
      </c>
      <c r="AE2624" t="str">
        <f t="shared" si="855"/>
        <v>NO</v>
      </c>
      <c r="AF2624" t="str">
        <f t="shared" si="856"/>
        <v>NO</v>
      </c>
      <c r="AG2624" t="str">
        <f t="shared" si="857"/>
        <v>NO</v>
      </c>
      <c r="AH2624" t="str">
        <f t="shared" si="858"/>
        <v>NO</v>
      </c>
      <c r="AI2624">
        <f t="shared" si="859"/>
        <v>74</v>
      </c>
      <c r="AJ2624" t="str">
        <f t="shared" si="860"/>
        <v/>
      </c>
    </row>
    <row r="2625" spans="1:36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40"/>
        <v>1.1399999999999999</v>
      </c>
      <c r="P2625" s="6">
        <f t="shared" si="841"/>
        <v>36.774193548387096</v>
      </c>
      <c r="Q2625" t="str">
        <f t="shared" si="842"/>
        <v>technology</v>
      </c>
      <c r="R2625" t="str">
        <f t="shared" si="843"/>
        <v>space exploration</v>
      </c>
      <c r="S2625" s="8">
        <f t="shared" si="844"/>
        <v>42692</v>
      </c>
      <c r="T2625" s="8">
        <f t="shared" si="845"/>
        <v>42706.256550925929</v>
      </c>
      <c r="U2625">
        <f t="shared" si="846"/>
        <v>2016</v>
      </c>
      <c r="V2625" t="str">
        <f>VLOOKUP(MONTH(S2625),REF!$C$4:$D$15,2,FALSE)</f>
        <v>NOV</v>
      </c>
      <c r="W2625" t="str">
        <f t="shared" si="847"/>
        <v>NO</v>
      </c>
      <c r="X2625" t="str">
        <f t="shared" si="848"/>
        <v>YES</v>
      </c>
      <c r="Y2625" t="str">
        <f t="shared" si="849"/>
        <v>NO</v>
      </c>
      <c r="Z2625" t="str">
        <f t="shared" si="850"/>
        <v>NO</v>
      </c>
      <c r="AA2625" t="str">
        <f t="shared" si="851"/>
        <v>NO</v>
      </c>
      <c r="AB2625" t="str">
        <f t="shared" si="852"/>
        <v>NO</v>
      </c>
      <c r="AC2625" t="str">
        <f t="shared" si="853"/>
        <v>NO</v>
      </c>
      <c r="AD2625" t="str">
        <f t="shared" si="854"/>
        <v>NO</v>
      </c>
      <c r="AE2625" t="str">
        <f t="shared" si="855"/>
        <v>NO</v>
      </c>
      <c r="AF2625" t="str">
        <f t="shared" si="856"/>
        <v>NO</v>
      </c>
      <c r="AG2625" t="str">
        <f t="shared" si="857"/>
        <v>NO</v>
      </c>
      <c r="AH2625" t="str">
        <f t="shared" si="858"/>
        <v>NO</v>
      </c>
      <c r="AI2625">
        <f t="shared" si="859"/>
        <v>62</v>
      </c>
      <c r="AJ2625" t="str">
        <f t="shared" si="860"/>
        <v/>
      </c>
    </row>
    <row r="2626" spans="1:36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40"/>
        <v>13.794206249999998</v>
      </c>
      <c r="P2626" s="6">
        <f t="shared" si="841"/>
        <v>31.820544982698959</v>
      </c>
      <c r="Q2626" t="str">
        <f t="shared" si="842"/>
        <v>technology</v>
      </c>
      <c r="R2626" t="str">
        <f t="shared" si="843"/>
        <v>space exploration</v>
      </c>
      <c r="S2626" s="8">
        <f t="shared" si="844"/>
        <v>41144</v>
      </c>
      <c r="T2626" s="8">
        <f t="shared" si="845"/>
        <v>41165.421550925923</v>
      </c>
      <c r="U2626">
        <f t="shared" si="846"/>
        <v>2012</v>
      </c>
      <c r="V2626" t="str">
        <f>VLOOKUP(MONTH(S2626),REF!$C$4:$D$15,2,FALSE)</f>
        <v>AUG</v>
      </c>
      <c r="W2626" t="str">
        <f t="shared" si="847"/>
        <v>NO</v>
      </c>
      <c r="X2626" t="str">
        <f t="shared" si="848"/>
        <v>NO</v>
      </c>
      <c r="Y2626" t="str">
        <f t="shared" si="849"/>
        <v>YES</v>
      </c>
      <c r="Z2626" t="str">
        <f t="shared" si="850"/>
        <v>NO</v>
      </c>
      <c r="AA2626" t="str">
        <f t="shared" si="851"/>
        <v>NO</v>
      </c>
      <c r="AB2626" t="str">
        <f t="shared" si="852"/>
        <v>NO</v>
      </c>
      <c r="AC2626" t="str">
        <f t="shared" si="853"/>
        <v>NO</v>
      </c>
      <c r="AD2626" t="str">
        <f t="shared" si="854"/>
        <v>NO</v>
      </c>
      <c r="AE2626" t="str">
        <f t="shared" si="855"/>
        <v>NO</v>
      </c>
      <c r="AF2626" t="str">
        <f t="shared" si="856"/>
        <v>NO</v>
      </c>
      <c r="AG2626" t="str">
        <f t="shared" si="857"/>
        <v>NO</v>
      </c>
      <c r="AH2626" t="str">
        <f t="shared" si="858"/>
        <v>NO</v>
      </c>
      <c r="AI2626">
        <f t="shared" si="859"/>
        <v>3468</v>
      </c>
      <c r="AJ2626" t="str">
        <f t="shared" si="860"/>
        <v/>
      </c>
    </row>
    <row r="2627" spans="1:36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61">E2627/D2627</f>
        <v>9.56</v>
      </c>
      <c r="P2627" s="6">
        <f t="shared" ref="P2627:P2690" si="862">E2627/L2627</f>
        <v>27.576923076923077</v>
      </c>
      <c r="Q2627" t="str">
        <f t="shared" ref="Q2627:Q2690" si="863">LEFT(N2627,FIND("/",N2627)-1)</f>
        <v>technology</v>
      </c>
      <c r="R2627" t="str">
        <f t="shared" ref="R2627:R2690" si="864">RIGHT(N2627,LEN(N2627)-FIND("/",N2627))</f>
        <v>space exploration</v>
      </c>
      <c r="S2627" s="8">
        <f t="shared" ref="S2627:S2690" si="865">ROUND((J2627/86400)+DATE(1970,1,1),0)</f>
        <v>42659</v>
      </c>
      <c r="T2627" s="8">
        <f t="shared" ref="T2627:T2690" si="866">(I2627/86400)+DATE(1970,1,1)</f>
        <v>42683.851944444439</v>
      </c>
      <c r="U2627">
        <f t="shared" ref="U2627:U2690" si="867">YEAR(S2627)</f>
        <v>2016</v>
      </c>
      <c r="V2627" t="str">
        <f>VLOOKUP(MONTH(S2627),REF!$C$4:$D$15,2,FALSE)</f>
        <v>OCT</v>
      </c>
      <c r="W2627" t="str">
        <f t="shared" ref="W2627:W2690" si="868">IF(D2627&lt;1000,"YES","NO")</f>
        <v>YES</v>
      </c>
      <c r="X2627" t="str">
        <f t="shared" ref="X2627:X2690" si="869">IF(AND($D2627&gt;=1000,$D2627&lt;=4999),"YES","NO")</f>
        <v>NO</v>
      </c>
      <c r="Y2627" t="str">
        <f t="shared" ref="Y2627:Y2690" si="870">IF(AND($D2627&gt;=5000,$D2627&lt;=9999),"YES","NO")</f>
        <v>NO</v>
      </c>
      <c r="Z2627" t="str">
        <f t="shared" ref="Z2627:Z2690" si="871">IF(AND($D2627&gt;=10000,$D2627&lt;=14999),"YES","NO")</f>
        <v>NO</v>
      </c>
      <c r="AA2627" t="str">
        <f t="shared" ref="AA2627:AA2690" si="872">IF(AND($D2627&gt;=15000,$D2627&lt;=19999),"YES","NO")</f>
        <v>NO</v>
      </c>
      <c r="AB2627" t="str">
        <f t="shared" ref="AB2627:AB2690" si="873">IF(AND($D2627&gt;=20000,$D2627&lt;=24999),"YES","NO")</f>
        <v>NO</v>
      </c>
      <c r="AC2627" t="str">
        <f t="shared" ref="AC2627:AC2690" si="874">IF(AND($D2627&gt;=25000,$D2627&lt;=29999),"YES","NO")</f>
        <v>NO</v>
      </c>
      <c r="AD2627" t="str">
        <f t="shared" ref="AD2627:AD2690" si="875">IF(AND($D2627&gt;=30000,$D2627&lt;=34999),"YES","NO")</f>
        <v>NO</v>
      </c>
      <c r="AE2627" t="str">
        <f t="shared" ref="AE2627:AE2690" si="876">IF(AND($D2627&gt;=35000,$D2627&lt;=39999),"YES","NO")</f>
        <v>NO</v>
      </c>
      <c r="AF2627" t="str">
        <f t="shared" ref="AF2627:AF2690" si="877">IF(AND($D2627&gt;=40000,$D2627&lt;=44999),"YES","NO")</f>
        <v>NO</v>
      </c>
      <c r="AG2627" t="str">
        <f t="shared" ref="AG2627:AG2690" si="878">IF(AND($D2627&gt;=45000,$D2627&lt;=49999),"YES","NO")</f>
        <v>NO</v>
      </c>
      <c r="AH2627" t="str">
        <f t="shared" ref="AH2627:AH2690" si="879">IF($D2627&gt;=50000,"YES","NO")</f>
        <v>NO</v>
      </c>
      <c r="AI2627">
        <f t="shared" ref="AI2627:AI2690" si="880">IF(F2627="successful",L2627,"")</f>
        <v>52</v>
      </c>
      <c r="AJ2627" t="str">
        <f t="shared" ref="AJ2627:AJ2690" si="881">IF(F2627="failed",L2627,"")</f>
        <v/>
      </c>
    </row>
    <row r="2628" spans="1:36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61"/>
        <v>1.1200000000000001</v>
      </c>
      <c r="P2628" s="6">
        <f t="shared" si="862"/>
        <v>56</v>
      </c>
      <c r="Q2628" t="str">
        <f t="shared" si="863"/>
        <v>technology</v>
      </c>
      <c r="R2628" t="str">
        <f t="shared" si="864"/>
        <v>space exploration</v>
      </c>
      <c r="S2628" s="8">
        <f t="shared" si="865"/>
        <v>42129</v>
      </c>
      <c r="T2628" s="8">
        <f t="shared" si="866"/>
        <v>42158.628113425926</v>
      </c>
      <c r="U2628">
        <f t="shared" si="867"/>
        <v>2015</v>
      </c>
      <c r="V2628" t="str">
        <f>VLOOKUP(MONTH(S2628),REF!$C$4:$D$15,2,FALSE)</f>
        <v>MAY</v>
      </c>
      <c r="W2628" t="str">
        <f t="shared" si="868"/>
        <v>NO</v>
      </c>
      <c r="X2628" t="str">
        <f t="shared" si="869"/>
        <v>YES</v>
      </c>
      <c r="Y2628" t="str">
        <f t="shared" si="870"/>
        <v>NO</v>
      </c>
      <c r="Z2628" t="str">
        <f t="shared" si="871"/>
        <v>NO</v>
      </c>
      <c r="AA2628" t="str">
        <f t="shared" si="872"/>
        <v>NO</v>
      </c>
      <c r="AB2628" t="str">
        <f t="shared" si="873"/>
        <v>NO</v>
      </c>
      <c r="AC2628" t="str">
        <f t="shared" si="874"/>
        <v>NO</v>
      </c>
      <c r="AD2628" t="str">
        <f t="shared" si="875"/>
        <v>NO</v>
      </c>
      <c r="AE2628" t="str">
        <f t="shared" si="876"/>
        <v>NO</v>
      </c>
      <c r="AF2628" t="str">
        <f t="shared" si="877"/>
        <v>NO</v>
      </c>
      <c r="AG2628" t="str">
        <f t="shared" si="878"/>
        <v>NO</v>
      </c>
      <c r="AH2628" t="str">
        <f t="shared" si="879"/>
        <v>NO</v>
      </c>
      <c r="AI2628">
        <f t="shared" si="880"/>
        <v>50</v>
      </c>
      <c r="AJ2628" t="str">
        <f t="shared" si="881"/>
        <v/>
      </c>
    </row>
    <row r="2629" spans="1:36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61"/>
        <v>6.4666666666666668</v>
      </c>
      <c r="P2629" s="6">
        <f t="shared" si="862"/>
        <v>21.555555555555557</v>
      </c>
      <c r="Q2629" t="str">
        <f t="shared" si="863"/>
        <v>technology</v>
      </c>
      <c r="R2629" t="str">
        <f t="shared" si="864"/>
        <v>space exploration</v>
      </c>
      <c r="S2629" s="8">
        <f t="shared" si="865"/>
        <v>42305</v>
      </c>
      <c r="T2629" s="8">
        <f t="shared" si="866"/>
        <v>42334.871076388888</v>
      </c>
      <c r="U2629">
        <f t="shared" si="867"/>
        <v>2015</v>
      </c>
      <c r="V2629" t="str">
        <f>VLOOKUP(MONTH(S2629),REF!$C$4:$D$15,2,FALSE)</f>
        <v>OCT</v>
      </c>
      <c r="W2629" t="str">
        <f t="shared" si="868"/>
        <v>YES</v>
      </c>
      <c r="X2629" t="str">
        <f t="shared" si="869"/>
        <v>NO</v>
      </c>
      <c r="Y2629" t="str">
        <f t="shared" si="870"/>
        <v>NO</v>
      </c>
      <c r="Z2629" t="str">
        <f t="shared" si="871"/>
        <v>NO</v>
      </c>
      <c r="AA2629" t="str">
        <f t="shared" si="872"/>
        <v>NO</v>
      </c>
      <c r="AB2629" t="str">
        <f t="shared" si="873"/>
        <v>NO</v>
      </c>
      <c r="AC2629" t="str">
        <f t="shared" si="874"/>
        <v>NO</v>
      </c>
      <c r="AD2629" t="str">
        <f t="shared" si="875"/>
        <v>NO</v>
      </c>
      <c r="AE2629" t="str">
        <f t="shared" si="876"/>
        <v>NO</v>
      </c>
      <c r="AF2629" t="str">
        <f t="shared" si="877"/>
        <v>NO</v>
      </c>
      <c r="AG2629" t="str">
        <f t="shared" si="878"/>
        <v>NO</v>
      </c>
      <c r="AH2629" t="str">
        <f t="shared" si="879"/>
        <v>NO</v>
      </c>
      <c r="AI2629">
        <f t="shared" si="880"/>
        <v>45</v>
      </c>
      <c r="AJ2629" t="str">
        <f t="shared" si="881"/>
        <v/>
      </c>
    </row>
    <row r="2630" spans="1:36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61"/>
        <v>1.1036948748510131</v>
      </c>
      <c r="P2630" s="6">
        <f t="shared" si="862"/>
        <v>44.095238095238095</v>
      </c>
      <c r="Q2630" t="str">
        <f t="shared" si="863"/>
        <v>technology</v>
      </c>
      <c r="R2630" t="str">
        <f t="shared" si="864"/>
        <v>space exploration</v>
      </c>
      <c r="S2630" s="8">
        <f t="shared" si="865"/>
        <v>41954</v>
      </c>
      <c r="T2630" s="8">
        <f t="shared" si="866"/>
        <v>41973.966053240743</v>
      </c>
      <c r="U2630">
        <f t="shared" si="867"/>
        <v>2014</v>
      </c>
      <c r="V2630" t="str">
        <f>VLOOKUP(MONTH(S2630),REF!$C$4:$D$15,2,FALSE)</f>
        <v>NOV</v>
      </c>
      <c r="W2630" t="str">
        <f t="shared" si="868"/>
        <v>YES</v>
      </c>
      <c r="X2630" t="str">
        <f t="shared" si="869"/>
        <v>NO</v>
      </c>
      <c r="Y2630" t="str">
        <f t="shared" si="870"/>
        <v>NO</v>
      </c>
      <c r="Z2630" t="str">
        <f t="shared" si="871"/>
        <v>NO</v>
      </c>
      <c r="AA2630" t="str">
        <f t="shared" si="872"/>
        <v>NO</v>
      </c>
      <c r="AB2630" t="str">
        <f t="shared" si="873"/>
        <v>NO</v>
      </c>
      <c r="AC2630" t="str">
        <f t="shared" si="874"/>
        <v>NO</v>
      </c>
      <c r="AD2630" t="str">
        <f t="shared" si="875"/>
        <v>NO</v>
      </c>
      <c r="AE2630" t="str">
        <f t="shared" si="876"/>
        <v>NO</v>
      </c>
      <c r="AF2630" t="str">
        <f t="shared" si="877"/>
        <v>NO</v>
      </c>
      <c r="AG2630" t="str">
        <f t="shared" si="878"/>
        <v>NO</v>
      </c>
      <c r="AH2630" t="str">
        <f t="shared" si="879"/>
        <v>NO</v>
      </c>
      <c r="AI2630">
        <f t="shared" si="880"/>
        <v>21</v>
      </c>
      <c r="AJ2630" t="str">
        <f t="shared" si="881"/>
        <v/>
      </c>
    </row>
    <row r="2631" spans="1:36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61"/>
        <v>1.2774000000000001</v>
      </c>
      <c r="P2631" s="6">
        <f t="shared" si="862"/>
        <v>63.87</v>
      </c>
      <c r="Q2631" t="str">
        <f t="shared" si="863"/>
        <v>technology</v>
      </c>
      <c r="R2631" t="str">
        <f t="shared" si="864"/>
        <v>space exploration</v>
      </c>
      <c r="S2631" s="8">
        <f t="shared" si="865"/>
        <v>42109</v>
      </c>
      <c r="T2631" s="8">
        <f t="shared" si="866"/>
        <v>42138.538449074069</v>
      </c>
      <c r="U2631">
        <f t="shared" si="867"/>
        <v>2015</v>
      </c>
      <c r="V2631" t="str">
        <f>VLOOKUP(MONTH(S2631),REF!$C$4:$D$15,2,FALSE)</f>
        <v>APR</v>
      </c>
      <c r="W2631" t="str">
        <f t="shared" si="868"/>
        <v>NO</v>
      </c>
      <c r="X2631" t="str">
        <f t="shared" si="869"/>
        <v>NO</v>
      </c>
      <c r="Y2631" t="str">
        <f t="shared" si="870"/>
        <v>YES</v>
      </c>
      <c r="Z2631" t="str">
        <f t="shared" si="871"/>
        <v>NO</v>
      </c>
      <c r="AA2631" t="str">
        <f t="shared" si="872"/>
        <v>NO</v>
      </c>
      <c r="AB2631" t="str">
        <f t="shared" si="873"/>
        <v>NO</v>
      </c>
      <c r="AC2631" t="str">
        <f t="shared" si="874"/>
        <v>NO</v>
      </c>
      <c r="AD2631" t="str">
        <f t="shared" si="875"/>
        <v>NO</v>
      </c>
      <c r="AE2631" t="str">
        <f t="shared" si="876"/>
        <v>NO</v>
      </c>
      <c r="AF2631" t="str">
        <f t="shared" si="877"/>
        <v>NO</v>
      </c>
      <c r="AG2631" t="str">
        <f t="shared" si="878"/>
        <v>NO</v>
      </c>
      <c r="AH2631" t="str">
        <f t="shared" si="879"/>
        <v>NO</v>
      </c>
      <c r="AI2631">
        <f t="shared" si="880"/>
        <v>100</v>
      </c>
      <c r="AJ2631" t="str">
        <f t="shared" si="881"/>
        <v/>
      </c>
    </row>
    <row r="2632" spans="1:36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61"/>
        <v>1.579</v>
      </c>
      <c r="P2632" s="6">
        <f t="shared" si="862"/>
        <v>38.987654320987652</v>
      </c>
      <c r="Q2632" t="str">
        <f t="shared" si="863"/>
        <v>technology</v>
      </c>
      <c r="R2632" t="str">
        <f t="shared" si="864"/>
        <v>space exploration</v>
      </c>
      <c r="S2632" s="8">
        <f t="shared" si="865"/>
        <v>42524</v>
      </c>
      <c r="T2632" s="8">
        <f t="shared" si="866"/>
        <v>42551.416666666672</v>
      </c>
      <c r="U2632">
        <f t="shared" si="867"/>
        <v>2016</v>
      </c>
      <c r="V2632" t="str">
        <f>VLOOKUP(MONTH(S2632),REF!$C$4:$D$15,2,FALSE)</f>
        <v>JUN</v>
      </c>
      <c r="W2632" t="str">
        <f t="shared" si="868"/>
        <v>NO</v>
      </c>
      <c r="X2632" t="str">
        <f t="shared" si="869"/>
        <v>YES</v>
      </c>
      <c r="Y2632" t="str">
        <f t="shared" si="870"/>
        <v>NO</v>
      </c>
      <c r="Z2632" t="str">
        <f t="shared" si="871"/>
        <v>NO</v>
      </c>
      <c r="AA2632" t="str">
        <f t="shared" si="872"/>
        <v>NO</v>
      </c>
      <c r="AB2632" t="str">
        <f t="shared" si="873"/>
        <v>NO</v>
      </c>
      <c r="AC2632" t="str">
        <f t="shared" si="874"/>
        <v>NO</v>
      </c>
      <c r="AD2632" t="str">
        <f t="shared" si="875"/>
        <v>NO</v>
      </c>
      <c r="AE2632" t="str">
        <f t="shared" si="876"/>
        <v>NO</v>
      </c>
      <c r="AF2632" t="str">
        <f t="shared" si="877"/>
        <v>NO</v>
      </c>
      <c r="AG2632" t="str">
        <f t="shared" si="878"/>
        <v>NO</v>
      </c>
      <c r="AH2632" t="str">
        <f t="shared" si="879"/>
        <v>NO</v>
      </c>
      <c r="AI2632">
        <f t="shared" si="880"/>
        <v>81</v>
      </c>
      <c r="AJ2632" t="str">
        <f t="shared" si="881"/>
        <v/>
      </c>
    </row>
    <row r="2633" spans="1:36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61"/>
        <v>1.1466525000000001</v>
      </c>
      <c r="P2633" s="6">
        <f t="shared" si="862"/>
        <v>80.185489510489504</v>
      </c>
      <c r="Q2633" t="str">
        <f t="shared" si="863"/>
        <v>technology</v>
      </c>
      <c r="R2633" t="str">
        <f t="shared" si="864"/>
        <v>space exploration</v>
      </c>
      <c r="S2633" s="8">
        <f t="shared" si="865"/>
        <v>42218</v>
      </c>
      <c r="T2633" s="8">
        <f t="shared" si="866"/>
        <v>42246.169293981482</v>
      </c>
      <c r="U2633">
        <f t="shared" si="867"/>
        <v>2015</v>
      </c>
      <c r="V2633" t="str">
        <f>VLOOKUP(MONTH(S2633),REF!$C$4:$D$15,2,FALSE)</f>
        <v>AUG</v>
      </c>
      <c r="W2633" t="str">
        <f t="shared" si="868"/>
        <v>NO</v>
      </c>
      <c r="X2633" t="str">
        <f t="shared" si="869"/>
        <v>NO</v>
      </c>
      <c r="Y2633" t="str">
        <f t="shared" si="870"/>
        <v>NO</v>
      </c>
      <c r="Z2633" t="str">
        <f t="shared" si="871"/>
        <v>NO</v>
      </c>
      <c r="AA2633" t="str">
        <f t="shared" si="872"/>
        <v>NO</v>
      </c>
      <c r="AB2633" t="str">
        <f t="shared" si="873"/>
        <v>YES</v>
      </c>
      <c r="AC2633" t="str">
        <f t="shared" si="874"/>
        <v>NO</v>
      </c>
      <c r="AD2633" t="str">
        <f t="shared" si="875"/>
        <v>NO</v>
      </c>
      <c r="AE2633" t="str">
        <f t="shared" si="876"/>
        <v>NO</v>
      </c>
      <c r="AF2633" t="str">
        <f t="shared" si="877"/>
        <v>NO</v>
      </c>
      <c r="AG2633" t="str">
        <f t="shared" si="878"/>
        <v>NO</v>
      </c>
      <c r="AH2633" t="str">
        <f t="shared" si="879"/>
        <v>NO</v>
      </c>
      <c r="AI2633">
        <f t="shared" si="880"/>
        <v>286</v>
      </c>
      <c r="AJ2633" t="str">
        <f t="shared" si="881"/>
        <v/>
      </c>
    </row>
    <row r="2634" spans="1:36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61"/>
        <v>1.3700934579439252</v>
      </c>
      <c r="P2634" s="6">
        <f t="shared" si="862"/>
        <v>34.904761904761905</v>
      </c>
      <c r="Q2634" t="str">
        <f t="shared" si="863"/>
        <v>technology</v>
      </c>
      <c r="R2634" t="str">
        <f t="shared" si="864"/>
        <v>space exploration</v>
      </c>
      <c r="S2634" s="8">
        <f t="shared" si="865"/>
        <v>42494</v>
      </c>
      <c r="T2634" s="8">
        <f t="shared" si="866"/>
        <v>42519.061793981484</v>
      </c>
      <c r="U2634">
        <f t="shared" si="867"/>
        <v>2016</v>
      </c>
      <c r="V2634" t="str">
        <f>VLOOKUP(MONTH(S2634),REF!$C$4:$D$15,2,FALSE)</f>
        <v>MAY</v>
      </c>
      <c r="W2634" t="str">
        <f t="shared" si="868"/>
        <v>NO</v>
      </c>
      <c r="X2634" t="str">
        <f t="shared" si="869"/>
        <v>YES</v>
      </c>
      <c r="Y2634" t="str">
        <f t="shared" si="870"/>
        <v>NO</v>
      </c>
      <c r="Z2634" t="str">
        <f t="shared" si="871"/>
        <v>NO</v>
      </c>
      <c r="AA2634" t="str">
        <f t="shared" si="872"/>
        <v>NO</v>
      </c>
      <c r="AB2634" t="str">
        <f t="shared" si="873"/>
        <v>NO</v>
      </c>
      <c r="AC2634" t="str">
        <f t="shared" si="874"/>
        <v>NO</v>
      </c>
      <c r="AD2634" t="str">
        <f t="shared" si="875"/>
        <v>NO</v>
      </c>
      <c r="AE2634" t="str">
        <f t="shared" si="876"/>
        <v>NO</v>
      </c>
      <c r="AF2634" t="str">
        <f t="shared" si="877"/>
        <v>NO</v>
      </c>
      <c r="AG2634" t="str">
        <f t="shared" si="878"/>
        <v>NO</v>
      </c>
      <c r="AH2634" t="str">
        <f t="shared" si="879"/>
        <v>NO</v>
      </c>
      <c r="AI2634">
        <f t="shared" si="880"/>
        <v>42</v>
      </c>
      <c r="AJ2634" t="str">
        <f t="shared" si="881"/>
        <v/>
      </c>
    </row>
    <row r="2635" spans="1:36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61"/>
        <v>3.5461999999999998</v>
      </c>
      <c r="P2635" s="6">
        <f t="shared" si="862"/>
        <v>89.100502512562812</v>
      </c>
      <c r="Q2635" t="str">
        <f t="shared" si="863"/>
        <v>technology</v>
      </c>
      <c r="R2635" t="str">
        <f t="shared" si="864"/>
        <v>space exploration</v>
      </c>
      <c r="S2635" s="8">
        <f t="shared" si="865"/>
        <v>41668</v>
      </c>
      <c r="T2635" s="8">
        <f t="shared" si="866"/>
        <v>41697.958333333336</v>
      </c>
      <c r="U2635">
        <f t="shared" si="867"/>
        <v>2014</v>
      </c>
      <c r="V2635" t="str">
        <f>VLOOKUP(MONTH(S2635),REF!$C$4:$D$15,2,FALSE)</f>
        <v>JAN</v>
      </c>
      <c r="W2635" t="str">
        <f t="shared" si="868"/>
        <v>NO</v>
      </c>
      <c r="X2635" t="str">
        <f t="shared" si="869"/>
        <v>NO</v>
      </c>
      <c r="Y2635" t="str">
        <f t="shared" si="870"/>
        <v>YES</v>
      </c>
      <c r="Z2635" t="str">
        <f t="shared" si="871"/>
        <v>NO</v>
      </c>
      <c r="AA2635" t="str">
        <f t="shared" si="872"/>
        <v>NO</v>
      </c>
      <c r="AB2635" t="str">
        <f t="shared" si="873"/>
        <v>NO</v>
      </c>
      <c r="AC2635" t="str">
        <f t="shared" si="874"/>
        <v>NO</v>
      </c>
      <c r="AD2635" t="str">
        <f t="shared" si="875"/>
        <v>NO</v>
      </c>
      <c r="AE2635" t="str">
        <f t="shared" si="876"/>
        <v>NO</v>
      </c>
      <c r="AF2635" t="str">
        <f t="shared" si="877"/>
        <v>NO</v>
      </c>
      <c r="AG2635" t="str">
        <f t="shared" si="878"/>
        <v>NO</v>
      </c>
      <c r="AH2635" t="str">
        <f t="shared" si="879"/>
        <v>NO</v>
      </c>
      <c r="AI2635">
        <f t="shared" si="880"/>
        <v>199</v>
      </c>
      <c r="AJ2635" t="str">
        <f t="shared" si="881"/>
        <v/>
      </c>
    </row>
    <row r="2636" spans="1:36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61"/>
        <v>1.0602150537634409</v>
      </c>
      <c r="P2636" s="6">
        <f t="shared" si="862"/>
        <v>39.44</v>
      </c>
      <c r="Q2636" t="str">
        <f t="shared" si="863"/>
        <v>technology</v>
      </c>
      <c r="R2636" t="str">
        <f t="shared" si="864"/>
        <v>space exploration</v>
      </c>
      <c r="S2636" s="8">
        <f t="shared" si="865"/>
        <v>42613</v>
      </c>
      <c r="T2636" s="8">
        <f t="shared" si="866"/>
        <v>42642.656493055554</v>
      </c>
      <c r="U2636">
        <f t="shared" si="867"/>
        <v>2016</v>
      </c>
      <c r="V2636" t="str">
        <f>VLOOKUP(MONTH(S2636),REF!$C$4:$D$15,2,FALSE)</f>
        <v>AUG</v>
      </c>
      <c r="W2636" t="str">
        <f t="shared" si="868"/>
        <v>YES</v>
      </c>
      <c r="X2636" t="str">
        <f t="shared" si="869"/>
        <v>NO</v>
      </c>
      <c r="Y2636" t="str">
        <f t="shared" si="870"/>
        <v>NO</v>
      </c>
      <c r="Z2636" t="str">
        <f t="shared" si="871"/>
        <v>NO</v>
      </c>
      <c r="AA2636" t="str">
        <f t="shared" si="872"/>
        <v>NO</v>
      </c>
      <c r="AB2636" t="str">
        <f t="shared" si="873"/>
        <v>NO</v>
      </c>
      <c r="AC2636" t="str">
        <f t="shared" si="874"/>
        <v>NO</v>
      </c>
      <c r="AD2636" t="str">
        <f t="shared" si="875"/>
        <v>NO</v>
      </c>
      <c r="AE2636" t="str">
        <f t="shared" si="876"/>
        <v>NO</v>
      </c>
      <c r="AF2636" t="str">
        <f t="shared" si="877"/>
        <v>NO</v>
      </c>
      <c r="AG2636" t="str">
        <f t="shared" si="878"/>
        <v>NO</v>
      </c>
      <c r="AH2636" t="str">
        <f t="shared" si="879"/>
        <v>NO</v>
      </c>
      <c r="AI2636">
        <f t="shared" si="880"/>
        <v>25</v>
      </c>
      <c r="AJ2636" t="str">
        <f t="shared" si="881"/>
        <v/>
      </c>
    </row>
    <row r="2637" spans="1:36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61"/>
        <v>1</v>
      </c>
      <c r="P2637" s="6">
        <f t="shared" si="862"/>
        <v>136.9047619047619</v>
      </c>
      <c r="Q2637" t="str">
        <f t="shared" si="863"/>
        <v>technology</v>
      </c>
      <c r="R2637" t="str">
        <f t="shared" si="864"/>
        <v>space exploration</v>
      </c>
      <c r="S2637" s="8">
        <f t="shared" si="865"/>
        <v>42038</v>
      </c>
      <c r="T2637" s="8">
        <f t="shared" si="866"/>
        <v>42072.909270833334</v>
      </c>
      <c r="U2637">
        <f t="shared" si="867"/>
        <v>2015</v>
      </c>
      <c r="V2637" t="str">
        <f>VLOOKUP(MONTH(S2637),REF!$C$4:$D$15,2,FALSE)</f>
        <v>FEB</v>
      </c>
      <c r="W2637" t="str">
        <f t="shared" si="868"/>
        <v>NO</v>
      </c>
      <c r="X2637" t="str">
        <f t="shared" si="869"/>
        <v>NO</v>
      </c>
      <c r="Y2637" t="str">
        <f t="shared" si="870"/>
        <v>NO</v>
      </c>
      <c r="Z2637" t="str">
        <f t="shared" si="871"/>
        <v>YES</v>
      </c>
      <c r="AA2637" t="str">
        <f t="shared" si="872"/>
        <v>NO</v>
      </c>
      <c r="AB2637" t="str">
        <f t="shared" si="873"/>
        <v>NO</v>
      </c>
      <c r="AC2637" t="str">
        <f t="shared" si="874"/>
        <v>NO</v>
      </c>
      <c r="AD2637" t="str">
        <f t="shared" si="875"/>
        <v>NO</v>
      </c>
      <c r="AE2637" t="str">
        <f t="shared" si="876"/>
        <v>NO</v>
      </c>
      <c r="AF2637" t="str">
        <f t="shared" si="877"/>
        <v>NO</v>
      </c>
      <c r="AG2637" t="str">
        <f t="shared" si="878"/>
        <v>NO</v>
      </c>
      <c r="AH2637" t="str">
        <f t="shared" si="879"/>
        <v>NO</v>
      </c>
      <c r="AI2637">
        <f t="shared" si="880"/>
        <v>84</v>
      </c>
      <c r="AJ2637" t="str">
        <f t="shared" si="881"/>
        <v/>
      </c>
    </row>
    <row r="2638" spans="1:36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61"/>
        <v>1.873</v>
      </c>
      <c r="P2638" s="6">
        <f t="shared" si="862"/>
        <v>37.46</v>
      </c>
      <c r="Q2638" t="str">
        <f t="shared" si="863"/>
        <v>technology</v>
      </c>
      <c r="R2638" t="str">
        <f t="shared" si="864"/>
        <v>space exploration</v>
      </c>
      <c r="S2638" s="8">
        <f t="shared" si="865"/>
        <v>42637</v>
      </c>
      <c r="T2638" s="8">
        <f t="shared" si="866"/>
        <v>42659.041666666672</v>
      </c>
      <c r="U2638">
        <f t="shared" si="867"/>
        <v>2016</v>
      </c>
      <c r="V2638" t="str">
        <f>VLOOKUP(MONTH(S2638),REF!$C$4:$D$15,2,FALSE)</f>
        <v>SEP</v>
      </c>
      <c r="W2638" t="str">
        <f t="shared" si="868"/>
        <v>NO</v>
      </c>
      <c r="X2638" t="str">
        <f t="shared" si="869"/>
        <v>YES</v>
      </c>
      <c r="Y2638" t="str">
        <f t="shared" si="870"/>
        <v>NO</v>
      </c>
      <c r="Z2638" t="str">
        <f t="shared" si="871"/>
        <v>NO</v>
      </c>
      <c r="AA2638" t="str">
        <f t="shared" si="872"/>
        <v>NO</v>
      </c>
      <c r="AB2638" t="str">
        <f t="shared" si="873"/>
        <v>NO</v>
      </c>
      <c r="AC2638" t="str">
        <f t="shared" si="874"/>
        <v>NO</v>
      </c>
      <c r="AD2638" t="str">
        <f t="shared" si="875"/>
        <v>NO</v>
      </c>
      <c r="AE2638" t="str">
        <f t="shared" si="876"/>
        <v>NO</v>
      </c>
      <c r="AF2638" t="str">
        <f t="shared" si="877"/>
        <v>NO</v>
      </c>
      <c r="AG2638" t="str">
        <f t="shared" si="878"/>
        <v>NO</v>
      </c>
      <c r="AH2638" t="str">
        <f t="shared" si="879"/>
        <v>NO</v>
      </c>
      <c r="AI2638">
        <f t="shared" si="880"/>
        <v>50</v>
      </c>
      <c r="AJ2638" t="str">
        <f t="shared" si="881"/>
        <v/>
      </c>
    </row>
    <row r="2639" spans="1:36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61"/>
        <v>1.6619999999999999</v>
      </c>
      <c r="P2639" s="6">
        <f t="shared" si="862"/>
        <v>31.96153846153846</v>
      </c>
      <c r="Q2639" t="str">
        <f t="shared" si="863"/>
        <v>technology</v>
      </c>
      <c r="R2639" t="str">
        <f t="shared" si="864"/>
        <v>space exploration</v>
      </c>
      <c r="S2639" s="8">
        <f t="shared" si="865"/>
        <v>42640</v>
      </c>
      <c r="T2639" s="8">
        <f t="shared" si="866"/>
        <v>42655.549479166672</v>
      </c>
      <c r="U2639">
        <f t="shared" si="867"/>
        <v>2016</v>
      </c>
      <c r="V2639" t="str">
        <f>VLOOKUP(MONTH(S2639),REF!$C$4:$D$15,2,FALSE)</f>
        <v>SEP</v>
      </c>
      <c r="W2639" t="str">
        <f t="shared" si="868"/>
        <v>YES</v>
      </c>
      <c r="X2639" t="str">
        <f t="shared" si="869"/>
        <v>NO</v>
      </c>
      <c r="Y2639" t="str">
        <f t="shared" si="870"/>
        <v>NO</v>
      </c>
      <c r="Z2639" t="str">
        <f t="shared" si="871"/>
        <v>NO</v>
      </c>
      <c r="AA2639" t="str">
        <f t="shared" si="872"/>
        <v>NO</v>
      </c>
      <c r="AB2639" t="str">
        <f t="shared" si="873"/>
        <v>NO</v>
      </c>
      <c r="AC2639" t="str">
        <f t="shared" si="874"/>
        <v>NO</v>
      </c>
      <c r="AD2639" t="str">
        <f t="shared" si="875"/>
        <v>NO</v>
      </c>
      <c r="AE2639" t="str">
        <f t="shared" si="876"/>
        <v>NO</v>
      </c>
      <c r="AF2639" t="str">
        <f t="shared" si="877"/>
        <v>NO</v>
      </c>
      <c r="AG2639" t="str">
        <f t="shared" si="878"/>
        <v>NO</v>
      </c>
      <c r="AH2639" t="str">
        <f t="shared" si="879"/>
        <v>NO</v>
      </c>
      <c r="AI2639">
        <f t="shared" si="880"/>
        <v>26</v>
      </c>
      <c r="AJ2639" t="str">
        <f t="shared" si="881"/>
        <v/>
      </c>
    </row>
    <row r="2640" spans="1:36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61"/>
        <v>1.0172910662824208</v>
      </c>
      <c r="P2640" s="6">
        <f t="shared" si="862"/>
        <v>25.214285714285715</v>
      </c>
      <c r="Q2640" t="str">
        <f t="shared" si="863"/>
        <v>technology</v>
      </c>
      <c r="R2640" t="str">
        <f t="shared" si="864"/>
        <v>space exploration</v>
      </c>
      <c r="S2640" s="8">
        <f t="shared" si="865"/>
        <v>41990</v>
      </c>
      <c r="T2640" s="8">
        <f t="shared" si="866"/>
        <v>42019.913136574076</v>
      </c>
      <c r="U2640">
        <f t="shared" si="867"/>
        <v>2014</v>
      </c>
      <c r="V2640" t="str">
        <f>VLOOKUP(MONTH(S2640),REF!$C$4:$D$15,2,FALSE)</f>
        <v>DEC</v>
      </c>
      <c r="W2640" t="str">
        <f t="shared" si="868"/>
        <v>YES</v>
      </c>
      <c r="X2640" t="str">
        <f t="shared" si="869"/>
        <v>NO</v>
      </c>
      <c r="Y2640" t="str">
        <f t="shared" si="870"/>
        <v>NO</v>
      </c>
      <c r="Z2640" t="str">
        <f t="shared" si="871"/>
        <v>NO</v>
      </c>
      <c r="AA2640" t="str">
        <f t="shared" si="872"/>
        <v>NO</v>
      </c>
      <c r="AB2640" t="str">
        <f t="shared" si="873"/>
        <v>NO</v>
      </c>
      <c r="AC2640" t="str">
        <f t="shared" si="874"/>
        <v>NO</v>
      </c>
      <c r="AD2640" t="str">
        <f t="shared" si="875"/>
        <v>NO</v>
      </c>
      <c r="AE2640" t="str">
        <f t="shared" si="876"/>
        <v>NO</v>
      </c>
      <c r="AF2640" t="str">
        <f t="shared" si="877"/>
        <v>NO</v>
      </c>
      <c r="AG2640" t="str">
        <f t="shared" si="878"/>
        <v>NO</v>
      </c>
      <c r="AH2640" t="str">
        <f t="shared" si="879"/>
        <v>NO</v>
      </c>
      <c r="AI2640">
        <f t="shared" si="880"/>
        <v>14</v>
      </c>
      <c r="AJ2640" t="str">
        <f t="shared" si="881"/>
        <v/>
      </c>
    </row>
    <row r="2641" spans="1:36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61"/>
        <v>1.64</v>
      </c>
      <c r="P2641" s="6">
        <f t="shared" si="862"/>
        <v>10.040816326530612</v>
      </c>
      <c r="Q2641" t="str">
        <f t="shared" si="863"/>
        <v>technology</v>
      </c>
      <c r="R2641" t="str">
        <f t="shared" si="864"/>
        <v>space exploration</v>
      </c>
      <c r="S2641" s="8">
        <f t="shared" si="865"/>
        <v>42025</v>
      </c>
      <c r="T2641" s="8">
        <f t="shared" si="866"/>
        <v>42054.86513888889</v>
      </c>
      <c r="U2641">
        <f t="shared" si="867"/>
        <v>2015</v>
      </c>
      <c r="V2641" t="str">
        <f>VLOOKUP(MONTH(S2641),REF!$C$4:$D$15,2,FALSE)</f>
        <v>JAN</v>
      </c>
      <c r="W2641" t="str">
        <f t="shared" si="868"/>
        <v>YES</v>
      </c>
      <c r="X2641" t="str">
        <f t="shared" si="869"/>
        <v>NO</v>
      </c>
      <c r="Y2641" t="str">
        <f t="shared" si="870"/>
        <v>NO</v>
      </c>
      <c r="Z2641" t="str">
        <f t="shared" si="871"/>
        <v>NO</v>
      </c>
      <c r="AA2641" t="str">
        <f t="shared" si="872"/>
        <v>NO</v>
      </c>
      <c r="AB2641" t="str">
        <f t="shared" si="873"/>
        <v>NO</v>
      </c>
      <c r="AC2641" t="str">
        <f t="shared" si="874"/>
        <v>NO</v>
      </c>
      <c r="AD2641" t="str">
        <f t="shared" si="875"/>
        <v>NO</v>
      </c>
      <c r="AE2641" t="str">
        <f t="shared" si="876"/>
        <v>NO</v>
      </c>
      <c r="AF2641" t="str">
        <f t="shared" si="877"/>
        <v>NO</v>
      </c>
      <c r="AG2641" t="str">
        <f t="shared" si="878"/>
        <v>NO</v>
      </c>
      <c r="AH2641" t="str">
        <f t="shared" si="879"/>
        <v>NO</v>
      </c>
      <c r="AI2641">
        <f t="shared" si="880"/>
        <v>49</v>
      </c>
      <c r="AJ2641" t="str">
        <f t="shared" si="881"/>
        <v/>
      </c>
    </row>
    <row r="2642" spans="1:36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61"/>
        <v>1.0566666666666666</v>
      </c>
      <c r="P2642" s="6">
        <f t="shared" si="862"/>
        <v>45.94202898550725</v>
      </c>
      <c r="Q2642" t="str">
        <f t="shared" si="863"/>
        <v>technology</v>
      </c>
      <c r="R2642" t="str">
        <f t="shared" si="864"/>
        <v>space exploration</v>
      </c>
      <c r="S2642" s="8">
        <f t="shared" si="865"/>
        <v>42103</v>
      </c>
      <c r="T2642" s="8">
        <f t="shared" si="866"/>
        <v>42163.160578703704</v>
      </c>
      <c r="U2642">
        <f t="shared" si="867"/>
        <v>2015</v>
      </c>
      <c r="V2642" t="str">
        <f>VLOOKUP(MONTH(S2642),REF!$C$4:$D$15,2,FALSE)</f>
        <v>APR</v>
      </c>
      <c r="W2642" t="str">
        <f t="shared" si="868"/>
        <v>NO</v>
      </c>
      <c r="X2642" t="str">
        <f t="shared" si="869"/>
        <v>YES</v>
      </c>
      <c r="Y2642" t="str">
        <f t="shared" si="870"/>
        <v>NO</v>
      </c>
      <c r="Z2642" t="str">
        <f t="shared" si="871"/>
        <v>NO</v>
      </c>
      <c r="AA2642" t="str">
        <f t="shared" si="872"/>
        <v>NO</v>
      </c>
      <c r="AB2642" t="str">
        <f t="shared" si="873"/>
        <v>NO</v>
      </c>
      <c r="AC2642" t="str">
        <f t="shared" si="874"/>
        <v>NO</v>
      </c>
      <c r="AD2642" t="str">
        <f t="shared" si="875"/>
        <v>NO</v>
      </c>
      <c r="AE2642" t="str">
        <f t="shared" si="876"/>
        <v>NO</v>
      </c>
      <c r="AF2642" t="str">
        <f t="shared" si="877"/>
        <v>NO</v>
      </c>
      <c r="AG2642" t="str">
        <f t="shared" si="878"/>
        <v>NO</v>
      </c>
      <c r="AH2642" t="str">
        <f t="shared" si="879"/>
        <v>NO</v>
      </c>
      <c r="AI2642">
        <f t="shared" si="880"/>
        <v>69</v>
      </c>
      <c r="AJ2642" t="str">
        <f t="shared" si="881"/>
        <v/>
      </c>
    </row>
    <row r="2643" spans="1:36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61"/>
        <v>0.01</v>
      </c>
      <c r="P2643" s="6">
        <f t="shared" si="862"/>
        <v>15</v>
      </c>
      <c r="Q2643" t="str">
        <f t="shared" si="863"/>
        <v>technology</v>
      </c>
      <c r="R2643" t="str">
        <f t="shared" si="864"/>
        <v>space exploration</v>
      </c>
      <c r="S2643" s="8">
        <f t="shared" si="865"/>
        <v>41881</v>
      </c>
      <c r="T2643" s="8">
        <f t="shared" si="866"/>
        <v>41897.839583333334</v>
      </c>
      <c r="U2643">
        <f t="shared" si="867"/>
        <v>2014</v>
      </c>
      <c r="V2643" t="str">
        <f>VLOOKUP(MONTH(S2643),REF!$C$4:$D$15,2,FALSE)</f>
        <v>AUG</v>
      </c>
      <c r="W2643" t="str">
        <f t="shared" si="868"/>
        <v>NO</v>
      </c>
      <c r="X2643" t="str">
        <f t="shared" si="869"/>
        <v>YES</v>
      </c>
      <c r="Y2643" t="str">
        <f t="shared" si="870"/>
        <v>NO</v>
      </c>
      <c r="Z2643" t="str">
        <f t="shared" si="871"/>
        <v>NO</v>
      </c>
      <c r="AA2643" t="str">
        <f t="shared" si="872"/>
        <v>NO</v>
      </c>
      <c r="AB2643" t="str">
        <f t="shared" si="873"/>
        <v>NO</v>
      </c>
      <c r="AC2643" t="str">
        <f t="shared" si="874"/>
        <v>NO</v>
      </c>
      <c r="AD2643" t="str">
        <f t="shared" si="875"/>
        <v>NO</v>
      </c>
      <c r="AE2643" t="str">
        <f t="shared" si="876"/>
        <v>NO</v>
      </c>
      <c r="AF2643" t="str">
        <f t="shared" si="877"/>
        <v>NO</v>
      </c>
      <c r="AG2643" t="str">
        <f t="shared" si="878"/>
        <v>NO</v>
      </c>
      <c r="AH2643" t="str">
        <f t="shared" si="879"/>
        <v>NO</v>
      </c>
      <c r="AI2643" t="str">
        <f t="shared" si="880"/>
        <v/>
      </c>
      <c r="AJ2643">
        <f t="shared" si="881"/>
        <v>1</v>
      </c>
    </row>
    <row r="2644" spans="1:36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61"/>
        <v>0</v>
      </c>
      <c r="P2644" s="6" t="e">
        <f t="shared" si="862"/>
        <v>#DIV/0!</v>
      </c>
      <c r="Q2644" t="str">
        <f t="shared" si="863"/>
        <v>technology</v>
      </c>
      <c r="R2644" t="str">
        <f t="shared" si="864"/>
        <v>space exploration</v>
      </c>
      <c r="S2644" s="8">
        <f t="shared" si="865"/>
        <v>42536</v>
      </c>
      <c r="T2644" s="8">
        <f t="shared" si="866"/>
        <v>42566.289583333331</v>
      </c>
      <c r="U2644">
        <f t="shared" si="867"/>
        <v>2016</v>
      </c>
      <c r="V2644" t="str">
        <f>VLOOKUP(MONTH(S2644),REF!$C$4:$D$15,2,FALSE)</f>
        <v>JUN</v>
      </c>
      <c r="W2644" t="str">
        <f t="shared" si="868"/>
        <v>NO</v>
      </c>
      <c r="X2644" t="str">
        <f t="shared" si="869"/>
        <v>NO</v>
      </c>
      <c r="Y2644" t="str">
        <f t="shared" si="870"/>
        <v>NO</v>
      </c>
      <c r="Z2644" t="str">
        <f t="shared" si="871"/>
        <v>NO</v>
      </c>
      <c r="AA2644" t="str">
        <f t="shared" si="872"/>
        <v>NO</v>
      </c>
      <c r="AB2644" t="str">
        <f t="shared" si="873"/>
        <v>NO</v>
      </c>
      <c r="AC2644" t="str">
        <f t="shared" si="874"/>
        <v>NO</v>
      </c>
      <c r="AD2644" t="str">
        <f t="shared" si="875"/>
        <v>NO</v>
      </c>
      <c r="AE2644" t="str">
        <f t="shared" si="876"/>
        <v>NO</v>
      </c>
      <c r="AF2644" t="str">
        <f t="shared" si="877"/>
        <v>NO</v>
      </c>
      <c r="AG2644" t="str">
        <f t="shared" si="878"/>
        <v>NO</v>
      </c>
      <c r="AH2644" t="str">
        <f t="shared" si="879"/>
        <v>YES</v>
      </c>
      <c r="AI2644" t="str">
        <f t="shared" si="880"/>
        <v/>
      </c>
      <c r="AJ2644">
        <f t="shared" si="881"/>
        <v>0</v>
      </c>
    </row>
    <row r="2645" spans="1:36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61"/>
        <v>0.33559730999999998</v>
      </c>
      <c r="P2645" s="6">
        <f t="shared" si="862"/>
        <v>223.58248500999335</v>
      </c>
      <c r="Q2645" t="str">
        <f t="shared" si="863"/>
        <v>technology</v>
      </c>
      <c r="R2645" t="str">
        <f t="shared" si="864"/>
        <v>space exploration</v>
      </c>
      <c r="S2645" s="8">
        <f t="shared" si="865"/>
        <v>42690</v>
      </c>
      <c r="T2645" s="8">
        <f t="shared" si="866"/>
        <v>42725.332638888889</v>
      </c>
      <c r="U2645">
        <f t="shared" si="867"/>
        <v>2016</v>
      </c>
      <c r="V2645" t="str">
        <f>VLOOKUP(MONTH(S2645),REF!$C$4:$D$15,2,FALSE)</f>
        <v>NOV</v>
      </c>
      <c r="W2645" t="str">
        <f t="shared" si="868"/>
        <v>NO</v>
      </c>
      <c r="X2645" t="str">
        <f t="shared" si="869"/>
        <v>NO</v>
      </c>
      <c r="Y2645" t="str">
        <f t="shared" si="870"/>
        <v>NO</v>
      </c>
      <c r="Z2645" t="str">
        <f t="shared" si="871"/>
        <v>NO</v>
      </c>
      <c r="AA2645" t="str">
        <f t="shared" si="872"/>
        <v>NO</v>
      </c>
      <c r="AB2645" t="str">
        <f t="shared" si="873"/>
        <v>NO</v>
      </c>
      <c r="AC2645" t="str">
        <f t="shared" si="874"/>
        <v>NO</v>
      </c>
      <c r="AD2645" t="str">
        <f t="shared" si="875"/>
        <v>NO</v>
      </c>
      <c r="AE2645" t="str">
        <f t="shared" si="876"/>
        <v>NO</v>
      </c>
      <c r="AF2645" t="str">
        <f t="shared" si="877"/>
        <v>NO</v>
      </c>
      <c r="AG2645" t="str">
        <f t="shared" si="878"/>
        <v>NO</v>
      </c>
      <c r="AH2645" t="str">
        <f t="shared" si="879"/>
        <v>YES</v>
      </c>
      <c r="AI2645" t="str">
        <f t="shared" si="880"/>
        <v/>
      </c>
      <c r="AJ2645" t="str">
        <f t="shared" si="881"/>
        <v/>
      </c>
    </row>
    <row r="2646" spans="1:36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61"/>
        <v>2.053E-2</v>
      </c>
      <c r="P2646" s="6">
        <f t="shared" si="862"/>
        <v>39.480769230769234</v>
      </c>
      <c r="Q2646" t="str">
        <f t="shared" si="863"/>
        <v>technology</v>
      </c>
      <c r="R2646" t="str">
        <f t="shared" si="864"/>
        <v>space exploration</v>
      </c>
      <c r="S2646" s="8">
        <f t="shared" si="865"/>
        <v>42775</v>
      </c>
      <c r="T2646" s="8">
        <f t="shared" si="866"/>
        <v>42804.792071759264</v>
      </c>
      <c r="U2646">
        <f t="shared" si="867"/>
        <v>2017</v>
      </c>
      <c r="V2646" t="str">
        <f>VLOOKUP(MONTH(S2646),REF!$C$4:$D$15,2,FALSE)</f>
        <v>FEB</v>
      </c>
      <c r="W2646" t="str">
        <f t="shared" si="868"/>
        <v>NO</v>
      </c>
      <c r="X2646" t="str">
        <f t="shared" si="869"/>
        <v>NO</v>
      </c>
      <c r="Y2646" t="str">
        <f t="shared" si="870"/>
        <v>NO</v>
      </c>
      <c r="Z2646" t="str">
        <f t="shared" si="871"/>
        <v>NO</v>
      </c>
      <c r="AA2646" t="str">
        <f t="shared" si="872"/>
        <v>NO</v>
      </c>
      <c r="AB2646" t="str">
        <f t="shared" si="873"/>
        <v>NO</v>
      </c>
      <c r="AC2646" t="str">
        <f t="shared" si="874"/>
        <v>NO</v>
      </c>
      <c r="AD2646" t="str">
        <f t="shared" si="875"/>
        <v>NO</v>
      </c>
      <c r="AE2646" t="str">
        <f t="shared" si="876"/>
        <v>NO</v>
      </c>
      <c r="AF2646" t="str">
        <f t="shared" si="877"/>
        <v>NO</v>
      </c>
      <c r="AG2646" t="str">
        <f t="shared" si="878"/>
        <v>NO</v>
      </c>
      <c r="AH2646" t="str">
        <f t="shared" si="879"/>
        <v>YES</v>
      </c>
      <c r="AI2646" t="str">
        <f t="shared" si="880"/>
        <v/>
      </c>
      <c r="AJ2646" t="str">
        <f t="shared" si="881"/>
        <v/>
      </c>
    </row>
    <row r="2647" spans="1:36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61"/>
        <v>0.105</v>
      </c>
      <c r="P2647" s="6">
        <f t="shared" si="862"/>
        <v>91.304347826086953</v>
      </c>
      <c r="Q2647" t="str">
        <f t="shared" si="863"/>
        <v>technology</v>
      </c>
      <c r="R2647" t="str">
        <f t="shared" si="864"/>
        <v>space exploration</v>
      </c>
      <c r="S2647" s="8">
        <f t="shared" si="865"/>
        <v>41922</v>
      </c>
      <c r="T2647" s="8">
        <f t="shared" si="866"/>
        <v>41951.884293981479</v>
      </c>
      <c r="U2647">
        <f t="shared" si="867"/>
        <v>2014</v>
      </c>
      <c r="V2647" t="str">
        <f>VLOOKUP(MONTH(S2647),REF!$C$4:$D$15,2,FALSE)</f>
        <v>OCT</v>
      </c>
      <c r="W2647" t="str">
        <f t="shared" si="868"/>
        <v>NO</v>
      </c>
      <c r="X2647" t="str">
        <f t="shared" si="869"/>
        <v>NO</v>
      </c>
      <c r="Y2647" t="str">
        <f t="shared" si="870"/>
        <v>NO</v>
      </c>
      <c r="Z2647" t="str">
        <f t="shared" si="871"/>
        <v>NO</v>
      </c>
      <c r="AA2647" t="str">
        <f t="shared" si="872"/>
        <v>NO</v>
      </c>
      <c r="AB2647" t="str">
        <f t="shared" si="873"/>
        <v>YES</v>
      </c>
      <c r="AC2647" t="str">
        <f t="shared" si="874"/>
        <v>NO</v>
      </c>
      <c r="AD2647" t="str">
        <f t="shared" si="875"/>
        <v>NO</v>
      </c>
      <c r="AE2647" t="str">
        <f t="shared" si="876"/>
        <v>NO</v>
      </c>
      <c r="AF2647" t="str">
        <f t="shared" si="877"/>
        <v>NO</v>
      </c>
      <c r="AG2647" t="str">
        <f t="shared" si="878"/>
        <v>NO</v>
      </c>
      <c r="AH2647" t="str">
        <f t="shared" si="879"/>
        <v>NO</v>
      </c>
      <c r="AI2647" t="str">
        <f t="shared" si="880"/>
        <v/>
      </c>
      <c r="AJ2647" t="str">
        <f t="shared" si="881"/>
        <v/>
      </c>
    </row>
    <row r="2648" spans="1:36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61"/>
        <v>8.4172839999999999E-2</v>
      </c>
      <c r="P2648" s="6">
        <f t="shared" si="862"/>
        <v>78.666205607476627</v>
      </c>
      <c r="Q2648" t="str">
        <f t="shared" si="863"/>
        <v>technology</v>
      </c>
      <c r="R2648" t="str">
        <f t="shared" si="864"/>
        <v>space exploration</v>
      </c>
      <c r="S2648" s="8">
        <f t="shared" si="865"/>
        <v>42226</v>
      </c>
      <c r="T2648" s="8">
        <f t="shared" si="866"/>
        <v>42256.313298611116</v>
      </c>
      <c r="U2648">
        <f t="shared" si="867"/>
        <v>2015</v>
      </c>
      <c r="V2648" t="str">
        <f>VLOOKUP(MONTH(S2648),REF!$C$4:$D$15,2,FALSE)</f>
        <v>AUG</v>
      </c>
      <c r="W2648" t="str">
        <f t="shared" si="868"/>
        <v>NO</v>
      </c>
      <c r="X2648" t="str">
        <f t="shared" si="869"/>
        <v>NO</v>
      </c>
      <c r="Y2648" t="str">
        <f t="shared" si="870"/>
        <v>NO</v>
      </c>
      <c r="Z2648" t="str">
        <f t="shared" si="871"/>
        <v>NO</v>
      </c>
      <c r="AA2648" t="str">
        <f t="shared" si="872"/>
        <v>NO</v>
      </c>
      <c r="AB2648" t="str">
        <f t="shared" si="873"/>
        <v>NO</v>
      </c>
      <c r="AC2648" t="str">
        <f t="shared" si="874"/>
        <v>NO</v>
      </c>
      <c r="AD2648" t="str">
        <f t="shared" si="875"/>
        <v>NO</v>
      </c>
      <c r="AE2648" t="str">
        <f t="shared" si="876"/>
        <v>NO</v>
      </c>
      <c r="AF2648" t="str">
        <f t="shared" si="877"/>
        <v>NO</v>
      </c>
      <c r="AG2648" t="str">
        <f t="shared" si="878"/>
        <v>NO</v>
      </c>
      <c r="AH2648" t="str">
        <f t="shared" si="879"/>
        <v>YES</v>
      </c>
      <c r="AI2648" t="str">
        <f t="shared" si="880"/>
        <v/>
      </c>
      <c r="AJ2648" t="str">
        <f t="shared" si="881"/>
        <v/>
      </c>
    </row>
    <row r="2649" spans="1:36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61"/>
        <v>1.44E-2</v>
      </c>
      <c r="P2649" s="6">
        <f t="shared" si="862"/>
        <v>12</v>
      </c>
      <c r="Q2649" t="str">
        <f t="shared" si="863"/>
        <v>technology</v>
      </c>
      <c r="R2649" t="str">
        <f t="shared" si="864"/>
        <v>space exploration</v>
      </c>
      <c r="S2649" s="8">
        <f t="shared" si="865"/>
        <v>42200</v>
      </c>
      <c r="T2649" s="8">
        <f t="shared" si="866"/>
        <v>42230.261793981481</v>
      </c>
      <c r="U2649">
        <f t="shared" si="867"/>
        <v>2015</v>
      </c>
      <c r="V2649" t="str">
        <f>VLOOKUP(MONTH(S2649),REF!$C$4:$D$15,2,FALSE)</f>
        <v>JUL</v>
      </c>
      <c r="W2649" t="str">
        <f t="shared" si="868"/>
        <v>NO</v>
      </c>
      <c r="X2649" t="str">
        <f t="shared" si="869"/>
        <v>YES</v>
      </c>
      <c r="Y2649" t="str">
        <f t="shared" si="870"/>
        <v>NO</v>
      </c>
      <c r="Z2649" t="str">
        <f t="shared" si="871"/>
        <v>NO</v>
      </c>
      <c r="AA2649" t="str">
        <f t="shared" si="872"/>
        <v>NO</v>
      </c>
      <c r="AB2649" t="str">
        <f t="shared" si="873"/>
        <v>NO</v>
      </c>
      <c r="AC2649" t="str">
        <f t="shared" si="874"/>
        <v>NO</v>
      </c>
      <c r="AD2649" t="str">
        <f t="shared" si="875"/>
        <v>NO</v>
      </c>
      <c r="AE2649" t="str">
        <f t="shared" si="876"/>
        <v>NO</v>
      </c>
      <c r="AF2649" t="str">
        <f t="shared" si="877"/>
        <v>NO</v>
      </c>
      <c r="AG2649" t="str">
        <f t="shared" si="878"/>
        <v>NO</v>
      </c>
      <c r="AH2649" t="str">
        <f t="shared" si="879"/>
        <v>NO</v>
      </c>
      <c r="AI2649" t="str">
        <f t="shared" si="880"/>
        <v/>
      </c>
      <c r="AJ2649" t="str">
        <f t="shared" si="881"/>
        <v/>
      </c>
    </row>
    <row r="2650" spans="1:36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61"/>
        <v>8.8333333333333337E-3</v>
      </c>
      <c r="P2650" s="6">
        <f t="shared" si="862"/>
        <v>17.666666666666668</v>
      </c>
      <c r="Q2650" t="str">
        <f t="shared" si="863"/>
        <v>technology</v>
      </c>
      <c r="R2650" t="str">
        <f t="shared" si="864"/>
        <v>space exploration</v>
      </c>
      <c r="S2650" s="8">
        <f t="shared" si="865"/>
        <v>42409</v>
      </c>
      <c r="T2650" s="8">
        <f t="shared" si="866"/>
        <v>42438.714814814812</v>
      </c>
      <c r="U2650">
        <f t="shared" si="867"/>
        <v>2016</v>
      </c>
      <c r="V2650" t="str">
        <f>VLOOKUP(MONTH(S2650),REF!$C$4:$D$15,2,FALSE)</f>
        <v>FEB</v>
      </c>
      <c r="W2650" t="str">
        <f t="shared" si="868"/>
        <v>NO</v>
      </c>
      <c r="X2650" t="str">
        <f t="shared" si="869"/>
        <v>NO</v>
      </c>
      <c r="Y2650" t="str">
        <f t="shared" si="870"/>
        <v>NO</v>
      </c>
      <c r="Z2650" t="str">
        <f t="shared" si="871"/>
        <v>YES</v>
      </c>
      <c r="AA2650" t="str">
        <f t="shared" si="872"/>
        <v>NO</v>
      </c>
      <c r="AB2650" t="str">
        <f t="shared" si="873"/>
        <v>NO</v>
      </c>
      <c r="AC2650" t="str">
        <f t="shared" si="874"/>
        <v>NO</v>
      </c>
      <c r="AD2650" t="str">
        <f t="shared" si="875"/>
        <v>NO</v>
      </c>
      <c r="AE2650" t="str">
        <f t="shared" si="876"/>
        <v>NO</v>
      </c>
      <c r="AF2650" t="str">
        <f t="shared" si="877"/>
        <v>NO</v>
      </c>
      <c r="AG2650" t="str">
        <f t="shared" si="878"/>
        <v>NO</v>
      </c>
      <c r="AH2650" t="str">
        <f t="shared" si="879"/>
        <v>NO</v>
      </c>
      <c r="AI2650" t="str">
        <f t="shared" si="880"/>
        <v/>
      </c>
      <c r="AJ2650" t="str">
        <f t="shared" si="881"/>
        <v/>
      </c>
    </row>
    <row r="2651" spans="1:36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61"/>
        <v>9.9200000000000004E-4</v>
      </c>
      <c r="P2651" s="6">
        <f t="shared" si="862"/>
        <v>41.333333333333336</v>
      </c>
      <c r="Q2651" t="str">
        <f t="shared" si="863"/>
        <v>technology</v>
      </c>
      <c r="R2651" t="str">
        <f t="shared" si="864"/>
        <v>space exploration</v>
      </c>
      <c r="S2651" s="8">
        <f t="shared" si="865"/>
        <v>42342</v>
      </c>
      <c r="T2651" s="8">
        <f t="shared" si="866"/>
        <v>42401.99700231482</v>
      </c>
      <c r="U2651">
        <f t="shared" si="867"/>
        <v>2015</v>
      </c>
      <c r="V2651" t="str">
        <f>VLOOKUP(MONTH(S2651),REF!$C$4:$D$15,2,FALSE)</f>
        <v>DEC</v>
      </c>
      <c r="W2651" t="str">
        <f t="shared" si="868"/>
        <v>NO</v>
      </c>
      <c r="X2651" t="str">
        <f t="shared" si="869"/>
        <v>NO</v>
      </c>
      <c r="Y2651" t="str">
        <f t="shared" si="870"/>
        <v>NO</v>
      </c>
      <c r="Z2651" t="str">
        <f t="shared" si="871"/>
        <v>NO</v>
      </c>
      <c r="AA2651" t="str">
        <f t="shared" si="872"/>
        <v>NO</v>
      </c>
      <c r="AB2651" t="str">
        <f t="shared" si="873"/>
        <v>NO</v>
      </c>
      <c r="AC2651" t="str">
        <f t="shared" si="874"/>
        <v>NO</v>
      </c>
      <c r="AD2651" t="str">
        <f t="shared" si="875"/>
        <v>NO</v>
      </c>
      <c r="AE2651" t="str">
        <f t="shared" si="876"/>
        <v>NO</v>
      </c>
      <c r="AF2651" t="str">
        <f t="shared" si="877"/>
        <v>NO</v>
      </c>
      <c r="AG2651" t="str">
        <f t="shared" si="878"/>
        <v>NO</v>
      </c>
      <c r="AH2651" t="str">
        <f t="shared" si="879"/>
        <v>YES</v>
      </c>
      <c r="AI2651" t="str">
        <f t="shared" si="880"/>
        <v/>
      </c>
      <c r="AJ2651" t="str">
        <f t="shared" si="881"/>
        <v/>
      </c>
    </row>
    <row r="2652" spans="1:36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61"/>
        <v>5.966666666666667E-3</v>
      </c>
      <c r="P2652" s="6">
        <f t="shared" si="862"/>
        <v>71.599999999999994</v>
      </c>
      <c r="Q2652" t="str">
        <f t="shared" si="863"/>
        <v>technology</v>
      </c>
      <c r="R2652" t="str">
        <f t="shared" si="864"/>
        <v>space exploration</v>
      </c>
      <c r="S2652" s="8">
        <f t="shared" si="865"/>
        <v>42696</v>
      </c>
      <c r="T2652" s="8">
        <f t="shared" si="866"/>
        <v>42725.624340277776</v>
      </c>
      <c r="U2652">
        <f t="shared" si="867"/>
        <v>2016</v>
      </c>
      <c r="V2652" t="str">
        <f>VLOOKUP(MONTH(S2652),REF!$C$4:$D$15,2,FALSE)</f>
        <v>NOV</v>
      </c>
      <c r="W2652" t="str">
        <f t="shared" si="868"/>
        <v>NO</v>
      </c>
      <c r="X2652" t="str">
        <f t="shared" si="869"/>
        <v>NO</v>
      </c>
      <c r="Y2652" t="str">
        <f t="shared" si="870"/>
        <v>NO</v>
      </c>
      <c r="Z2652" t="str">
        <f t="shared" si="871"/>
        <v>NO</v>
      </c>
      <c r="AA2652" t="str">
        <f t="shared" si="872"/>
        <v>NO</v>
      </c>
      <c r="AB2652" t="str">
        <f t="shared" si="873"/>
        <v>NO</v>
      </c>
      <c r="AC2652" t="str">
        <f t="shared" si="874"/>
        <v>NO</v>
      </c>
      <c r="AD2652" t="str">
        <f t="shared" si="875"/>
        <v>NO</v>
      </c>
      <c r="AE2652" t="str">
        <f t="shared" si="876"/>
        <v>NO</v>
      </c>
      <c r="AF2652" t="str">
        <f t="shared" si="877"/>
        <v>NO</v>
      </c>
      <c r="AG2652" t="str">
        <f t="shared" si="878"/>
        <v>NO</v>
      </c>
      <c r="AH2652" t="str">
        <f t="shared" si="879"/>
        <v>YES</v>
      </c>
      <c r="AI2652" t="str">
        <f t="shared" si="880"/>
        <v/>
      </c>
      <c r="AJ2652" t="str">
        <f t="shared" si="881"/>
        <v/>
      </c>
    </row>
    <row r="2653" spans="1:36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61"/>
        <v>1.8689285714285714E-2</v>
      </c>
      <c r="P2653" s="6">
        <f t="shared" si="862"/>
        <v>307.8235294117647</v>
      </c>
      <c r="Q2653" t="str">
        <f t="shared" si="863"/>
        <v>technology</v>
      </c>
      <c r="R2653" t="str">
        <f t="shared" si="864"/>
        <v>space exploration</v>
      </c>
      <c r="S2653" s="8">
        <f t="shared" si="865"/>
        <v>42328</v>
      </c>
      <c r="T2653" s="8">
        <f t="shared" si="866"/>
        <v>42355.805659722224</v>
      </c>
      <c r="U2653">
        <f t="shared" si="867"/>
        <v>2015</v>
      </c>
      <c r="V2653" t="str">
        <f>VLOOKUP(MONTH(S2653),REF!$C$4:$D$15,2,FALSE)</f>
        <v>NOV</v>
      </c>
      <c r="W2653" t="str">
        <f t="shared" si="868"/>
        <v>NO</v>
      </c>
      <c r="X2653" t="str">
        <f t="shared" si="869"/>
        <v>NO</v>
      </c>
      <c r="Y2653" t="str">
        <f t="shared" si="870"/>
        <v>NO</v>
      </c>
      <c r="Z2653" t="str">
        <f t="shared" si="871"/>
        <v>NO</v>
      </c>
      <c r="AA2653" t="str">
        <f t="shared" si="872"/>
        <v>NO</v>
      </c>
      <c r="AB2653" t="str">
        <f t="shared" si="873"/>
        <v>NO</v>
      </c>
      <c r="AC2653" t="str">
        <f t="shared" si="874"/>
        <v>NO</v>
      </c>
      <c r="AD2653" t="str">
        <f t="shared" si="875"/>
        <v>NO</v>
      </c>
      <c r="AE2653" t="str">
        <f t="shared" si="876"/>
        <v>NO</v>
      </c>
      <c r="AF2653" t="str">
        <f t="shared" si="877"/>
        <v>NO</v>
      </c>
      <c r="AG2653" t="str">
        <f t="shared" si="878"/>
        <v>NO</v>
      </c>
      <c r="AH2653" t="str">
        <f t="shared" si="879"/>
        <v>YES</v>
      </c>
      <c r="AI2653" t="str">
        <f t="shared" si="880"/>
        <v/>
      </c>
      <c r="AJ2653" t="str">
        <f t="shared" si="881"/>
        <v/>
      </c>
    </row>
    <row r="2654" spans="1:36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61"/>
        <v>8.8500000000000002E-3</v>
      </c>
      <c r="P2654" s="6">
        <f t="shared" si="862"/>
        <v>80.454545454545453</v>
      </c>
      <c r="Q2654" t="str">
        <f t="shared" si="863"/>
        <v>technology</v>
      </c>
      <c r="R2654" t="str">
        <f t="shared" si="864"/>
        <v>space exploration</v>
      </c>
      <c r="S2654" s="8">
        <f t="shared" si="865"/>
        <v>41953</v>
      </c>
      <c r="T2654" s="8">
        <f t="shared" si="866"/>
        <v>41983.158854166672</v>
      </c>
      <c r="U2654">
        <f t="shared" si="867"/>
        <v>2014</v>
      </c>
      <c r="V2654" t="str">
        <f>VLOOKUP(MONTH(S2654),REF!$C$4:$D$15,2,FALSE)</f>
        <v>NOV</v>
      </c>
      <c r="W2654" t="str">
        <f t="shared" si="868"/>
        <v>NO</v>
      </c>
      <c r="X2654" t="str">
        <f t="shared" si="869"/>
        <v>NO</v>
      </c>
      <c r="Y2654" t="str">
        <f t="shared" si="870"/>
        <v>NO</v>
      </c>
      <c r="Z2654" t="str">
        <f t="shared" si="871"/>
        <v>NO</v>
      </c>
      <c r="AA2654" t="str">
        <f t="shared" si="872"/>
        <v>NO</v>
      </c>
      <c r="AB2654" t="str">
        <f t="shared" si="873"/>
        <v>NO</v>
      </c>
      <c r="AC2654" t="str">
        <f t="shared" si="874"/>
        <v>NO</v>
      </c>
      <c r="AD2654" t="str">
        <f t="shared" si="875"/>
        <v>NO</v>
      </c>
      <c r="AE2654" t="str">
        <f t="shared" si="876"/>
        <v>NO</v>
      </c>
      <c r="AF2654" t="str">
        <f t="shared" si="877"/>
        <v>NO</v>
      </c>
      <c r="AG2654" t="str">
        <f t="shared" si="878"/>
        <v>NO</v>
      </c>
      <c r="AH2654" t="str">
        <f t="shared" si="879"/>
        <v>YES</v>
      </c>
      <c r="AI2654" t="str">
        <f t="shared" si="880"/>
        <v/>
      </c>
      <c r="AJ2654" t="str">
        <f t="shared" si="881"/>
        <v/>
      </c>
    </row>
    <row r="2655" spans="1:36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61"/>
        <v>0.1152156862745098</v>
      </c>
      <c r="P2655" s="6">
        <f t="shared" si="862"/>
        <v>83.942857142857136</v>
      </c>
      <c r="Q2655" t="str">
        <f t="shared" si="863"/>
        <v>technology</v>
      </c>
      <c r="R2655" t="str">
        <f t="shared" si="864"/>
        <v>space exploration</v>
      </c>
      <c r="S2655" s="8">
        <f t="shared" si="865"/>
        <v>41772</v>
      </c>
      <c r="T2655" s="8">
        <f t="shared" si="866"/>
        <v>41803.166666666664</v>
      </c>
      <c r="U2655">
        <f t="shared" si="867"/>
        <v>2014</v>
      </c>
      <c r="V2655" t="str">
        <f>VLOOKUP(MONTH(S2655),REF!$C$4:$D$15,2,FALSE)</f>
        <v>MAY</v>
      </c>
      <c r="W2655" t="str">
        <f t="shared" si="868"/>
        <v>NO</v>
      </c>
      <c r="X2655" t="str">
        <f t="shared" si="869"/>
        <v>NO</v>
      </c>
      <c r="Y2655" t="str">
        <f t="shared" si="870"/>
        <v>NO</v>
      </c>
      <c r="Z2655" t="str">
        <f t="shared" si="871"/>
        <v>NO</v>
      </c>
      <c r="AA2655" t="str">
        <f t="shared" si="872"/>
        <v>NO</v>
      </c>
      <c r="AB2655" t="str">
        <f t="shared" si="873"/>
        <v>NO</v>
      </c>
      <c r="AC2655" t="str">
        <f t="shared" si="874"/>
        <v>NO</v>
      </c>
      <c r="AD2655" t="str">
        <f t="shared" si="875"/>
        <v>NO</v>
      </c>
      <c r="AE2655" t="str">
        <f t="shared" si="876"/>
        <v>NO</v>
      </c>
      <c r="AF2655" t="str">
        <f t="shared" si="877"/>
        <v>NO</v>
      </c>
      <c r="AG2655" t="str">
        <f t="shared" si="878"/>
        <v>NO</v>
      </c>
      <c r="AH2655" t="str">
        <f t="shared" si="879"/>
        <v>YES</v>
      </c>
      <c r="AI2655" t="str">
        <f t="shared" si="880"/>
        <v/>
      </c>
      <c r="AJ2655" t="str">
        <f t="shared" si="881"/>
        <v/>
      </c>
    </row>
    <row r="2656" spans="1:36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61"/>
        <v>5.1000000000000004E-4</v>
      </c>
      <c r="P2656" s="6">
        <f t="shared" si="862"/>
        <v>8.5</v>
      </c>
      <c r="Q2656" t="str">
        <f t="shared" si="863"/>
        <v>technology</v>
      </c>
      <c r="R2656" t="str">
        <f t="shared" si="864"/>
        <v>space exploration</v>
      </c>
      <c r="S2656" s="8">
        <f t="shared" si="865"/>
        <v>42056</v>
      </c>
      <c r="T2656" s="8">
        <f t="shared" si="866"/>
        <v>42115.559328703705</v>
      </c>
      <c r="U2656">
        <f t="shared" si="867"/>
        <v>2015</v>
      </c>
      <c r="V2656" t="str">
        <f>VLOOKUP(MONTH(S2656),REF!$C$4:$D$15,2,FALSE)</f>
        <v>FEB</v>
      </c>
      <c r="W2656" t="str">
        <f t="shared" si="868"/>
        <v>NO</v>
      </c>
      <c r="X2656" t="str">
        <f t="shared" si="869"/>
        <v>NO</v>
      </c>
      <c r="Y2656" t="str">
        <f t="shared" si="870"/>
        <v>NO</v>
      </c>
      <c r="Z2656" t="str">
        <f t="shared" si="871"/>
        <v>NO</v>
      </c>
      <c r="AA2656" t="str">
        <f t="shared" si="872"/>
        <v>NO</v>
      </c>
      <c r="AB2656" t="str">
        <f t="shared" si="873"/>
        <v>NO</v>
      </c>
      <c r="AC2656" t="str">
        <f t="shared" si="874"/>
        <v>NO</v>
      </c>
      <c r="AD2656" t="str">
        <f t="shared" si="875"/>
        <v>NO</v>
      </c>
      <c r="AE2656" t="str">
        <f t="shared" si="876"/>
        <v>NO</v>
      </c>
      <c r="AF2656" t="str">
        <f t="shared" si="877"/>
        <v>NO</v>
      </c>
      <c r="AG2656" t="str">
        <f t="shared" si="878"/>
        <v>NO</v>
      </c>
      <c r="AH2656" t="str">
        <f t="shared" si="879"/>
        <v>YES</v>
      </c>
      <c r="AI2656" t="str">
        <f t="shared" si="880"/>
        <v/>
      </c>
      <c r="AJ2656" t="str">
        <f t="shared" si="881"/>
        <v/>
      </c>
    </row>
    <row r="2657" spans="1:36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61"/>
        <v>0.21033333333333334</v>
      </c>
      <c r="P2657" s="6">
        <f t="shared" si="862"/>
        <v>73.372093023255815</v>
      </c>
      <c r="Q2657" t="str">
        <f t="shared" si="863"/>
        <v>technology</v>
      </c>
      <c r="R2657" t="str">
        <f t="shared" si="864"/>
        <v>space exploration</v>
      </c>
      <c r="S2657" s="8">
        <f t="shared" si="865"/>
        <v>42382</v>
      </c>
      <c r="T2657" s="8">
        <f t="shared" si="866"/>
        <v>42409.833333333328</v>
      </c>
      <c r="U2657">
        <f t="shared" si="867"/>
        <v>2016</v>
      </c>
      <c r="V2657" t="str">
        <f>VLOOKUP(MONTH(S2657),REF!$C$4:$D$15,2,FALSE)</f>
        <v>JAN</v>
      </c>
      <c r="W2657" t="str">
        <f t="shared" si="868"/>
        <v>NO</v>
      </c>
      <c r="X2657" t="str">
        <f t="shared" si="869"/>
        <v>NO</v>
      </c>
      <c r="Y2657" t="str">
        <f t="shared" si="870"/>
        <v>NO</v>
      </c>
      <c r="Z2657" t="str">
        <f t="shared" si="871"/>
        <v>NO</v>
      </c>
      <c r="AA2657" t="str">
        <f t="shared" si="872"/>
        <v>YES</v>
      </c>
      <c r="AB2657" t="str">
        <f t="shared" si="873"/>
        <v>NO</v>
      </c>
      <c r="AC2657" t="str">
        <f t="shared" si="874"/>
        <v>NO</v>
      </c>
      <c r="AD2657" t="str">
        <f t="shared" si="875"/>
        <v>NO</v>
      </c>
      <c r="AE2657" t="str">
        <f t="shared" si="876"/>
        <v>NO</v>
      </c>
      <c r="AF2657" t="str">
        <f t="shared" si="877"/>
        <v>NO</v>
      </c>
      <c r="AG2657" t="str">
        <f t="shared" si="878"/>
        <v>NO</v>
      </c>
      <c r="AH2657" t="str">
        <f t="shared" si="879"/>
        <v>NO</v>
      </c>
      <c r="AI2657" t="str">
        <f t="shared" si="880"/>
        <v/>
      </c>
      <c r="AJ2657" t="str">
        <f t="shared" si="881"/>
        <v/>
      </c>
    </row>
    <row r="2658" spans="1:36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61"/>
        <v>0.11436666666666667</v>
      </c>
      <c r="P2658" s="6">
        <f t="shared" si="862"/>
        <v>112.86184210526316</v>
      </c>
      <c r="Q2658" t="str">
        <f t="shared" si="863"/>
        <v>technology</v>
      </c>
      <c r="R2658" t="str">
        <f t="shared" si="864"/>
        <v>space exploration</v>
      </c>
      <c r="S2658" s="8">
        <f t="shared" si="865"/>
        <v>42768</v>
      </c>
      <c r="T2658" s="8">
        <f t="shared" si="866"/>
        <v>42806.791666666672</v>
      </c>
      <c r="U2658">
        <f t="shared" si="867"/>
        <v>2017</v>
      </c>
      <c r="V2658" t="str">
        <f>VLOOKUP(MONTH(S2658),REF!$C$4:$D$15,2,FALSE)</f>
        <v>FEB</v>
      </c>
      <c r="W2658" t="str">
        <f t="shared" si="868"/>
        <v>NO</v>
      </c>
      <c r="X2658" t="str">
        <f t="shared" si="869"/>
        <v>NO</v>
      </c>
      <c r="Y2658" t="str">
        <f t="shared" si="870"/>
        <v>NO</v>
      </c>
      <c r="Z2658" t="str">
        <f t="shared" si="871"/>
        <v>NO</v>
      </c>
      <c r="AA2658" t="str">
        <f t="shared" si="872"/>
        <v>NO</v>
      </c>
      <c r="AB2658" t="str">
        <f t="shared" si="873"/>
        <v>NO</v>
      </c>
      <c r="AC2658" t="str">
        <f t="shared" si="874"/>
        <v>NO</v>
      </c>
      <c r="AD2658" t="str">
        <f t="shared" si="875"/>
        <v>NO</v>
      </c>
      <c r="AE2658" t="str">
        <f t="shared" si="876"/>
        <v>NO</v>
      </c>
      <c r="AF2658" t="str">
        <f t="shared" si="877"/>
        <v>NO</v>
      </c>
      <c r="AG2658" t="str">
        <f t="shared" si="878"/>
        <v>NO</v>
      </c>
      <c r="AH2658" t="str">
        <f t="shared" si="879"/>
        <v>YES</v>
      </c>
      <c r="AI2658" t="str">
        <f t="shared" si="880"/>
        <v/>
      </c>
      <c r="AJ2658" t="str">
        <f t="shared" si="881"/>
        <v/>
      </c>
    </row>
    <row r="2659" spans="1:36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61"/>
        <v>0.18737933333333334</v>
      </c>
      <c r="P2659" s="6">
        <f t="shared" si="862"/>
        <v>95.277627118644077</v>
      </c>
      <c r="Q2659" t="str">
        <f t="shared" si="863"/>
        <v>technology</v>
      </c>
      <c r="R2659" t="str">
        <f t="shared" si="864"/>
        <v>space exploration</v>
      </c>
      <c r="S2659" s="8">
        <f t="shared" si="865"/>
        <v>42552</v>
      </c>
      <c r="T2659" s="8">
        <f t="shared" si="866"/>
        <v>42585.0625</v>
      </c>
      <c r="U2659">
        <f t="shared" si="867"/>
        <v>2016</v>
      </c>
      <c r="V2659" t="str">
        <f>VLOOKUP(MONTH(S2659),REF!$C$4:$D$15,2,FALSE)</f>
        <v>JUL</v>
      </c>
      <c r="W2659" t="str">
        <f t="shared" si="868"/>
        <v>NO</v>
      </c>
      <c r="X2659" t="str">
        <f t="shared" si="869"/>
        <v>NO</v>
      </c>
      <c r="Y2659" t="str">
        <f t="shared" si="870"/>
        <v>NO</v>
      </c>
      <c r="Z2659" t="str">
        <f t="shared" si="871"/>
        <v>NO</v>
      </c>
      <c r="AA2659" t="str">
        <f t="shared" si="872"/>
        <v>NO</v>
      </c>
      <c r="AB2659" t="str">
        <f t="shared" si="873"/>
        <v>NO</v>
      </c>
      <c r="AC2659" t="str">
        <f t="shared" si="874"/>
        <v>NO</v>
      </c>
      <c r="AD2659" t="str">
        <f t="shared" si="875"/>
        <v>YES</v>
      </c>
      <c r="AE2659" t="str">
        <f t="shared" si="876"/>
        <v>NO</v>
      </c>
      <c r="AF2659" t="str">
        <f t="shared" si="877"/>
        <v>NO</v>
      </c>
      <c r="AG2659" t="str">
        <f t="shared" si="878"/>
        <v>NO</v>
      </c>
      <c r="AH2659" t="str">
        <f t="shared" si="879"/>
        <v>NO</v>
      </c>
      <c r="AI2659" t="str">
        <f t="shared" si="880"/>
        <v/>
      </c>
      <c r="AJ2659" t="str">
        <f t="shared" si="881"/>
        <v/>
      </c>
    </row>
    <row r="2660" spans="1:36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61"/>
        <v>9.2857142857142856E-4</v>
      </c>
      <c r="P2660" s="6">
        <f t="shared" si="862"/>
        <v>22.75</v>
      </c>
      <c r="Q2660" t="str">
        <f t="shared" si="863"/>
        <v>technology</v>
      </c>
      <c r="R2660" t="str">
        <f t="shared" si="864"/>
        <v>space exploration</v>
      </c>
      <c r="S2660" s="8">
        <f t="shared" si="865"/>
        <v>42552</v>
      </c>
      <c r="T2660" s="8">
        <f t="shared" si="866"/>
        <v>42581.884189814809</v>
      </c>
      <c r="U2660">
        <f t="shared" si="867"/>
        <v>2016</v>
      </c>
      <c r="V2660" t="str">
        <f>VLOOKUP(MONTH(S2660),REF!$C$4:$D$15,2,FALSE)</f>
        <v>JUL</v>
      </c>
      <c r="W2660" t="str">
        <f t="shared" si="868"/>
        <v>NO</v>
      </c>
      <c r="X2660" t="str">
        <f t="shared" si="869"/>
        <v>NO</v>
      </c>
      <c r="Y2660" t="str">
        <f t="shared" si="870"/>
        <v>NO</v>
      </c>
      <c r="Z2660" t="str">
        <f t="shared" si="871"/>
        <v>NO</v>
      </c>
      <c r="AA2660" t="str">
        <f t="shared" si="872"/>
        <v>NO</v>
      </c>
      <c r="AB2660" t="str">
        <f t="shared" si="873"/>
        <v>NO</v>
      </c>
      <c r="AC2660" t="str">
        <f t="shared" si="874"/>
        <v>NO</v>
      </c>
      <c r="AD2660" t="str">
        <f t="shared" si="875"/>
        <v>NO</v>
      </c>
      <c r="AE2660" t="str">
        <f t="shared" si="876"/>
        <v>NO</v>
      </c>
      <c r="AF2660" t="str">
        <f t="shared" si="877"/>
        <v>NO</v>
      </c>
      <c r="AG2660" t="str">
        <f t="shared" si="878"/>
        <v>NO</v>
      </c>
      <c r="AH2660" t="str">
        <f t="shared" si="879"/>
        <v>YES</v>
      </c>
      <c r="AI2660" t="str">
        <f t="shared" si="880"/>
        <v/>
      </c>
      <c r="AJ2660" t="str">
        <f t="shared" si="881"/>
        <v/>
      </c>
    </row>
    <row r="2661" spans="1:36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61"/>
        <v>2.720408163265306E-2</v>
      </c>
      <c r="P2661" s="6">
        <f t="shared" si="862"/>
        <v>133.30000000000001</v>
      </c>
      <c r="Q2661" t="str">
        <f t="shared" si="863"/>
        <v>technology</v>
      </c>
      <c r="R2661" t="str">
        <f t="shared" si="864"/>
        <v>space exploration</v>
      </c>
      <c r="S2661" s="8">
        <f t="shared" si="865"/>
        <v>42082</v>
      </c>
      <c r="T2661" s="8">
        <f t="shared" si="866"/>
        <v>42112.069560185184</v>
      </c>
      <c r="U2661">
        <f t="shared" si="867"/>
        <v>2015</v>
      </c>
      <c r="V2661" t="str">
        <f>VLOOKUP(MONTH(S2661),REF!$C$4:$D$15,2,FALSE)</f>
        <v>MAR</v>
      </c>
      <c r="W2661" t="str">
        <f t="shared" si="868"/>
        <v>NO</v>
      </c>
      <c r="X2661" t="str">
        <f t="shared" si="869"/>
        <v>NO</v>
      </c>
      <c r="Y2661" t="str">
        <f t="shared" si="870"/>
        <v>NO</v>
      </c>
      <c r="Z2661" t="str">
        <f t="shared" si="871"/>
        <v>NO</v>
      </c>
      <c r="AA2661" t="str">
        <f t="shared" si="872"/>
        <v>NO</v>
      </c>
      <c r="AB2661" t="str">
        <f t="shared" si="873"/>
        <v>NO</v>
      </c>
      <c r="AC2661" t="str">
        <f t="shared" si="874"/>
        <v>NO</v>
      </c>
      <c r="AD2661" t="str">
        <f t="shared" si="875"/>
        <v>NO</v>
      </c>
      <c r="AE2661" t="str">
        <f t="shared" si="876"/>
        <v>NO</v>
      </c>
      <c r="AF2661" t="str">
        <f t="shared" si="877"/>
        <v>NO</v>
      </c>
      <c r="AG2661" t="str">
        <f t="shared" si="878"/>
        <v>YES</v>
      </c>
      <c r="AH2661" t="str">
        <f t="shared" si="879"/>
        <v>NO</v>
      </c>
      <c r="AI2661" t="str">
        <f t="shared" si="880"/>
        <v/>
      </c>
      <c r="AJ2661" t="str">
        <f t="shared" si="881"/>
        <v/>
      </c>
    </row>
    <row r="2662" spans="1:36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61"/>
        <v>9.5E-4</v>
      </c>
      <c r="P2662" s="6">
        <f t="shared" si="862"/>
        <v>3.8</v>
      </c>
      <c r="Q2662" t="str">
        <f t="shared" si="863"/>
        <v>technology</v>
      </c>
      <c r="R2662" t="str">
        <f t="shared" si="864"/>
        <v>space exploration</v>
      </c>
      <c r="S2662" s="8">
        <f t="shared" si="865"/>
        <v>42273</v>
      </c>
      <c r="T2662" s="8">
        <f t="shared" si="866"/>
        <v>42332.754837962959</v>
      </c>
      <c r="U2662">
        <f t="shared" si="867"/>
        <v>2015</v>
      </c>
      <c r="V2662" t="str">
        <f>VLOOKUP(MONTH(S2662),REF!$C$4:$D$15,2,FALSE)</f>
        <v>SEP</v>
      </c>
      <c r="W2662" t="str">
        <f t="shared" si="868"/>
        <v>NO</v>
      </c>
      <c r="X2662" t="str">
        <f t="shared" si="869"/>
        <v>NO</v>
      </c>
      <c r="Y2662" t="str">
        <f t="shared" si="870"/>
        <v>NO</v>
      </c>
      <c r="Z2662" t="str">
        <f t="shared" si="871"/>
        <v>NO</v>
      </c>
      <c r="AA2662" t="str">
        <f t="shared" si="872"/>
        <v>NO</v>
      </c>
      <c r="AB2662" t="str">
        <f t="shared" si="873"/>
        <v>YES</v>
      </c>
      <c r="AC2662" t="str">
        <f t="shared" si="874"/>
        <v>NO</v>
      </c>
      <c r="AD2662" t="str">
        <f t="shared" si="875"/>
        <v>NO</v>
      </c>
      <c r="AE2662" t="str">
        <f t="shared" si="876"/>
        <v>NO</v>
      </c>
      <c r="AF2662" t="str">
        <f t="shared" si="877"/>
        <v>NO</v>
      </c>
      <c r="AG2662" t="str">
        <f t="shared" si="878"/>
        <v>NO</v>
      </c>
      <c r="AH2662" t="str">
        <f t="shared" si="879"/>
        <v>NO</v>
      </c>
      <c r="AI2662" t="str">
        <f t="shared" si="880"/>
        <v/>
      </c>
      <c r="AJ2662" t="str">
        <f t="shared" si="881"/>
        <v/>
      </c>
    </row>
    <row r="2663" spans="1:36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61"/>
        <v>1.0289999999999999</v>
      </c>
      <c r="P2663" s="6">
        <f t="shared" si="862"/>
        <v>85.75</v>
      </c>
      <c r="Q2663" t="str">
        <f t="shared" si="863"/>
        <v>technology</v>
      </c>
      <c r="R2663" t="str">
        <f t="shared" si="864"/>
        <v>makerspaces</v>
      </c>
      <c r="S2663" s="8">
        <f t="shared" si="865"/>
        <v>41543</v>
      </c>
      <c r="T2663" s="8">
        <f t="shared" si="866"/>
        <v>41572.958449074074</v>
      </c>
      <c r="U2663">
        <f t="shared" si="867"/>
        <v>2013</v>
      </c>
      <c r="V2663" t="str">
        <f>VLOOKUP(MONTH(S2663),REF!$C$4:$D$15,2,FALSE)</f>
        <v>SEP</v>
      </c>
      <c r="W2663" t="str">
        <f t="shared" si="868"/>
        <v>NO</v>
      </c>
      <c r="X2663" t="str">
        <f t="shared" si="869"/>
        <v>NO</v>
      </c>
      <c r="Y2663" t="str">
        <f t="shared" si="870"/>
        <v>YES</v>
      </c>
      <c r="Z2663" t="str">
        <f t="shared" si="871"/>
        <v>NO</v>
      </c>
      <c r="AA2663" t="str">
        <f t="shared" si="872"/>
        <v>NO</v>
      </c>
      <c r="AB2663" t="str">
        <f t="shared" si="873"/>
        <v>NO</v>
      </c>
      <c r="AC2663" t="str">
        <f t="shared" si="874"/>
        <v>NO</v>
      </c>
      <c r="AD2663" t="str">
        <f t="shared" si="875"/>
        <v>NO</v>
      </c>
      <c r="AE2663" t="str">
        <f t="shared" si="876"/>
        <v>NO</v>
      </c>
      <c r="AF2663" t="str">
        <f t="shared" si="877"/>
        <v>NO</v>
      </c>
      <c r="AG2663" t="str">
        <f t="shared" si="878"/>
        <v>NO</v>
      </c>
      <c r="AH2663" t="str">
        <f t="shared" si="879"/>
        <v>NO</v>
      </c>
      <c r="AI2663">
        <f t="shared" si="880"/>
        <v>60</v>
      </c>
      <c r="AJ2663" t="str">
        <f t="shared" si="881"/>
        <v/>
      </c>
    </row>
    <row r="2664" spans="1:36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61"/>
        <v>1.0680000000000001</v>
      </c>
      <c r="P2664" s="6">
        <f t="shared" si="862"/>
        <v>267</v>
      </c>
      <c r="Q2664" t="str">
        <f t="shared" si="863"/>
        <v>technology</v>
      </c>
      <c r="R2664" t="str">
        <f t="shared" si="864"/>
        <v>makerspaces</v>
      </c>
      <c r="S2664" s="8">
        <f t="shared" si="865"/>
        <v>42208</v>
      </c>
      <c r="T2664" s="8">
        <f t="shared" si="866"/>
        <v>42237.746678240743</v>
      </c>
      <c r="U2664">
        <f t="shared" si="867"/>
        <v>2015</v>
      </c>
      <c r="V2664" t="str">
        <f>VLOOKUP(MONTH(S2664),REF!$C$4:$D$15,2,FALSE)</f>
        <v>JUL</v>
      </c>
      <c r="W2664" t="str">
        <f t="shared" si="868"/>
        <v>NO</v>
      </c>
      <c r="X2664" t="str">
        <f t="shared" si="869"/>
        <v>NO</v>
      </c>
      <c r="Y2664" t="str">
        <f t="shared" si="870"/>
        <v>NO</v>
      </c>
      <c r="Z2664" t="str">
        <f t="shared" si="871"/>
        <v>NO</v>
      </c>
      <c r="AA2664" t="str">
        <f t="shared" si="872"/>
        <v>NO</v>
      </c>
      <c r="AB2664" t="str">
        <f t="shared" si="873"/>
        <v>YES</v>
      </c>
      <c r="AC2664" t="str">
        <f t="shared" si="874"/>
        <v>NO</v>
      </c>
      <c r="AD2664" t="str">
        <f t="shared" si="875"/>
        <v>NO</v>
      </c>
      <c r="AE2664" t="str">
        <f t="shared" si="876"/>
        <v>NO</v>
      </c>
      <c r="AF2664" t="str">
        <f t="shared" si="877"/>
        <v>NO</v>
      </c>
      <c r="AG2664" t="str">
        <f t="shared" si="878"/>
        <v>NO</v>
      </c>
      <c r="AH2664" t="str">
        <f t="shared" si="879"/>
        <v>NO</v>
      </c>
      <c r="AI2664">
        <f t="shared" si="880"/>
        <v>80</v>
      </c>
      <c r="AJ2664" t="str">
        <f t="shared" si="881"/>
        <v/>
      </c>
    </row>
    <row r="2665" spans="1:36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61"/>
        <v>1.0459624999999999</v>
      </c>
      <c r="P2665" s="6">
        <f t="shared" si="862"/>
        <v>373.55803571428572</v>
      </c>
      <c r="Q2665" t="str">
        <f t="shared" si="863"/>
        <v>technology</v>
      </c>
      <c r="R2665" t="str">
        <f t="shared" si="864"/>
        <v>makerspaces</v>
      </c>
      <c r="S2665" s="8">
        <f t="shared" si="865"/>
        <v>42223</v>
      </c>
      <c r="T2665" s="8">
        <f t="shared" si="866"/>
        <v>42251.625</v>
      </c>
      <c r="U2665">
        <f t="shared" si="867"/>
        <v>2015</v>
      </c>
      <c r="V2665" t="str">
        <f>VLOOKUP(MONTH(S2665),REF!$C$4:$D$15,2,FALSE)</f>
        <v>AUG</v>
      </c>
      <c r="W2665" t="str">
        <f t="shared" si="868"/>
        <v>NO</v>
      </c>
      <c r="X2665" t="str">
        <f t="shared" si="869"/>
        <v>NO</v>
      </c>
      <c r="Y2665" t="str">
        <f t="shared" si="870"/>
        <v>NO</v>
      </c>
      <c r="Z2665" t="str">
        <f t="shared" si="871"/>
        <v>NO</v>
      </c>
      <c r="AA2665" t="str">
        <f t="shared" si="872"/>
        <v>NO</v>
      </c>
      <c r="AB2665" t="str">
        <f t="shared" si="873"/>
        <v>YES</v>
      </c>
      <c r="AC2665" t="str">
        <f t="shared" si="874"/>
        <v>NO</v>
      </c>
      <c r="AD2665" t="str">
        <f t="shared" si="875"/>
        <v>NO</v>
      </c>
      <c r="AE2665" t="str">
        <f t="shared" si="876"/>
        <v>NO</v>
      </c>
      <c r="AF2665" t="str">
        <f t="shared" si="877"/>
        <v>NO</v>
      </c>
      <c r="AG2665" t="str">
        <f t="shared" si="878"/>
        <v>NO</v>
      </c>
      <c r="AH2665" t="str">
        <f t="shared" si="879"/>
        <v>NO</v>
      </c>
      <c r="AI2665">
        <f t="shared" si="880"/>
        <v>56</v>
      </c>
      <c r="AJ2665" t="str">
        <f t="shared" si="881"/>
        <v/>
      </c>
    </row>
    <row r="2666" spans="1:36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61"/>
        <v>1.0342857142857143</v>
      </c>
      <c r="P2666" s="6">
        <f t="shared" si="862"/>
        <v>174.03846153846155</v>
      </c>
      <c r="Q2666" t="str">
        <f t="shared" si="863"/>
        <v>technology</v>
      </c>
      <c r="R2666" t="str">
        <f t="shared" si="864"/>
        <v>makerspaces</v>
      </c>
      <c r="S2666" s="8">
        <f t="shared" si="865"/>
        <v>42313</v>
      </c>
      <c r="T2666" s="8">
        <f t="shared" si="866"/>
        <v>42347.290972222225</v>
      </c>
      <c r="U2666">
        <f t="shared" si="867"/>
        <v>2015</v>
      </c>
      <c r="V2666" t="str">
        <f>VLOOKUP(MONTH(S2666),REF!$C$4:$D$15,2,FALSE)</f>
        <v>NOV</v>
      </c>
      <c r="W2666" t="str">
        <f t="shared" si="868"/>
        <v>NO</v>
      </c>
      <c r="X2666" t="str">
        <f t="shared" si="869"/>
        <v>NO</v>
      </c>
      <c r="Y2666" t="str">
        <f t="shared" si="870"/>
        <v>NO</v>
      </c>
      <c r="Z2666" t="str">
        <f t="shared" si="871"/>
        <v>NO</v>
      </c>
      <c r="AA2666" t="str">
        <f t="shared" si="872"/>
        <v>YES</v>
      </c>
      <c r="AB2666" t="str">
        <f t="shared" si="873"/>
        <v>NO</v>
      </c>
      <c r="AC2666" t="str">
        <f t="shared" si="874"/>
        <v>NO</v>
      </c>
      <c r="AD2666" t="str">
        <f t="shared" si="875"/>
        <v>NO</v>
      </c>
      <c r="AE2666" t="str">
        <f t="shared" si="876"/>
        <v>NO</v>
      </c>
      <c r="AF2666" t="str">
        <f t="shared" si="877"/>
        <v>NO</v>
      </c>
      <c r="AG2666" t="str">
        <f t="shared" si="878"/>
        <v>NO</v>
      </c>
      <c r="AH2666" t="str">
        <f t="shared" si="879"/>
        <v>NO</v>
      </c>
      <c r="AI2666">
        <f t="shared" si="880"/>
        <v>104</v>
      </c>
      <c r="AJ2666" t="str">
        <f t="shared" si="881"/>
        <v/>
      </c>
    </row>
    <row r="2667" spans="1:36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61"/>
        <v>1.2314285714285715</v>
      </c>
      <c r="P2667" s="6">
        <f t="shared" si="862"/>
        <v>93.695652173913047</v>
      </c>
      <c r="Q2667" t="str">
        <f t="shared" si="863"/>
        <v>technology</v>
      </c>
      <c r="R2667" t="str">
        <f t="shared" si="864"/>
        <v>makerspaces</v>
      </c>
      <c r="S2667" s="8">
        <f t="shared" si="865"/>
        <v>42084</v>
      </c>
      <c r="T2667" s="8">
        <f t="shared" si="866"/>
        <v>42128.895532407405</v>
      </c>
      <c r="U2667">
        <f t="shared" si="867"/>
        <v>2015</v>
      </c>
      <c r="V2667" t="str">
        <f>VLOOKUP(MONTH(S2667),REF!$C$4:$D$15,2,FALSE)</f>
        <v>MAR</v>
      </c>
      <c r="W2667" t="str">
        <f t="shared" si="868"/>
        <v>NO</v>
      </c>
      <c r="X2667" t="str">
        <f t="shared" si="869"/>
        <v>YES</v>
      </c>
      <c r="Y2667" t="str">
        <f t="shared" si="870"/>
        <v>NO</v>
      </c>
      <c r="Z2667" t="str">
        <f t="shared" si="871"/>
        <v>NO</v>
      </c>
      <c r="AA2667" t="str">
        <f t="shared" si="872"/>
        <v>NO</v>
      </c>
      <c r="AB2667" t="str">
        <f t="shared" si="873"/>
        <v>NO</v>
      </c>
      <c r="AC2667" t="str">
        <f t="shared" si="874"/>
        <v>NO</v>
      </c>
      <c r="AD2667" t="str">
        <f t="shared" si="875"/>
        <v>NO</v>
      </c>
      <c r="AE2667" t="str">
        <f t="shared" si="876"/>
        <v>NO</v>
      </c>
      <c r="AF2667" t="str">
        <f t="shared" si="877"/>
        <v>NO</v>
      </c>
      <c r="AG2667" t="str">
        <f t="shared" si="878"/>
        <v>NO</v>
      </c>
      <c r="AH2667" t="str">
        <f t="shared" si="879"/>
        <v>NO</v>
      </c>
      <c r="AI2667">
        <f t="shared" si="880"/>
        <v>46</v>
      </c>
      <c r="AJ2667" t="str">
        <f t="shared" si="881"/>
        <v/>
      </c>
    </row>
    <row r="2668" spans="1:36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61"/>
        <v>1.592951</v>
      </c>
      <c r="P2668" s="6">
        <f t="shared" si="862"/>
        <v>77.327718446601949</v>
      </c>
      <c r="Q2668" t="str">
        <f t="shared" si="863"/>
        <v>technology</v>
      </c>
      <c r="R2668" t="str">
        <f t="shared" si="864"/>
        <v>makerspaces</v>
      </c>
      <c r="S2668" s="8">
        <f t="shared" si="865"/>
        <v>42236</v>
      </c>
      <c r="T2668" s="8">
        <f t="shared" si="866"/>
        <v>42272.875</v>
      </c>
      <c r="U2668">
        <f t="shared" si="867"/>
        <v>2015</v>
      </c>
      <c r="V2668" t="str">
        <f>VLOOKUP(MONTH(S2668),REF!$C$4:$D$15,2,FALSE)</f>
        <v>AUG</v>
      </c>
      <c r="W2668" t="str">
        <f t="shared" si="868"/>
        <v>NO</v>
      </c>
      <c r="X2668" t="str">
        <f t="shared" si="869"/>
        <v>NO</v>
      </c>
      <c r="Y2668" t="str">
        <f t="shared" si="870"/>
        <v>NO</v>
      </c>
      <c r="Z2668" t="str">
        <f t="shared" si="871"/>
        <v>YES</v>
      </c>
      <c r="AA2668" t="str">
        <f t="shared" si="872"/>
        <v>NO</v>
      </c>
      <c r="AB2668" t="str">
        <f t="shared" si="873"/>
        <v>NO</v>
      </c>
      <c r="AC2668" t="str">
        <f t="shared" si="874"/>
        <v>NO</v>
      </c>
      <c r="AD2668" t="str">
        <f t="shared" si="875"/>
        <v>NO</v>
      </c>
      <c r="AE2668" t="str">
        <f t="shared" si="876"/>
        <v>NO</v>
      </c>
      <c r="AF2668" t="str">
        <f t="shared" si="877"/>
        <v>NO</v>
      </c>
      <c r="AG2668" t="str">
        <f t="shared" si="878"/>
        <v>NO</v>
      </c>
      <c r="AH2668" t="str">
        <f t="shared" si="879"/>
        <v>NO</v>
      </c>
      <c r="AI2668">
        <f t="shared" si="880"/>
        <v>206</v>
      </c>
      <c r="AJ2668" t="str">
        <f t="shared" si="881"/>
        <v/>
      </c>
    </row>
    <row r="2669" spans="1:36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61"/>
        <v>1.1066666666666667</v>
      </c>
      <c r="P2669" s="6">
        <f t="shared" si="862"/>
        <v>92.222222222222229</v>
      </c>
      <c r="Q2669" t="str">
        <f t="shared" si="863"/>
        <v>technology</v>
      </c>
      <c r="R2669" t="str">
        <f t="shared" si="864"/>
        <v>makerspaces</v>
      </c>
      <c r="S2669" s="8">
        <f t="shared" si="865"/>
        <v>42381</v>
      </c>
      <c r="T2669" s="8">
        <f t="shared" si="866"/>
        <v>42410.926111111112</v>
      </c>
      <c r="U2669">
        <f t="shared" si="867"/>
        <v>2016</v>
      </c>
      <c r="V2669" t="str">
        <f>VLOOKUP(MONTH(S2669),REF!$C$4:$D$15,2,FALSE)</f>
        <v>JAN</v>
      </c>
      <c r="W2669" t="str">
        <f t="shared" si="868"/>
        <v>NO</v>
      </c>
      <c r="X2669" t="str">
        <f t="shared" si="869"/>
        <v>YES</v>
      </c>
      <c r="Y2669" t="str">
        <f t="shared" si="870"/>
        <v>NO</v>
      </c>
      <c r="Z2669" t="str">
        <f t="shared" si="871"/>
        <v>NO</v>
      </c>
      <c r="AA2669" t="str">
        <f t="shared" si="872"/>
        <v>NO</v>
      </c>
      <c r="AB2669" t="str">
        <f t="shared" si="873"/>
        <v>NO</v>
      </c>
      <c r="AC2669" t="str">
        <f t="shared" si="874"/>
        <v>NO</v>
      </c>
      <c r="AD2669" t="str">
        <f t="shared" si="875"/>
        <v>NO</v>
      </c>
      <c r="AE2669" t="str">
        <f t="shared" si="876"/>
        <v>NO</v>
      </c>
      <c r="AF2669" t="str">
        <f t="shared" si="877"/>
        <v>NO</v>
      </c>
      <c r="AG2669" t="str">
        <f t="shared" si="878"/>
        <v>NO</v>
      </c>
      <c r="AH2669" t="str">
        <f t="shared" si="879"/>
        <v>NO</v>
      </c>
      <c r="AI2669">
        <f t="shared" si="880"/>
        <v>18</v>
      </c>
      <c r="AJ2669" t="str">
        <f t="shared" si="881"/>
        <v/>
      </c>
    </row>
    <row r="2670" spans="1:36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61"/>
        <v>1.7070000000000001</v>
      </c>
      <c r="P2670" s="6">
        <f t="shared" si="862"/>
        <v>60.964285714285715</v>
      </c>
      <c r="Q2670" t="str">
        <f t="shared" si="863"/>
        <v>technology</v>
      </c>
      <c r="R2670" t="str">
        <f t="shared" si="864"/>
        <v>makerspaces</v>
      </c>
      <c r="S2670" s="8">
        <f t="shared" si="865"/>
        <v>42276</v>
      </c>
      <c r="T2670" s="8">
        <f t="shared" si="866"/>
        <v>42317.60555555555</v>
      </c>
      <c r="U2670">
        <f t="shared" si="867"/>
        <v>2015</v>
      </c>
      <c r="V2670" t="str">
        <f>VLOOKUP(MONTH(S2670),REF!$C$4:$D$15,2,FALSE)</f>
        <v>SEP</v>
      </c>
      <c r="W2670" t="str">
        <f t="shared" si="868"/>
        <v>NO</v>
      </c>
      <c r="X2670" t="str">
        <f t="shared" si="869"/>
        <v>YES</v>
      </c>
      <c r="Y2670" t="str">
        <f t="shared" si="870"/>
        <v>NO</v>
      </c>
      <c r="Z2670" t="str">
        <f t="shared" si="871"/>
        <v>NO</v>
      </c>
      <c r="AA2670" t="str">
        <f t="shared" si="872"/>
        <v>NO</v>
      </c>
      <c r="AB2670" t="str">
        <f t="shared" si="873"/>
        <v>NO</v>
      </c>
      <c r="AC2670" t="str">
        <f t="shared" si="874"/>
        <v>NO</v>
      </c>
      <c r="AD2670" t="str">
        <f t="shared" si="875"/>
        <v>NO</v>
      </c>
      <c r="AE2670" t="str">
        <f t="shared" si="876"/>
        <v>NO</v>
      </c>
      <c r="AF2670" t="str">
        <f t="shared" si="877"/>
        <v>NO</v>
      </c>
      <c r="AG2670" t="str">
        <f t="shared" si="878"/>
        <v>NO</v>
      </c>
      <c r="AH2670" t="str">
        <f t="shared" si="879"/>
        <v>NO</v>
      </c>
      <c r="AI2670">
        <f t="shared" si="880"/>
        <v>28</v>
      </c>
      <c r="AJ2670" t="str">
        <f t="shared" si="881"/>
        <v/>
      </c>
    </row>
    <row r="2671" spans="1:36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61"/>
        <v>1.25125</v>
      </c>
      <c r="P2671" s="6">
        <f t="shared" si="862"/>
        <v>91</v>
      </c>
      <c r="Q2671" t="str">
        <f t="shared" si="863"/>
        <v>technology</v>
      </c>
      <c r="R2671" t="str">
        <f t="shared" si="864"/>
        <v>makerspaces</v>
      </c>
      <c r="S2671" s="8">
        <f t="shared" si="865"/>
        <v>42319</v>
      </c>
      <c r="T2671" s="8">
        <f t="shared" si="866"/>
        <v>42379.035833333328</v>
      </c>
      <c r="U2671">
        <f t="shared" si="867"/>
        <v>2015</v>
      </c>
      <c r="V2671" t="str">
        <f>VLOOKUP(MONTH(S2671),REF!$C$4:$D$15,2,FALSE)</f>
        <v>NOV</v>
      </c>
      <c r="W2671" t="str">
        <f t="shared" si="868"/>
        <v>YES</v>
      </c>
      <c r="X2671" t="str">
        <f t="shared" si="869"/>
        <v>NO</v>
      </c>
      <c r="Y2671" t="str">
        <f t="shared" si="870"/>
        <v>NO</v>
      </c>
      <c r="Z2671" t="str">
        <f t="shared" si="871"/>
        <v>NO</v>
      </c>
      <c r="AA2671" t="str">
        <f t="shared" si="872"/>
        <v>NO</v>
      </c>
      <c r="AB2671" t="str">
        <f t="shared" si="873"/>
        <v>NO</v>
      </c>
      <c r="AC2671" t="str">
        <f t="shared" si="874"/>
        <v>NO</v>
      </c>
      <c r="AD2671" t="str">
        <f t="shared" si="875"/>
        <v>NO</v>
      </c>
      <c r="AE2671" t="str">
        <f t="shared" si="876"/>
        <v>NO</v>
      </c>
      <c r="AF2671" t="str">
        <f t="shared" si="877"/>
        <v>NO</v>
      </c>
      <c r="AG2671" t="str">
        <f t="shared" si="878"/>
        <v>NO</v>
      </c>
      <c r="AH2671" t="str">
        <f t="shared" si="879"/>
        <v>NO</v>
      </c>
      <c r="AI2671">
        <f t="shared" si="880"/>
        <v>11</v>
      </c>
      <c r="AJ2671" t="str">
        <f t="shared" si="881"/>
        <v/>
      </c>
    </row>
    <row r="2672" spans="1:36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61"/>
        <v>6.4158609339642042E-2</v>
      </c>
      <c r="P2672" s="6">
        <f t="shared" si="862"/>
        <v>41.583333333333336</v>
      </c>
      <c r="Q2672" t="str">
        <f t="shared" si="863"/>
        <v>technology</v>
      </c>
      <c r="R2672" t="str">
        <f t="shared" si="864"/>
        <v>makerspaces</v>
      </c>
      <c r="S2672" s="8">
        <f t="shared" si="865"/>
        <v>41821</v>
      </c>
      <c r="T2672" s="8">
        <f t="shared" si="866"/>
        <v>41849.020601851851</v>
      </c>
      <c r="U2672">
        <f t="shared" si="867"/>
        <v>2014</v>
      </c>
      <c r="V2672" t="str">
        <f>VLOOKUP(MONTH(S2672),REF!$C$4:$D$15,2,FALSE)</f>
        <v>JUL</v>
      </c>
      <c r="W2672" t="str">
        <f t="shared" si="868"/>
        <v>NO</v>
      </c>
      <c r="X2672" t="str">
        <f t="shared" si="869"/>
        <v>NO</v>
      </c>
      <c r="Y2672" t="str">
        <f t="shared" si="870"/>
        <v>NO</v>
      </c>
      <c r="Z2672" t="str">
        <f t="shared" si="871"/>
        <v>NO</v>
      </c>
      <c r="AA2672" t="str">
        <f t="shared" si="872"/>
        <v>NO</v>
      </c>
      <c r="AB2672" t="str">
        <f t="shared" si="873"/>
        <v>NO</v>
      </c>
      <c r="AC2672" t="str">
        <f t="shared" si="874"/>
        <v>NO</v>
      </c>
      <c r="AD2672" t="str">
        <f t="shared" si="875"/>
        <v>NO</v>
      </c>
      <c r="AE2672" t="str">
        <f t="shared" si="876"/>
        <v>YES</v>
      </c>
      <c r="AF2672" t="str">
        <f t="shared" si="877"/>
        <v>NO</v>
      </c>
      <c r="AG2672" t="str">
        <f t="shared" si="878"/>
        <v>NO</v>
      </c>
      <c r="AH2672" t="str">
        <f t="shared" si="879"/>
        <v>NO</v>
      </c>
      <c r="AI2672" t="str">
        <f t="shared" si="880"/>
        <v/>
      </c>
      <c r="AJ2672">
        <f t="shared" si="881"/>
        <v>60</v>
      </c>
    </row>
    <row r="2673" spans="1:36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61"/>
        <v>0.11344</v>
      </c>
      <c r="P2673" s="6">
        <f t="shared" si="862"/>
        <v>33.761904761904759</v>
      </c>
      <c r="Q2673" t="str">
        <f t="shared" si="863"/>
        <v>technology</v>
      </c>
      <c r="R2673" t="str">
        <f t="shared" si="864"/>
        <v>makerspaces</v>
      </c>
      <c r="S2673" s="8">
        <f t="shared" si="865"/>
        <v>41963</v>
      </c>
      <c r="T2673" s="8">
        <f t="shared" si="866"/>
        <v>41992.818055555559</v>
      </c>
      <c r="U2673">
        <f t="shared" si="867"/>
        <v>2014</v>
      </c>
      <c r="V2673" t="str">
        <f>VLOOKUP(MONTH(S2673),REF!$C$4:$D$15,2,FALSE)</f>
        <v>NOV</v>
      </c>
      <c r="W2673" t="str">
        <f t="shared" si="868"/>
        <v>NO</v>
      </c>
      <c r="X2673" t="str">
        <f t="shared" si="869"/>
        <v>NO</v>
      </c>
      <c r="Y2673" t="str">
        <f t="shared" si="870"/>
        <v>NO</v>
      </c>
      <c r="Z2673" t="str">
        <f t="shared" si="871"/>
        <v>NO</v>
      </c>
      <c r="AA2673" t="str">
        <f t="shared" si="872"/>
        <v>NO</v>
      </c>
      <c r="AB2673" t="str">
        <f t="shared" si="873"/>
        <v>NO</v>
      </c>
      <c r="AC2673" t="str">
        <f t="shared" si="874"/>
        <v>YES</v>
      </c>
      <c r="AD2673" t="str">
        <f t="shared" si="875"/>
        <v>NO</v>
      </c>
      <c r="AE2673" t="str">
        <f t="shared" si="876"/>
        <v>NO</v>
      </c>
      <c r="AF2673" t="str">
        <f t="shared" si="877"/>
        <v>NO</v>
      </c>
      <c r="AG2673" t="str">
        <f t="shared" si="878"/>
        <v>NO</v>
      </c>
      <c r="AH2673" t="str">
        <f t="shared" si="879"/>
        <v>NO</v>
      </c>
      <c r="AI2673" t="str">
        <f t="shared" si="880"/>
        <v/>
      </c>
      <c r="AJ2673">
        <f t="shared" si="881"/>
        <v>84</v>
      </c>
    </row>
    <row r="2674" spans="1:36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61"/>
        <v>0.33189999999999997</v>
      </c>
      <c r="P2674" s="6">
        <f t="shared" si="862"/>
        <v>70.61702127659575</v>
      </c>
      <c r="Q2674" t="str">
        <f t="shared" si="863"/>
        <v>technology</v>
      </c>
      <c r="R2674" t="str">
        <f t="shared" si="864"/>
        <v>makerspaces</v>
      </c>
      <c r="S2674" s="8">
        <f t="shared" si="865"/>
        <v>42345</v>
      </c>
      <c r="T2674" s="8">
        <f t="shared" si="866"/>
        <v>42366.25</v>
      </c>
      <c r="U2674">
        <f t="shared" si="867"/>
        <v>2015</v>
      </c>
      <c r="V2674" t="str">
        <f>VLOOKUP(MONTH(S2674),REF!$C$4:$D$15,2,FALSE)</f>
        <v>DEC</v>
      </c>
      <c r="W2674" t="str">
        <f t="shared" si="868"/>
        <v>NO</v>
      </c>
      <c r="X2674" t="str">
        <f t="shared" si="869"/>
        <v>NO</v>
      </c>
      <c r="Y2674" t="str">
        <f t="shared" si="870"/>
        <v>NO</v>
      </c>
      <c r="Z2674" t="str">
        <f t="shared" si="871"/>
        <v>YES</v>
      </c>
      <c r="AA2674" t="str">
        <f t="shared" si="872"/>
        <v>NO</v>
      </c>
      <c r="AB2674" t="str">
        <f t="shared" si="873"/>
        <v>NO</v>
      </c>
      <c r="AC2674" t="str">
        <f t="shared" si="874"/>
        <v>NO</v>
      </c>
      <c r="AD2674" t="str">
        <f t="shared" si="875"/>
        <v>NO</v>
      </c>
      <c r="AE2674" t="str">
        <f t="shared" si="876"/>
        <v>NO</v>
      </c>
      <c r="AF2674" t="str">
        <f t="shared" si="877"/>
        <v>NO</v>
      </c>
      <c r="AG2674" t="str">
        <f t="shared" si="878"/>
        <v>NO</v>
      </c>
      <c r="AH2674" t="str">
        <f t="shared" si="879"/>
        <v>NO</v>
      </c>
      <c r="AI2674" t="str">
        <f t="shared" si="880"/>
        <v/>
      </c>
      <c r="AJ2674">
        <f t="shared" si="881"/>
        <v>47</v>
      </c>
    </row>
    <row r="2675" spans="1:36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61"/>
        <v>0.27579999999999999</v>
      </c>
      <c r="P2675" s="6">
        <f t="shared" si="862"/>
        <v>167.15151515151516</v>
      </c>
      <c r="Q2675" t="str">
        <f t="shared" si="863"/>
        <v>technology</v>
      </c>
      <c r="R2675" t="str">
        <f t="shared" si="864"/>
        <v>makerspaces</v>
      </c>
      <c r="S2675" s="8">
        <f t="shared" si="865"/>
        <v>41913</v>
      </c>
      <c r="T2675" s="8">
        <f t="shared" si="866"/>
        <v>41941.947916666664</v>
      </c>
      <c r="U2675">
        <f t="shared" si="867"/>
        <v>2014</v>
      </c>
      <c r="V2675" t="str">
        <f>VLOOKUP(MONTH(S2675),REF!$C$4:$D$15,2,FALSE)</f>
        <v>OCT</v>
      </c>
      <c r="W2675" t="str">
        <f t="shared" si="868"/>
        <v>NO</v>
      </c>
      <c r="X2675" t="str">
        <f t="shared" si="869"/>
        <v>NO</v>
      </c>
      <c r="Y2675" t="str">
        <f t="shared" si="870"/>
        <v>NO</v>
      </c>
      <c r="Z2675" t="str">
        <f t="shared" si="871"/>
        <v>NO</v>
      </c>
      <c r="AA2675" t="str">
        <f t="shared" si="872"/>
        <v>NO</v>
      </c>
      <c r="AB2675" t="str">
        <f t="shared" si="873"/>
        <v>NO</v>
      </c>
      <c r="AC2675" t="str">
        <f t="shared" si="874"/>
        <v>NO</v>
      </c>
      <c r="AD2675" t="str">
        <f t="shared" si="875"/>
        <v>NO</v>
      </c>
      <c r="AE2675" t="str">
        <f t="shared" si="876"/>
        <v>NO</v>
      </c>
      <c r="AF2675" t="str">
        <f t="shared" si="877"/>
        <v>YES</v>
      </c>
      <c r="AG2675" t="str">
        <f t="shared" si="878"/>
        <v>NO</v>
      </c>
      <c r="AH2675" t="str">
        <f t="shared" si="879"/>
        <v>NO</v>
      </c>
      <c r="AI2675" t="str">
        <f t="shared" si="880"/>
        <v/>
      </c>
      <c r="AJ2675">
        <f t="shared" si="881"/>
        <v>66</v>
      </c>
    </row>
    <row r="2676" spans="1:36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61"/>
        <v>0.62839999999999996</v>
      </c>
      <c r="P2676" s="6">
        <f t="shared" si="862"/>
        <v>128.61988304093566</v>
      </c>
      <c r="Q2676" t="str">
        <f t="shared" si="863"/>
        <v>technology</v>
      </c>
      <c r="R2676" t="str">
        <f t="shared" si="864"/>
        <v>makerspaces</v>
      </c>
      <c r="S2676" s="8">
        <f t="shared" si="865"/>
        <v>42530</v>
      </c>
      <c r="T2676" s="8">
        <f t="shared" si="866"/>
        <v>42556.207638888889</v>
      </c>
      <c r="U2676">
        <f t="shared" si="867"/>
        <v>2016</v>
      </c>
      <c r="V2676" t="str">
        <f>VLOOKUP(MONTH(S2676),REF!$C$4:$D$15,2,FALSE)</f>
        <v>JUN</v>
      </c>
      <c r="W2676" t="str">
        <f t="shared" si="868"/>
        <v>NO</v>
      </c>
      <c r="X2676" t="str">
        <f t="shared" si="869"/>
        <v>NO</v>
      </c>
      <c r="Y2676" t="str">
        <f t="shared" si="870"/>
        <v>NO</v>
      </c>
      <c r="Z2676" t="str">
        <f t="shared" si="871"/>
        <v>NO</v>
      </c>
      <c r="AA2676" t="str">
        <f t="shared" si="872"/>
        <v>NO</v>
      </c>
      <c r="AB2676" t="str">
        <f t="shared" si="873"/>
        <v>NO</v>
      </c>
      <c r="AC2676" t="str">
        <f t="shared" si="874"/>
        <v>NO</v>
      </c>
      <c r="AD2676" t="str">
        <f t="shared" si="875"/>
        <v>NO</v>
      </c>
      <c r="AE2676" t="str">
        <f t="shared" si="876"/>
        <v>YES</v>
      </c>
      <c r="AF2676" t="str">
        <f t="shared" si="877"/>
        <v>NO</v>
      </c>
      <c r="AG2676" t="str">
        <f t="shared" si="878"/>
        <v>NO</v>
      </c>
      <c r="AH2676" t="str">
        <f t="shared" si="879"/>
        <v>NO</v>
      </c>
      <c r="AI2676" t="str">
        <f t="shared" si="880"/>
        <v/>
      </c>
      <c r="AJ2676">
        <f t="shared" si="881"/>
        <v>171</v>
      </c>
    </row>
    <row r="2677" spans="1:36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61"/>
        <v>7.5880000000000003E-2</v>
      </c>
      <c r="P2677" s="6">
        <f t="shared" si="862"/>
        <v>65.41379310344827</v>
      </c>
      <c r="Q2677" t="str">
        <f t="shared" si="863"/>
        <v>technology</v>
      </c>
      <c r="R2677" t="str">
        <f t="shared" si="864"/>
        <v>makerspaces</v>
      </c>
      <c r="S2677" s="8">
        <f t="shared" si="865"/>
        <v>41924</v>
      </c>
      <c r="T2677" s="8">
        <f t="shared" si="866"/>
        <v>41953.899178240739</v>
      </c>
      <c r="U2677">
        <f t="shared" si="867"/>
        <v>2014</v>
      </c>
      <c r="V2677" t="str">
        <f>VLOOKUP(MONTH(S2677),REF!$C$4:$D$15,2,FALSE)</f>
        <v>OCT</v>
      </c>
      <c r="W2677" t="str">
        <f t="shared" si="868"/>
        <v>NO</v>
      </c>
      <c r="X2677" t="str">
        <f t="shared" si="869"/>
        <v>NO</v>
      </c>
      <c r="Y2677" t="str">
        <f t="shared" si="870"/>
        <v>NO</v>
      </c>
      <c r="Z2677" t="str">
        <f t="shared" si="871"/>
        <v>NO</v>
      </c>
      <c r="AA2677" t="str">
        <f t="shared" si="872"/>
        <v>NO</v>
      </c>
      <c r="AB2677" t="str">
        <f t="shared" si="873"/>
        <v>NO</v>
      </c>
      <c r="AC2677" t="str">
        <f t="shared" si="874"/>
        <v>YES</v>
      </c>
      <c r="AD2677" t="str">
        <f t="shared" si="875"/>
        <v>NO</v>
      </c>
      <c r="AE2677" t="str">
        <f t="shared" si="876"/>
        <v>NO</v>
      </c>
      <c r="AF2677" t="str">
        <f t="shared" si="877"/>
        <v>NO</v>
      </c>
      <c r="AG2677" t="str">
        <f t="shared" si="878"/>
        <v>NO</v>
      </c>
      <c r="AH2677" t="str">
        <f t="shared" si="879"/>
        <v>NO</v>
      </c>
      <c r="AI2677" t="str">
        <f t="shared" si="880"/>
        <v/>
      </c>
      <c r="AJ2677">
        <f t="shared" si="881"/>
        <v>29</v>
      </c>
    </row>
    <row r="2678" spans="1:36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61"/>
        <v>0.50380952380952382</v>
      </c>
      <c r="P2678" s="6">
        <f t="shared" si="862"/>
        <v>117.55555555555556</v>
      </c>
      <c r="Q2678" t="str">
        <f t="shared" si="863"/>
        <v>technology</v>
      </c>
      <c r="R2678" t="str">
        <f t="shared" si="864"/>
        <v>makerspaces</v>
      </c>
      <c r="S2678" s="8">
        <f t="shared" si="865"/>
        <v>42483</v>
      </c>
      <c r="T2678" s="8">
        <f t="shared" si="866"/>
        <v>42512.624699074076</v>
      </c>
      <c r="U2678">
        <f t="shared" si="867"/>
        <v>2016</v>
      </c>
      <c r="V2678" t="str">
        <f>VLOOKUP(MONTH(S2678),REF!$C$4:$D$15,2,FALSE)</f>
        <v>APR</v>
      </c>
      <c r="W2678" t="str">
        <f t="shared" si="868"/>
        <v>NO</v>
      </c>
      <c r="X2678" t="str">
        <f t="shared" si="869"/>
        <v>YES</v>
      </c>
      <c r="Y2678" t="str">
        <f t="shared" si="870"/>
        <v>NO</v>
      </c>
      <c r="Z2678" t="str">
        <f t="shared" si="871"/>
        <v>NO</v>
      </c>
      <c r="AA2678" t="str">
        <f t="shared" si="872"/>
        <v>NO</v>
      </c>
      <c r="AB2678" t="str">
        <f t="shared" si="873"/>
        <v>NO</v>
      </c>
      <c r="AC2678" t="str">
        <f t="shared" si="874"/>
        <v>NO</v>
      </c>
      <c r="AD2678" t="str">
        <f t="shared" si="875"/>
        <v>NO</v>
      </c>
      <c r="AE2678" t="str">
        <f t="shared" si="876"/>
        <v>NO</v>
      </c>
      <c r="AF2678" t="str">
        <f t="shared" si="877"/>
        <v>NO</v>
      </c>
      <c r="AG2678" t="str">
        <f t="shared" si="878"/>
        <v>NO</v>
      </c>
      <c r="AH2678" t="str">
        <f t="shared" si="879"/>
        <v>NO</v>
      </c>
      <c r="AI2678" t="str">
        <f t="shared" si="880"/>
        <v/>
      </c>
      <c r="AJ2678">
        <f t="shared" si="881"/>
        <v>9</v>
      </c>
    </row>
    <row r="2679" spans="1:36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61"/>
        <v>0.17512820512820512</v>
      </c>
      <c r="P2679" s="6">
        <f t="shared" si="862"/>
        <v>126.48148148148148</v>
      </c>
      <c r="Q2679" t="str">
        <f t="shared" si="863"/>
        <v>technology</v>
      </c>
      <c r="R2679" t="str">
        <f t="shared" si="864"/>
        <v>makerspaces</v>
      </c>
      <c r="S2679" s="8">
        <f t="shared" si="865"/>
        <v>41793</v>
      </c>
      <c r="T2679" s="8">
        <f t="shared" si="866"/>
        <v>41823.029432870375</v>
      </c>
      <c r="U2679">
        <f t="shared" si="867"/>
        <v>2014</v>
      </c>
      <c r="V2679" t="str">
        <f>VLOOKUP(MONTH(S2679),REF!$C$4:$D$15,2,FALSE)</f>
        <v>JUN</v>
      </c>
      <c r="W2679" t="str">
        <f t="shared" si="868"/>
        <v>NO</v>
      </c>
      <c r="X2679" t="str">
        <f t="shared" si="869"/>
        <v>NO</v>
      </c>
      <c r="Y2679" t="str">
        <f t="shared" si="870"/>
        <v>NO</v>
      </c>
      <c r="Z2679" t="str">
        <f t="shared" si="871"/>
        <v>NO</v>
      </c>
      <c r="AA2679" t="str">
        <f t="shared" si="872"/>
        <v>YES</v>
      </c>
      <c r="AB2679" t="str">
        <f t="shared" si="873"/>
        <v>NO</v>
      </c>
      <c r="AC2679" t="str">
        <f t="shared" si="874"/>
        <v>NO</v>
      </c>
      <c r="AD2679" t="str">
        <f t="shared" si="875"/>
        <v>NO</v>
      </c>
      <c r="AE2679" t="str">
        <f t="shared" si="876"/>
        <v>NO</v>
      </c>
      <c r="AF2679" t="str">
        <f t="shared" si="877"/>
        <v>NO</v>
      </c>
      <c r="AG2679" t="str">
        <f t="shared" si="878"/>
        <v>NO</v>
      </c>
      <c r="AH2679" t="str">
        <f t="shared" si="879"/>
        <v>NO</v>
      </c>
      <c r="AI2679" t="str">
        <f t="shared" si="880"/>
        <v/>
      </c>
      <c r="AJ2679">
        <f t="shared" si="881"/>
        <v>27</v>
      </c>
    </row>
    <row r="2680" spans="1:36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61"/>
        <v>1.3750000000000001E-4</v>
      </c>
      <c r="P2680" s="6">
        <f t="shared" si="862"/>
        <v>550</v>
      </c>
      <c r="Q2680" t="str">
        <f t="shared" si="863"/>
        <v>technology</v>
      </c>
      <c r="R2680" t="str">
        <f t="shared" si="864"/>
        <v>makerspaces</v>
      </c>
      <c r="S2680" s="8">
        <f t="shared" si="865"/>
        <v>42242</v>
      </c>
      <c r="T2680" s="8">
        <f t="shared" si="866"/>
        <v>42271.798206018517</v>
      </c>
      <c r="U2680">
        <f t="shared" si="867"/>
        <v>2015</v>
      </c>
      <c r="V2680" t="str">
        <f>VLOOKUP(MONTH(S2680),REF!$C$4:$D$15,2,FALSE)</f>
        <v>AUG</v>
      </c>
      <c r="W2680" t="str">
        <f t="shared" si="868"/>
        <v>NO</v>
      </c>
      <c r="X2680" t="str">
        <f t="shared" si="869"/>
        <v>NO</v>
      </c>
      <c r="Y2680" t="str">
        <f t="shared" si="870"/>
        <v>NO</v>
      </c>
      <c r="Z2680" t="str">
        <f t="shared" si="871"/>
        <v>NO</v>
      </c>
      <c r="AA2680" t="str">
        <f t="shared" si="872"/>
        <v>NO</v>
      </c>
      <c r="AB2680" t="str">
        <f t="shared" si="873"/>
        <v>NO</v>
      </c>
      <c r="AC2680" t="str">
        <f t="shared" si="874"/>
        <v>NO</v>
      </c>
      <c r="AD2680" t="str">
        <f t="shared" si="875"/>
        <v>NO</v>
      </c>
      <c r="AE2680" t="str">
        <f t="shared" si="876"/>
        <v>NO</v>
      </c>
      <c r="AF2680" t="str">
        <f t="shared" si="877"/>
        <v>NO</v>
      </c>
      <c r="AG2680" t="str">
        <f t="shared" si="878"/>
        <v>NO</v>
      </c>
      <c r="AH2680" t="str">
        <f t="shared" si="879"/>
        <v>YES</v>
      </c>
      <c r="AI2680" t="str">
        <f t="shared" si="880"/>
        <v/>
      </c>
      <c r="AJ2680">
        <f t="shared" si="881"/>
        <v>2</v>
      </c>
    </row>
    <row r="2681" spans="1:36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61"/>
        <v>3.3E-3</v>
      </c>
      <c r="P2681" s="6">
        <f t="shared" si="862"/>
        <v>44</v>
      </c>
      <c r="Q2681" t="str">
        <f t="shared" si="863"/>
        <v>technology</v>
      </c>
      <c r="R2681" t="str">
        <f t="shared" si="864"/>
        <v>makerspaces</v>
      </c>
      <c r="S2681" s="8">
        <f t="shared" si="865"/>
        <v>42033</v>
      </c>
      <c r="T2681" s="8">
        <f t="shared" si="866"/>
        <v>42063.001087962963</v>
      </c>
      <c r="U2681">
        <f t="shared" si="867"/>
        <v>2015</v>
      </c>
      <c r="V2681" t="str">
        <f>VLOOKUP(MONTH(S2681),REF!$C$4:$D$15,2,FALSE)</f>
        <v>JAN</v>
      </c>
      <c r="W2681" t="str">
        <f t="shared" si="868"/>
        <v>NO</v>
      </c>
      <c r="X2681" t="str">
        <f t="shared" si="869"/>
        <v>NO</v>
      </c>
      <c r="Y2681" t="str">
        <f t="shared" si="870"/>
        <v>NO</v>
      </c>
      <c r="Z2681" t="str">
        <f t="shared" si="871"/>
        <v>NO</v>
      </c>
      <c r="AA2681" t="str">
        <f t="shared" si="872"/>
        <v>NO</v>
      </c>
      <c r="AB2681" t="str">
        <f t="shared" si="873"/>
        <v>NO</v>
      </c>
      <c r="AC2681" t="str">
        <f t="shared" si="874"/>
        <v>NO</v>
      </c>
      <c r="AD2681" t="str">
        <f t="shared" si="875"/>
        <v>NO</v>
      </c>
      <c r="AE2681" t="str">
        <f t="shared" si="876"/>
        <v>NO</v>
      </c>
      <c r="AF2681" t="str">
        <f t="shared" si="877"/>
        <v>YES</v>
      </c>
      <c r="AG2681" t="str">
        <f t="shared" si="878"/>
        <v>NO</v>
      </c>
      <c r="AH2681" t="str">
        <f t="shared" si="879"/>
        <v>NO</v>
      </c>
      <c r="AI2681" t="str">
        <f t="shared" si="880"/>
        <v/>
      </c>
      <c r="AJ2681">
        <f t="shared" si="881"/>
        <v>3</v>
      </c>
    </row>
    <row r="2682" spans="1:36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61"/>
        <v>8.6250000000000007E-3</v>
      </c>
      <c r="P2682" s="6">
        <f t="shared" si="862"/>
        <v>69</v>
      </c>
      <c r="Q2682" t="str">
        <f t="shared" si="863"/>
        <v>technology</v>
      </c>
      <c r="R2682" t="str">
        <f t="shared" si="864"/>
        <v>makerspaces</v>
      </c>
      <c r="S2682" s="8">
        <f t="shared" si="865"/>
        <v>42436</v>
      </c>
      <c r="T2682" s="8">
        <f t="shared" si="866"/>
        <v>42466.170034722221</v>
      </c>
      <c r="U2682">
        <f t="shared" si="867"/>
        <v>2016</v>
      </c>
      <c r="V2682" t="str">
        <f>VLOOKUP(MONTH(S2682),REF!$C$4:$D$15,2,FALSE)</f>
        <v>MAR</v>
      </c>
      <c r="W2682" t="str">
        <f t="shared" si="868"/>
        <v>NO</v>
      </c>
      <c r="X2682" t="str">
        <f t="shared" si="869"/>
        <v>NO</v>
      </c>
      <c r="Y2682" t="str">
        <f t="shared" si="870"/>
        <v>NO</v>
      </c>
      <c r="Z2682" t="str">
        <f t="shared" si="871"/>
        <v>NO</v>
      </c>
      <c r="AA2682" t="str">
        <f t="shared" si="872"/>
        <v>NO</v>
      </c>
      <c r="AB2682" t="str">
        <f t="shared" si="873"/>
        <v>NO</v>
      </c>
      <c r="AC2682" t="str">
        <f t="shared" si="874"/>
        <v>NO</v>
      </c>
      <c r="AD2682" t="str">
        <f t="shared" si="875"/>
        <v>YES</v>
      </c>
      <c r="AE2682" t="str">
        <f t="shared" si="876"/>
        <v>NO</v>
      </c>
      <c r="AF2682" t="str">
        <f t="shared" si="877"/>
        <v>NO</v>
      </c>
      <c r="AG2682" t="str">
        <f t="shared" si="878"/>
        <v>NO</v>
      </c>
      <c r="AH2682" t="str">
        <f t="shared" si="879"/>
        <v>NO</v>
      </c>
      <c r="AI2682" t="str">
        <f t="shared" si="880"/>
        <v/>
      </c>
      <c r="AJ2682">
        <f t="shared" si="881"/>
        <v>4</v>
      </c>
    </row>
    <row r="2683" spans="1:36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61"/>
        <v>6.875E-3</v>
      </c>
      <c r="P2683" s="6">
        <f t="shared" si="862"/>
        <v>27.5</v>
      </c>
      <c r="Q2683" t="str">
        <f t="shared" si="863"/>
        <v>food</v>
      </c>
      <c r="R2683" t="str">
        <f t="shared" si="864"/>
        <v>food trucks</v>
      </c>
      <c r="S2683" s="8">
        <f t="shared" si="865"/>
        <v>41806</v>
      </c>
      <c r="T2683" s="8">
        <f t="shared" si="866"/>
        <v>41830.895254629628</v>
      </c>
      <c r="U2683">
        <f t="shared" si="867"/>
        <v>2014</v>
      </c>
      <c r="V2683" t="str">
        <f>VLOOKUP(MONTH(S2683),REF!$C$4:$D$15,2,FALSE)</f>
        <v>JUN</v>
      </c>
      <c r="W2683" t="str">
        <f t="shared" si="868"/>
        <v>NO</v>
      </c>
      <c r="X2683" t="str">
        <f t="shared" si="869"/>
        <v>NO</v>
      </c>
      <c r="Y2683" t="str">
        <f t="shared" si="870"/>
        <v>YES</v>
      </c>
      <c r="Z2683" t="str">
        <f t="shared" si="871"/>
        <v>NO</v>
      </c>
      <c r="AA2683" t="str">
        <f t="shared" si="872"/>
        <v>NO</v>
      </c>
      <c r="AB2683" t="str">
        <f t="shared" si="873"/>
        <v>NO</v>
      </c>
      <c r="AC2683" t="str">
        <f t="shared" si="874"/>
        <v>NO</v>
      </c>
      <c r="AD2683" t="str">
        <f t="shared" si="875"/>
        <v>NO</v>
      </c>
      <c r="AE2683" t="str">
        <f t="shared" si="876"/>
        <v>NO</v>
      </c>
      <c r="AF2683" t="str">
        <f t="shared" si="877"/>
        <v>NO</v>
      </c>
      <c r="AG2683" t="str">
        <f t="shared" si="878"/>
        <v>NO</v>
      </c>
      <c r="AH2683" t="str">
        <f t="shared" si="879"/>
        <v>NO</v>
      </c>
      <c r="AI2683" t="str">
        <f t="shared" si="880"/>
        <v/>
      </c>
      <c r="AJ2683">
        <f t="shared" si="881"/>
        <v>2</v>
      </c>
    </row>
    <row r="2684" spans="1:36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61"/>
        <v>0.28299999999999997</v>
      </c>
      <c r="P2684" s="6">
        <f t="shared" si="862"/>
        <v>84.9</v>
      </c>
      <c r="Q2684" t="str">
        <f t="shared" si="863"/>
        <v>food</v>
      </c>
      <c r="R2684" t="str">
        <f t="shared" si="864"/>
        <v>food trucks</v>
      </c>
      <c r="S2684" s="8">
        <f t="shared" si="865"/>
        <v>41933</v>
      </c>
      <c r="T2684" s="8">
        <f t="shared" si="866"/>
        <v>41965.249305555553</v>
      </c>
      <c r="U2684">
        <f t="shared" si="867"/>
        <v>2014</v>
      </c>
      <c r="V2684" t="str">
        <f>VLOOKUP(MONTH(S2684),REF!$C$4:$D$15,2,FALSE)</f>
        <v>OCT</v>
      </c>
      <c r="W2684" t="str">
        <f t="shared" si="868"/>
        <v>NO</v>
      </c>
      <c r="X2684" t="str">
        <f t="shared" si="869"/>
        <v>NO</v>
      </c>
      <c r="Y2684" t="str">
        <f t="shared" si="870"/>
        <v>YES</v>
      </c>
      <c r="Z2684" t="str">
        <f t="shared" si="871"/>
        <v>NO</v>
      </c>
      <c r="AA2684" t="str">
        <f t="shared" si="872"/>
        <v>NO</v>
      </c>
      <c r="AB2684" t="str">
        <f t="shared" si="873"/>
        <v>NO</v>
      </c>
      <c r="AC2684" t="str">
        <f t="shared" si="874"/>
        <v>NO</v>
      </c>
      <c r="AD2684" t="str">
        <f t="shared" si="875"/>
        <v>NO</v>
      </c>
      <c r="AE2684" t="str">
        <f t="shared" si="876"/>
        <v>NO</v>
      </c>
      <c r="AF2684" t="str">
        <f t="shared" si="877"/>
        <v>NO</v>
      </c>
      <c r="AG2684" t="str">
        <f t="shared" si="878"/>
        <v>NO</v>
      </c>
      <c r="AH2684" t="str">
        <f t="shared" si="879"/>
        <v>NO</v>
      </c>
      <c r="AI2684" t="str">
        <f t="shared" si="880"/>
        <v/>
      </c>
      <c r="AJ2684">
        <f t="shared" si="881"/>
        <v>20</v>
      </c>
    </row>
    <row r="2685" spans="1:36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61"/>
        <v>2.3999999999999998E-3</v>
      </c>
      <c r="P2685" s="6">
        <f t="shared" si="862"/>
        <v>12</v>
      </c>
      <c r="Q2685" t="str">
        <f t="shared" si="863"/>
        <v>food</v>
      </c>
      <c r="R2685" t="str">
        <f t="shared" si="864"/>
        <v>food trucks</v>
      </c>
      <c r="S2685" s="8">
        <f t="shared" si="865"/>
        <v>42035</v>
      </c>
      <c r="T2685" s="8">
        <f t="shared" si="866"/>
        <v>42064.75509259259</v>
      </c>
      <c r="U2685">
        <f t="shared" si="867"/>
        <v>2015</v>
      </c>
      <c r="V2685" t="str">
        <f>VLOOKUP(MONTH(S2685),REF!$C$4:$D$15,2,FALSE)</f>
        <v>JAN</v>
      </c>
      <c r="W2685" t="str">
        <f t="shared" si="868"/>
        <v>NO</v>
      </c>
      <c r="X2685" t="str">
        <f t="shared" si="869"/>
        <v>NO</v>
      </c>
      <c r="Y2685" t="str">
        <f t="shared" si="870"/>
        <v>NO</v>
      </c>
      <c r="Z2685" t="str">
        <f t="shared" si="871"/>
        <v>NO</v>
      </c>
      <c r="AA2685" t="str">
        <f t="shared" si="872"/>
        <v>YES</v>
      </c>
      <c r="AB2685" t="str">
        <f t="shared" si="873"/>
        <v>NO</v>
      </c>
      <c r="AC2685" t="str">
        <f t="shared" si="874"/>
        <v>NO</v>
      </c>
      <c r="AD2685" t="str">
        <f t="shared" si="875"/>
        <v>NO</v>
      </c>
      <c r="AE2685" t="str">
        <f t="shared" si="876"/>
        <v>NO</v>
      </c>
      <c r="AF2685" t="str">
        <f t="shared" si="877"/>
        <v>NO</v>
      </c>
      <c r="AG2685" t="str">
        <f t="shared" si="878"/>
        <v>NO</v>
      </c>
      <c r="AH2685" t="str">
        <f t="shared" si="879"/>
        <v>NO</v>
      </c>
      <c r="AI2685" t="str">
        <f t="shared" si="880"/>
        <v/>
      </c>
      <c r="AJ2685">
        <f t="shared" si="881"/>
        <v>3</v>
      </c>
    </row>
    <row r="2686" spans="1:36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61"/>
        <v>1.1428571428571429E-2</v>
      </c>
      <c r="P2686" s="6">
        <f t="shared" si="862"/>
        <v>200</v>
      </c>
      <c r="Q2686" t="str">
        <f t="shared" si="863"/>
        <v>food</v>
      </c>
      <c r="R2686" t="str">
        <f t="shared" si="864"/>
        <v>food trucks</v>
      </c>
      <c r="S2686" s="8">
        <f t="shared" si="865"/>
        <v>41821</v>
      </c>
      <c r="T2686" s="8">
        <f t="shared" si="866"/>
        <v>41860.914641203708</v>
      </c>
      <c r="U2686">
        <f t="shared" si="867"/>
        <v>2014</v>
      </c>
      <c r="V2686" t="str">
        <f>VLOOKUP(MONTH(S2686),REF!$C$4:$D$15,2,FALSE)</f>
        <v>JUL</v>
      </c>
      <c r="W2686" t="str">
        <f t="shared" si="868"/>
        <v>NO</v>
      </c>
      <c r="X2686" t="str">
        <f t="shared" si="869"/>
        <v>NO</v>
      </c>
      <c r="Y2686" t="str">
        <f t="shared" si="870"/>
        <v>NO</v>
      </c>
      <c r="Z2686" t="str">
        <f t="shared" si="871"/>
        <v>NO</v>
      </c>
      <c r="AA2686" t="str">
        <f t="shared" si="872"/>
        <v>NO</v>
      </c>
      <c r="AB2686" t="str">
        <f t="shared" si="873"/>
        <v>NO</v>
      </c>
      <c r="AC2686" t="str">
        <f t="shared" si="874"/>
        <v>NO</v>
      </c>
      <c r="AD2686" t="str">
        <f t="shared" si="875"/>
        <v>NO</v>
      </c>
      <c r="AE2686" t="str">
        <f t="shared" si="876"/>
        <v>NO</v>
      </c>
      <c r="AF2686" t="str">
        <f t="shared" si="877"/>
        <v>NO</v>
      </c>
      <c r="AG2686" t="str">
        <f t="shared" si="878"/>
        <v>NO</v>
      </c>
      <c r="AH2686" t="str">
        <f t="shared" si="879"/>
        <v>YES</v>
      </c>
      <c r="AI2686" t="str">
        <f t="shared" si="880"/>
        <v/>
      </c>
      <c r="AJ2686">
        <f t="shared" si="881"/>
        <v>4</v>
      </c>
    </row>
    <row r="2687" spans="1:36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61"/>
        <v>2.0000000000000001E-4</v>
      </c>
      <c r="P2687" s="6">
        <f t="shared" si="862"/>
        <v>10</v>
      </c>
      <c r="Q2687" t="str">
        <f t="shared" si="863"/>
        <v>food</v>
      </c>
      <c r="R2687" t="str">
        <f t="shared" si="864"/>
        <v>food trucks</v>
      </c>
      <c r="S2687" s="8">
        <f t="shared" si="865"/>
        <v>42062</v>
      </c>
      <c r="T2687" s="8">
        <f t="shared" si="866"/>
        <v>42121.654282407406</v>
      </c>
      <c r="U2687">
        <f t="shared" si="867"/>
        <v>2015</v>
      </c>
      <c r="V2687" t="str">
        <f>VLOOKUP(MONTH(S2687),REF!$C$4:$D$15,2,FALSE)</f>
        <v>FEB</v>
      </c>
      <c r="W2687" t="str">
        <f t="shared" si="868"/>
        <v>NO</v>
      </c>
      <c r="X2687" t="str">
        <f t="shared" si="869"/>
        <v>NO</v>
      </c>
      <c r="Y2687" t="str">
        <f t="shared" si="870"/>
        <v>NO</v>
      </c>
      <c r="Z2687" t="str">
        <f t="shared" si="871"/>
        <v>NO</v>
      </c>
      <c r="AA2687" t="str">
        <f t="shared" si="872"/>
        <v>NO</v>
      </c>
      <c r="AB2687" t="str">
        <f t="shared" si="873"/>
        <v>NO</v>
      </c>
      <c r="AC2687" t="str">
        <f t="shared" si="874"/>
        <v>NO</v>
      </c>
      <c r="AD2687" t="str">
        <f t="shared" si="875"/>
        <v>NO</v>
      </c>
      <c r="AE2687" t="str">
        <f t="shared" si="876"/>
        <v>NO</v>
      </c>
      <c r="AF2687" t="str">
        <f t="shared" si="877"/>
        <v>NO</v>
      </c>
      <c r="AG2687" t="str">
        <f t="shared" si="878"/>
        <v>NO</v>
      </c>
      <c r="AH2687" t="str">
        <f t="shared" si="879"/>
        <v>YES</v>
      </c>
      <c r="AI2687" t="str">
        <f t="shared" si="880"/>
        <v/>
      </c>
      <c r="AJ2687">
        <f t="shared" si="881"/>
        <v>1</v>
      </c>
    </row>
    <row r="2688" spans="1:36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61"/>
        <v>0</v>
      </c>
      <c r="P2688" s="6" t="e">
        <f t="shared" si="862"/>
        <v>#DIV/0!</v>
      </c>
      <c r="Q2688" t="str">
        <f t="shared" si="863"/>
        <v>food</v>
      </c>
      <c r="R2688" t="str">
        <f t="shared" si="864"/>
        <v>food trucks</v>
      </c>
      <c r="S2688" s="8">
        <f t="shared" si="865"/>
        <v>41893</v>
      </c>
      <c r="T2688" s="8">
        <f t="shared" si="866"/>
        <v>41912.974803240737</v>
      </c>
      <c r="U2688">
        <f t="shared" si="867"/>
        <v>2014</v>
      </c>
      <c r="V2688" t="str">
        <f>VLOOKUP(MONTH(S2688),REF!$C$4:$D$15,2,FALSE)</f>
        <v>SEP</v>
      </c>
      <c r="W2688" t="str">
        <f t="shared" si="868"/>
        <v>NO</v>
      </c>
      <c r="X2688" t="str">
        <f t="shared" si="869"/>
        <v>NO</v>
      </c>
      <c r="Y2688" t="str">
        <f t="shared" si="870"/>
        <v>NO</v>
      </c>
      <c r="Z2688" t="str">
        <f t="shared" si="871"/>
        <v>NO</v>
      </c>
      <c r="AA2688" t="str">
        <f t="shared" si="872"/>
        <v>NO</v>
      </c>
      <c r="AB2688" t="str">
        <f t="shared" si="873"/>
        <v>NO</v>
      </c>
      <c r="AC2688" t="str">
        <f t="shared" si="874"/>
        <v>NO</v>
      </c>
      <c r="AD2688" t="str">
        <f t="shared" si="875"/>
        <v>YES</v>
      </c>
      <c r="AE2688" t="str">
        <f t="shared" si="876"/>
        <v>NO</v>
      </c>
      <c r="AF2688" t="str">
        <f t="shared" si="877"/>
        <v>NO</v>
      </c>
      <c r="AG2688" t="str">
        <f t="shared" si="878"/>
        <v>NO</v>
      </c>
      <c r="AH2688" t="str">
        <f t="shared" si="879"/>
        <v>NO</v>
      </c>
      <c r="AI2688" t="str">
        <f t="shared" si="880"/>
        <v/>
      </c>
      <c r="AJ2688">
        <f t="shared" si="881"/>
        <v>0</v>
      </c>
    </row>
    <row r="2689" spans="1:36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61"/>
        <v>0</v>
      </c>
      <c r="P2689" s="6" t="e">
        <f t="shared" si="862"/>
        <v>#DIV/0!</v>
      </c>
      <c r="Q2689" t="str">
        <f t="shared" si="863"/>
        <v>food</v>
      </c>
      <c r="R2689" t="str">
        <f t="shared" si="864"/>
        <v>food trucks</v>
      </c>
      <c r="S2689" s="8">
        <f t="shared" si="865"/>
        <v>42155</v>
      </c>
      <c r="T2689" s="8">
        <f t="shared" si="866"/>
        <v>42184.64025462963</v>
      </c>
      <c r="U2689">
        <f t="shared" si="867"/>
        <v>2015</v>
      </c>
      <c r="V2689" t="str">
        <f>VLOOKUP(MONTH(S2689),REF!$C$4:$D$15,2,FALSE)</f>
        <v>MAY</v>
      </c>
      <c r="W2689" t="str">
        <f t="shared" si="868"/>
        <v>NO</v>
      </c>
      <c r="X2689" t="str">
        <f t="shared" si="869"/>
        <v>NO</v>
      </c>
      <c r="Y2689" t="str">
        <f t="shared" si="870"/>
        <v>NO</v>
      </c>
      <c r="Z2689" t="str">
        <f t="shared" si="871"/>
        <v>NO</v>
      </c>
      <c r="AA2689" t="str">
        <f t="shared" si="872"/>
        <v>YES</v>
      </c>
      <c r="AB2689" t="str">
        <f t="shared" si="873"/>
        <v>NO</v>
      </c>
      <c r="AC2689" t="str">
        <f t="shared" si="874"/>
        <v>NO</v>
      </c>
      <c r="AD2689" t="str">
        <f t="shared" si="875"/>
        <v>NO</v>
      </c>
      <c r="AE2689" t="str">
        <f t="shared" si="876"/>
        <v>NO</v>
      </c>
      <c r="AF2689" t="str">
        <f t="shared" si="877"/>
        <v>NO</v>
      </c>
      <c r="AG2689" t="str">
        <f t="shared" si="878"/>
        <v>NO</v>
      </c>
      <c r="AH2689" t="str">
        <f t="shared" si="879"/>
        <v>NO</v>
      </c>
      <c r="AI2689" t="str">
        <f t="shared" si="880"/>
        <v/>
      </c>
      <c r="AJ2689">
        <f t="shared" si="881"/>
        <v>0</v>
      </c>
    </row>
    <row r="2690" spans="1:36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61"/>
        <v>1.48E-3</v>
      </c>
      <c r="P2690" s="6">
        <f t="shared" si="862"/>
        <v>5.2857142857142856</v>
      </c>
      <c r="Q2690" t="str">
        <f t="shared" si="863"/>
        <v>food</v>
      </c>
      <c r="R2690" t="str">
        <f t="shared" si="864"/>
        <v>food trucks</v>
      </c>
      <c r="S2690" s="8">
        <f t="shared" si="865"/>
        <v>42028</v>
      </c>
      <c r="T2690" s="8">
        <f t="shared" si="866"/>
        <v>42059.125</v>
      </c>
      <c r="U2690">
        <f t="shared" si="867"/>
        <v>2015</v>
      </c>
      <c r="V2690" t="str">
        <f>VLOOKUP(MONTH(S2690),REF!$C$4:$D$15,2,FALSE)</f>
        <v>JAN</v>
      </c>
      <c r="W2690" t="str">
        <f t="shared" si="868"/>
        <v>NO</v>
      </c>
      <c r="X2690" t="str">
        <f t="shared" si="869"/>
        <v>NO</v>
      </c>
      <c r="Y2690" t="str">
        <f t="shared" si="870"/>
        <v>NO</v>
      </c>
      <c r="Z2690" t="str">
        <f t="shared" si="871"/>
        <v>NO</v>
      </c>
      <c r="AA2690" t="str">
        <f t="shared" si="872"/>
        <v>NO</v>
      </c>
      <c r="AB2690" t="str">
        <f t="shared" si="873"/>
        <v>NO</v>
      </c>
      <c r="AC2690" t="str">
        <f t="shared" si="874"/>
        <v>NO</v>
      </c>
      <c r="AD2690" t="str">
        <f t="shared" si="875"/>
        <v>NO</v>
      </c>
      <c r="AE2690" t="str">
        <f t="shared" si="876"/>
        <v>NO</v>
      </c>
      <c r="AF2690" t="str">
        <f t="shared" si="877"/>
        <v>NO</v>
      </c>
      <c r="AG2690" t="str">
        <f t="shared" si="878"/>
        <v>NO</v>
      </c>
      <c r="AH2690" t="str">
        <f t="shared" si="879"/>
        <v>YES</v>
      </c>
      <c r="AI2690" t="str">
        <f t="shared" si="880"/>
        <v/>
      </c>
      <c r="AJ2690">
        <f t="shared" si="881"/>
        <v>14</v>
      </c>
    </row>
    <row r="2691" spans="1:36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82">E2691/D2691</f>
        <v>2.8571428571428571E-5</v>
      </c>
      <c r="P2691" s="6">
        <f t="shared" ref="P2691:P2754" si="883">E2691/L2691</f>
        <v>1</v>
      </c>
      <c r="Q2691" t="str">
        <f t="shared" ref="Q2691:Q2754" si="884">LEFT(N2691,FIND("/",N2691)-1)</f>
        <v>food</v>
      </c>
      <c r="R2691" t="str">
        <f t="shared" ref="R2691:R2754" si="885">RIGHT(N2691,LEN(N2691)-FIND("/",N2691))</f>
        <v>food trucks</v>
      </c>
      <c r="S2691" s="8">
        <f t="shared" ref="S2691:S2754" si="886">ROUND((J2691/86400)+DATE(1970,1,1),0)</f>
        <v>42552</v>
      </c>
      <c r="T2691" s="8">
        <f t="shared" ref="T2691:T2754" si="887">(I2691/86400)+DATE(1970,1,1)</f>
        <v>42581.961689814816</v>
      </c>
      <c r="U2691">
        <f t="shared" ref="U2691:U2754" si="888">YEAR(S2691)</f>
        <v>2016</v>
      </c>
      <c r="V2691" t="str">
        <f>VLOOKUP(MONTH(S2691),REF!$C$4:$D$15,2,FALSE)</f>
        <v>JUL</v>
      </c>
      <c r="W2691" t="str">
        <f t="shared" ref="W2691:W2754" si="889">IF(D2691&lt;1000,"YES","NO")</f>
        <v>NO</v>
      </c>
      <c r="X2691" t="str">
        <f t="shared" ref="X2691:X2754" si="890">IF(AND($D2691&gt;=1000,$D2691&lt;=4999),"YES","NO")</f>
        <v>NO</v>
      </c>
      <c r="Y2691" t="str">
        <f t="shared" ref="Y2691:Y2754" si="891">IF(AND($D2691&gt;=5000,$D2691&lt;=9999),"YES","NO")</f>
        <v>NO</v>
      </c>
      <c r="Z2691" t="str">
        <f t="shared" ref="Z2691:Z2754" si="892">IF(AND($D2691&gt;=10000,$D2691&lt;=14999),"YES","NO")</f>
        <v>NO</v>
      </c>
      <c r="AA2691" t="str">
        <f t="shared" ref="AA2691:AA2754" si="893">IF(AND($D2691&gt;=15000,$D2691&lt;=19999),"YES","NO")</f>
        <v>NO</v>
      </c>
      <c r="AB2691" t="str">
        <f t="shared" ref="AB2691:AB2754" si="894">IF(AND($D2691&gt;=20000,$D2691&lt;=24999),"YES","NO")</f>
        <v>NO</v>
      </c>
      <c r="AC2691" t="str">
        <f t="shared" ref="AC2691:AC2754" si="895">IF(AND($D2691&gt;=25000,$D2691&lt;=29999),"YES","NO")</f>
        <v>NO</v>
      </c>
      <c r="AD2691" t="str">
        <f t="shared" ref="AD2691:AD2754" si="896">IF(AND($D2691&gt;=30000,$D2691&lt;=34999),"YES","NO")</f>
        <v>NO</v>
      </c>
      <c r="AE2691" t="str">
        <f t="shared" ref="AE2691:AE2754" si="897">IF(AND($D2691&gt;=35000,$D2691&lt;=39999),"YES","NO")</f>
        <v>YES</v>
      </c>
      <c r="AF2691" t="str">
        <f t="shared" ref="AF2691:AF2754" si="898">IF(AND($D2691&gt;=40000,$D2691&lt;=44999),"YES","NO")</f>
        <v>NO</v>
      </c>
      <c r="AG2691" t="str">
        <f t="shared" ref="AG2691:AG2754" si="899">IF(AND($D2691&gt;=45000,$D2691&lt;=49999),"YES","NO")</f>
        <v>NO</v>
      </c>
      <c r="AH2691" t="str">
        <f t="shared" ref="AH2691:AH2754" si="900">IF($D2691&gt;=50000,"YES","NO")</f>
        <v>NO</v>
      </c>
      <c r="AI2691" t="str">
        <f t="shared" ref="AI2691:AI2754" si="901">IF(F2691="successful",L2691,"")</f>
        <v/>
      </c>
      <c r="AJ2691">
        <f t="shared" ref="AJ2691:AJ2754" si="902">IF(F2691="failed",L2691,"")</f>
        <v>1</v>
      </c>
    </row>
    <row r="2692" spans="1:36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82"/>
        <v>0.107325</v>
      </c>
      <c r="P2692" s="6">
        <f t="shared" si="883"/>
        <v>72.762711864406782</v>
      </c>
      <c r="Q2692" t="str">
        <f t="shared" si="884"/>
        <v>food</v>
      </c>
      <c r="R2692" t="str">
        <f t="shared" si="885"/>
        <v>food trucks</v>
      </c>
      <c r="S2692" s="8">
        <f t="shared" si="886"/>
        <v>42113</v>
      </c>
      <c r="T2692" s="8">
        <f t="shared" si="887"/>
        <v>42158.105046296296</v>
      </c>
      <c r="U2692">
        <f t="shared" si="888"/>
        <v>2015</v>
      </c>
      <c r="V2692" t="str">
        <f>VLOOKUP(MONTH(S2692),REF!$C$4:$D$15,2,FALSE)</f>
        <v>APR</v>
      </c>
      <c r="W2692" t="str">
        <f t="shared" si="889"/>
        <v>NO</v>
      </c>
      <c r="X2692" t="str">
        <f t="shared" si="890"/>
        <v>NO</v>
      </c>
      <c r="Y2692" t="str">
        <f t="shared" si="891"/>
        <v>NO</v>
      </c>
      <c r="Z2692" t="str">
        <f t="shared" si="892"/>
        <v>NO</v>
      </c>
      <c r="AA2692" t="str">
        <f t="shared" si="893"/>
        <v>NO</v>
      </c>
      <c r="AB2692" t="str">
        <f t="shared" si="894"/>
        <v>NO</v>
      </c>
      <c r="AC2692" t="str">
        <f t="shared" si="895"/>
        <v>NO</v>
      </c>
      <c r="AD2692" t="str">
        <f t="shared" si="896"/>
        <v>NO</v>
      </c>
      <c r="AE2692" t="str">
        <f t="shared" si="897"/>
        <v>NO</v>
      </c>
      <c r="AF2692" t="str">
        <f t="shared" si="898"/>
        <v>NO</v>
      </c>
      <c r="AG2692" t="str">
        <f t="shared" si="899"/>
        <v>NO</v>
      </c>
      <c r="AH2692" t="str">
        <f t="shared" si="900"/>
        <v>YES</v>
      </c>
      <c r="AI2692" t="str">
        <f t="shared" si="901"/>
        <v/>
      </c>
      <c r="AJ2692">
        <f t="shared" si="902"/>
        <v>118</v>
      </c>
    </row>
    <row r="2693" spans="1:36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82"/>
        <v>5.3846153846153844E-4</v>
      </c>
      <c r="P2693" s="6">
        <f t="shared" si="883"/>
        <v>17.5</v>
      </c>
      <c r="Q2693" t="str">
        <f t="shared" si="884"/>
        <v>food</v>
      </c>
      <c r="R2693" t="str">
        <f t="shared" si="885"/>
        <v>food trucks</v>
      </c>
      <c r="S2693" s="8">
        <f t="shared" si="886"/>
        <v>42090</v>
      </c>
      <c r="T2693" s="8">
        <f t="shared" si="887"/>
        <v>42134.724039351851</v>
      </c>
      <c r="U2693">
        <f t="shared" si="888"/>
        <v>2015</v>
      </c>
      <c r="V2693" t="str">
        <f>VLOOKUP(MONTH(S2693),REF!$C$4:$D$15,2,FALSE)</f>
        <v>MAR</v>
      </c>
      <c r="W2693" t="str">
        <f t="shared" si="889"/>
        <v>NO</v>
      </c>
      <c r="X2693" t="str">
        <f t="shared" si="890"/>
        <v>NO</v>
      </c>
      <c r="Y2693" t="str">
        <f t="shared" si="891"/>
        <v>NO</v>
      </c>
      <c r="Z2693" t="str">
        <f t="shared" si="892"/>
        <v>NO</v>
      </c>
      <c r="AA2693" t="str">
        <f t="shared" si="893"/>
        <v>NO</v>
      </c>
      <c r="AB2693" t="str">
        <f t="shared" si="894"/>
        <v>NO</v>
      </c>
      <c r="AC2693" t="str">
        <f t="shared" si="895"/>
        <v>NO</v>
      </c>
      <c r="AD2693" t="str">
        <f t="shared" si="896"/>
        <v>NO</v>
      </c>
      <c r="AE2693" t="str">
        <f t="shared" si="897"/>
        <v>NO</v>
      </c>
      <c r="AF2693" t="str">
        <f t="shared" si="898"/>
        <v>NO</v>
      </c>
      <c r="AG2693" t="str">
        <f t="shared" si="899"/>
        <v>NO</v>
      </c>
      <c r="AH2693" t="str">
        <f t="shared" si="900"/>
        <v>YES</v>
      </c>
      <c r="AI2693" t="str">
        <f t="shared" si="901"/>
        <v/>
      </c>
      <c r="AJ2693">
        <f t="shared" si="902"/>
        <v>2</v>
      </c>
    </row>
    <row r="2694" spans="1:36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82"/>
        <v>7.1428571428571426E-3</v>
      </c>
      <c r="P2694" s="6">
        <f t="shared" si="883"/>
        <v>25</v>
      </c>
      <c r="Q2694" t="str">
        <f t="shared" si="884"/>
        <v>food</v>
      </c>
      <c r="R2694" t="str">
        <f t="shared" si="885"/>
        <v>food trucks</v>
      </c>
      <c r="S2694" s="8">
        <f t="shared" si="886"/>
        <v>42058</v>
      </c>
      <c r="T2694" s="8">
        <f t="shared" si="887"/>
        <v>42088.292361111111</v>
      </c>
      <c r="U2694">
        <f t="shared" si="888"/>
        <v>2015</v>
      </c>
      <c r="V2694" t="str">
        <f>VLOOKUP(MONTH(S2694),REF!$C$4:$D$15,2,FALSE)</f>
        <v>FEB</v>
      </c>
      <c r="W2694" t="str">
        <f t="shared" si="889"/>
        <v>NO</v>
      </c>
      <c r="X2694" t="str">
        <f t="shared" si="890"/>
        <v>YES</v>
      </c>
      <c r="Y2694" t="str">
        <f t="shared" si="891"/>
        <v>NO</v>
      </c>
      <c r="Z2694" t="str">
        <f t="shared" si="892"/>
        <v>NO</v>
      </c>
      <c r="AA2694" t="str">
        <f t="shared" si="893"/>
        <v>NO</v>
      </c>
      <c r="AB2694" t="str">
        <f t="shared" si="894"/>
        <v>NO</v>
      </c>
      <c r="AC2694" t="str">
        <f t="shared" si="895"/>
        <v>NO</v>
      </c>
      <c r="AD2694" t="str">
        <f t="shared" si="896"/>
        <v>NO</v>
      </c>
      <c r="AE2694" t="str">
        <f t="shared" si="897"/>
        <v>NO</v>
      </c>
      <c r="AF2694" t="str">
        <f t="shared" si="898"/>
        <v>NO</v>
      </c>
      <c r="AG2694" t="str">
        <f t="shared" si="899"/>
        <v>NO</v>
      </c>
      <c r="AH2694" t="str">
        <f t="shared" si="900"/>
        <v>NO</v>
      </c>
      <c r="AI2694" t="str">
        <f t="shared" si="901"/>
        <v/>
      </c>
      <c r="AJ2694">
        <f t="shared" si="902"/>
        <v>1</v>
      </c>
    </row>
    <row r="2695" spans="1:36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82"/>
        <v>8.0000000000000002E-3</v>
      </c>
      <c r="P2695" s="6">
        <f t="shared" si="883"/>
        <v>13.333333333333334</v>
      </c>
      <c r="Q2695" t="str">
        <f t="shared" si="884"/>
        <v>food</v>
      </c>
      <c r="R2695" t="str">
        <f t="shared" si="885"/>
        <v>food trucks</v>
      </c>
      <c r="S2695" s="8">
        <f t="shared" si="886"/>
        <v>41834</v>
      </c>
      <c r="T2695" s="8">
        <f t="shared" si="887"/>
        <v>41864.138495370367</v>
      </c>
      <c r="U2695">
        <f t="shared" si="888"/>
        <v>2014</v>
      </c>
      <c r="V2695" t="str">
        <f>VLOOKUP(MONTH(S2695),REF!$C$4:$D$15,2,FALSE)</f>
        <v>JUL</v>
      </c>
      <c r="W2695" t="str">
        <f t="shared" si="889"/>
        <v>NO</v>
      </c>
      <c r="X2695" t="str">
        <f t="shared" si="890"/>
        <v>NO</v>
      </c>
      <c r="Y2695" t="str">
        <f t="shared" si="891"/>
        <v>YES</v>
      </c>
      <c r="Z2695" t="str">
        <f t="shared" si="892"/>
        <v>NO</v>
      </c>
      <c r="AA2695" t="str">
        <f t="shared" si="893"/>
        <v>NO</v>
      </c>
      <c r="AB2695" t="str">
        <f t="shared" si="894"/>
        <v>NO</v>
      </c>
      <c r="AC2695" t="str">
        <f t="shared" si="895"/>
        <v>NO</v>
      </c>
      <c r="AD2695" t="str">
        <f t="shared" si="896"/>
        <v>NO</v>
      </c>
      <c r="AE2695" t="str">
        <f t="shared" si="897"/>
        <v>NO</v>
      </c>
      <c r="AF2695" t="str">
        <f t="shared" si="898"/>
        <v>NO</v>
      </c>
      <c r="AG2695" t="str">
        <f t="shared" si="899"/>
        <v>NO</v>
      </c>
      <c r="AH2695" t="str">
        <f t="shared" si="900"/>
        <v>NO</v>
      </c>
      <c r="AI2695" t="str">
        <f t="shared" si="901"/>
        <v/>
      </c>
      <c r="AJ2695">
        <f t="shared" si="902"/>
        <v>3</v>
      </c>
    </row>
    <row r="2696" spans="1:36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82"/>
        <v>3.3333333333333335E-5</v>
      </c>
      <c r="P2696" s="6">
        <f t="shared" si="883"/>
        <v>1</v>
      </c>
      <c r="Q2696" t="str">
        <f t="shared" si="884"/>
        <v>food</v>
      </c>
      <c r="R2696" t="str">
        <f t="shared" si="885"/>
        <v>food trucks</v>
      </c>
      <c r="S2696" s="8">
        <f t="shared" si="886"/>
        <v>41878</v>
      </c>
      <c r="T2696" s="8">
        <f t="shared" si="887"/>
        <v>41908.140497685185</v>
      </c>
      <c r="U2696">
        <f t="shared" si="888"/>
        <v>2014</v>
      </c>
      <c r="V2696" t="str">
        <f>VLOOKUP(MONTH(S2696),REF!$C$4:$D$15,2,FALSE)</f>
        <v>AUG</v>
      </c>
      <c r="W2696" t="str">
        <f t="shared" si="889"/>
        <v>NO</v>
      </c>
      <c r="X2696" t="str">
        <f t="shared" si="890"/>
        <v>NO</v>
      </c>
      <c r="Y2696" t="str">
        <f t="shared" si="891"/>
        <v>NO</v>
      </c>
      <c r="Z2696" t="str">
        <f t="shared" si="892"/>
        <v>NO</v>
      </c>
      <c r="AA2696" t="str">
        <f t="shared" si="893"/>
        <v>NO</v>
      </c>
      <c r="AB2696" t="str">
        <f t="shared" si="894"/>
        <v>NO</v>
      </c>
      <c r="AC2696" t="str">
        <f t="shared" si="895"/>
        <v>NO</v>
      </c>
      <c r="AD2696" t="str">
        <f t="shared" si="896"/>
        <v>YES</v>
      </c>
      <c r="AE2696" t="str">
        <f t="shared" si="897"/>
        <v>NO</v>
      </c>
      <c r="AF2696" t="str">
        <f t="shared" si="898"/>
        <v>NO</v>
      </c>
      <c r="AG2696" t="str">
        <f t="shared" si="899"/>
        <v>NO</v>
      </c>
      <c r="AH2696" t="str">
        <f t="shared" si="900"/>
        <v>NO</v>
      </c>
      <c r="AI2696" t="str">
        <f t="shared" si="901"/>
        <v/>
      </c>
      <c r="AJ2696">
        <f t="shared" si="902"/>
        <v>1</v>
      </c>
    </row>
    <row r="2697" spans="1:36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82"/>
        <v>4.7333333333333333E-3</v>
      </c>
      <c r="P2697" s="6">
        <f t="shared" si="883"/>
        <v>23.666666666666668</v>
      </c>
      <c r="Q2697" t="str">
        <f t="shared" si="884"/>
        <v>food</v>
      </c>
      <c r="R2697" t="str">
        <f t="shared" si="885"/>
        <v>food trucks</v>
      </c>
      <c r="S2697" s="8">
        <f t="shared" si="886"/>
        <v>42048</v>
      </c>
      <c r="T2697" s="8">
        <f t="shared" si="887"/>
        <v>42108.14025462963</v>
      </c>
      <c r="U2697">
        <f t="shared" si="888"/>
        <v>2015</v>
      </c>
      <c r="V2697" t="str">
        <f>VLOOKUP(MONTH(S2697),REF!$C$4:$D$15,2,FALSE)</f>
        <v>FEB</v>
      </c>
      <c r="W2697" t="str">
        <f t="shared" si="889"/>
        <v>NO</v>
      </c>
      <c r="X2697" t="str">
        <f t="shared" si="890"/>
        <v>NO</v>
      </c>
      <c r="Y2697" t="str">
        <f t="shared" si="891"/>
        <v>NO</v>
      </c>
      <c r="Z2697" t="str">
        <f t="shared" si="892"/>
        <v>NO</v>
      </c>
      <c r="AA2697" t="str">
        <f t="shared" si="893"/>
        <v>YES</v>
      </c>
      <c r="AB2697" t="str">
        <f t="shared" si="894"/>
        <v>NO</v>
      </c>
      <c r="AC2697" t="str">
        <f t="shared" si="895"/>
        <v>NO</v>
      </c>
      <c r="AD2697" t="str">
        <f t="shared" si="896"/>
        <v>NO</v>
      </c>
      <c r="AE2697" t="str">
        <f t="shared" si="897"/>
        <v>NO</v>
      </c>
      <c r="AF2697" t="str">
        <f t="shared" si="898"/>
        <v>NO</v>
      </c>
      <c r="AG2697" t="str">
        <f t="shared" si="899"/>
        <v>NO</v>
      </c>
      <c r="AH2697" t="str">
        <f t="shared" si="900"/>
        <v>NO</v>
      </c>
      <c r="AI2697" t="str">
        <f t="shared" si="901"/>
        <v/>
      </c>
      <c r="AJ2697">
        <f t="shared" si="902"/>
        <v>3</v>
      </c>
    </row>
    <row r="2698" spans="1:36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82"/>
        <v>5.6500000000000002E-2</v>
      </c>
      <c r="P2698" s="6">
        <f t="shared" si="883"/>
        <v>89.21052631578948</v>
      </c>
      <c r="Q2698" t="str">
        <f t="shared" si="884"/>
        <v>food</v>
      </c>
      <c r="R2698" t="str">
        <f t="shared" si="885"/>
        <v>food trucks</v>
      </c>
      <c r="S2698" s="8">
        <f t="shared" si="886"/>
        <v>41965</v>
      </c>
      <c r="T2698" s="8">
        <f t="shared" si="887"/>
        <v>41998.844444444447</v>
      </c>
      <c r="U2698">
        <f t="shared" si="888"/>
        <v>2014</v>
      </c>
      <c r="V2698" t="str">
        <f>VLOOKUP(MONTH(S2698),REF!$C$4:$D$15,2,FALSE)</f>
        <v>NOV</v>
      </c>
      <c r="W2698" t="str">
        <f t="shared" si="889"/>
        <v>NO</v>
      </c>
      <c r="X2698" t="str">
        <f t="shared" si="890"/>
        <v>NO</v>
      </c>
      <c r="Y2698" t="str">
        <f t="shared" si="891"/>
        <v>NO</v>
      </c>
      <c r="Z2698" t="str">
        <f t="shared" si="892"/>
        <v>NO</v>
      </c>
      <c r="AA2698" t="str">
        <f t="shared" si="893"/>
        <v>NO</v>
      </c>
      <c r="AB2698" t="str">
        <f t="shared" si="894"/>
        <v>NO</v>
      </c>
      <c r="AC2698" t="str">
        <f t="shared" si="895"/>
        <v>NO</v>
      </c>
      <c r="AD2698" t="str">
        <f t="shared" si="896"/>
        <v>NO</v>
      </c>
      <c r="AE2698" t="str">
        <f t="shared" si="897"/>
        <v>NO</v>
      </c>
      <c r="AF2698" t="str">
        <f t="shared" si="898"/>
        <v>NO</v>
      </c>
      <c r="AG2698" t="str">
        <f t="shared" si="899"/>
        <v>NO</v>
      </c>
      <c r="AH2698" t="str">
        <f t="shared" si="900"/>
        <v>YES</v>
      </c>
      <c r="AI2698" t="str">
        <f t="shared" si="901"/>
        <v/>
      </c>
      <c r="AJ2698">
        <f t="shared" si="902"/>
        <v>38</v>
      </c>
    </row>
    <row r="2699" spans="1:36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82"/>
        <v>0.26352173913043481</v>
      </c>
      <c r="P2699" s="6">
        <f t="shared" si="883"/>
        <v>116.55769230769231</v>
      </c>
      <c r="Q2699" t="str">
        <f t="shared" si="884"/>
        <v>food</v>
      </c>
      <c r="R2699" t="str">
        <f t="shared" si="885"/>
        <v>food trucks</v>
      </c>
      <c r="S2699" s="8">
        <f t="shared" si="886"/>
        <v>42188</v>
      </c>
      <c r="T2699" s="8">
        <f t="shared" si="887"/>
        <v>42218.916666666672</v>
      </c>
      <c r="U2699">
        <f t="shared" si="888"/>
        <v>2015</v>
      </c>
      <c r="V2699" t="str">
        <f>VLOOKUP(MONTH(S2699),REF!$C$4:$D$15,2,FALSE)</f>
        <v>JUL</v>
      </c>
      <c r="W2699" t="str">
        <f t="shared" si="889"/>
        <v>NO</v>
      </c>
      <c r="X2699" t="str">
        <f t="shared" si="890"/>
        <v>NO</v>
      </c>
      <c r="Y2699" t="str">
        <f t="shared" si="891"/>
        <v>NO</v>
      </c>
      <c r="Z2699" t="str">
        <f t="shared" si="892"/>
        <v>NO</v>
      </c>
      <c r="AA2699" t="str">
        <f t="shared" si="893"/>
        <v>NO</v>
      </c>
      <c r="AB2699" t="str">
        <f t="shared" si="894"/>
        <v>YES</v>
      </c>
      <c r="AC2699" t="str">
        <f t="shared" si="895"/>
        <v>NO</v>
      </c>
      <c r="AD2699" t="str">
        <f t="shared" si="896"/>
        <v>NO</v>
      </c>
      <c r="AE2699" t="str">
        <f t="shared" si="897"/>
        <v>NO</v>
      </c>
      <c r="AF2699" t="str">
        <f t="shared" si="898"/>
        <v>NO</v>
      </c>
      <c r="AG2699" t="str">
        <f t="shared" si="899"/>
        <v>NO</v>
      </c>
      <c r="AH2699" t="str">
        <f t="shared" si="900"/>
        <v>NO</v>
      </c>
      <c r="AI2699" t="str">
        <f t="shared" si="901"/>
        <v/>
      </c>
      <c r="AJ2699">
        <f t="shared" si="902"/>
        <v>52</v>
      </c>
    </row>
    <row r="2700" spans="1:36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82"/>
        <v>3.2512500000000002E-3</v>
      </c>
      <c r="P2700" s="6">
        <f t="shared" si="883"/>
        <v>13.005000000000001</v>
      </c>
      <c r="Q2700" t="str">
        <f t="shared" si="884"/>
        <v>food</v>
      </c>
      <c r="R2700" t="str">
        <f t="shared" si="885"/>
        <v>food trucks</v>
      </c>
      <c r="S2700" s="8">
        <f t="shared" si="886"/>
        <v>41788</v>
      </c>
      <c r="T2700" s="8">
        <f t="shared" si="887"/>
        <v>41817.898240740738</v>
      </c>
      <c r="U2700">
        <f t="shared" si="888"/>
        <v>2014</v>
      </c>
      <c r="V2700" t="str">
        <f>VLOOKUP(MONTH(S2700),REF!$C$4:$D$15,2,FALSE)</f>
        <v>MAY</v>
      </c>
      <c r="W2700" t="str">
        <f t="shared" si="889"/>
        <v>NO</v>
      </c>
      <c r="X2700" t="str">
        <f t="shared" si="890"/>
        <v>NO</v>
      </c>
      <c r="Y2700" t="str">
        <f t="shared" si="891"/>
        <v>YES</v>
      </c>
      <c r="Z2700" t="str">
        <f t="shared" si="892"/>
        <v>NO</v>
      </c>
      <c r="AA2700" t="str">
        <f t="shared" si="893"/>
        <v>NO</v>
      </c>
      <c r="AB2700" t="str">
        <f t="shared" si="894"/>
        <v>NO</v>
      </c>
      <c r="AC2700" t="str">
        <f t="shared" si="895"/>
        <v>NO</v>
      </c>
      <c r="AD2700" t="str">
        <f t="shared" si="896"/>
        <v>NO</v>
      </c>
      <c r="AE2700" t="str">
        <f t="shared" si="897"/>
        <v>NO</v>
      </c>
      <c r="AF2700" t="str">
        <f t="shared" si="898"/>
        <v>NO</v>
      </c>
      <c r="AG2700" t="str">
        <f t="shared" si="899"/>
        <v>NO</v>
      </c>
      <c r="AH2700" t="str">
        <f t="shared" si="900"/>
        <v>NO</v>
      </c>
      <c r="AI2700" t="str">
        <f t="shared" si="901"/>
        <v/>
      </c>
      <c r="AJ2700">
        <f t="shared" si="902"/>
        <v>2</v>
      </c>
    </row>
    <row r="2701" spans="1:36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82"/>
        <v>0</v>
      </c>
      <c r="P2701" s="6" t="e">
        <f t="shared" si="883"/>
        <v>#DIV/0!</v>
      </c>
      <c r="Q2701" t="str">
        <f t="shared" si="884"/>
        <v>food</v>
      </c>
      <c r="R2701" t="str">
        <f t="shared" si="885"/>
        <v>food trucks</v>
      </c>
      <c r="S2701" s="8">
        <f t="shared" si="886"/>
        <v>41830</v>
      </c>
      <c r="T2701" s="8">
        <f t="shared" si="887"/>
        <v>41859.896562499998</v>
      </c>
      <c r="U2701">
        <f t="shared" si="888"/>
        <v>2014</v>
      </c>
      <c r="V2701" t="str">
        <f>VLOOKUP(MONTH(S2701),REF!$C$4:$D$15,2,FALSE)</f>
        <v>JUL</v>
      </c>
      <c r="W2701" t="str">
        <f t="shared" si="889"/>
        <v>YES</v>
      </c>
      <c r="X2701" t="str">
        <f t="shared" si="890"/>
        <v>NO</v>
      </c>
      <c r="Y2701" t="str">
        <f t="shared" si="891"/>
        <v>NO</v>
      </c>
      <c r="Z2701" t="str">
        <f t="shared" si="892"/>
        <v>NO</v>
      </c>
      <c r="AA2701" t="str">
        <f t="shared" si="893"/>
        <v>NO</v>
      </c>
      <c r="AB2701" t="str">
        <f t="shared" si="894"/>
        <v>NO</v>
      </c>
      <c r="AC2701" t="str">
        <f t="shared" si="895"/>
        <v>NO</v>
      </c>
      <c r="AD2701" t="str">
        <f t="shared" si="896"/>
        <v>NO</v>
      </c>
      <c r="AE2701" t="str">
        <f t="shared" si="897"/>
        <v>NO</v>
      </c>
      <c r="AF2701" t="str">
        <f t="shared" si="898"/>
        <v>NO</v>
      </c>
      <c r="AG2701" t="str">
        <f t="shared" si="899"/>
        <v>NO</v>
      </c>
      <c r="AH2701" t="str">
        <f t="shared" si="900"/>
        <v>NO</v>
      </c>
      <c r="AI2701" t="str">
        <f t="shared" si="901"/>
        <v/>
      </c>
      <c r="AJ2701">
        <f t="shared" si="902"/>
        <v>0</v>
      </c>
    </row>
    <row r="2702" spans="1:36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82"/>
        <v>7.0007000700070005E-3</v>
      </c>
      <c r="P2702" s="6">
        <f t="shared" si="883"/>
        <v>17.5</v>
      </c>
      <c r="Q2702" t="str">
        <f t="shared" si="884"/>
        <v>food</v>
      </c>
      <c r="R2702" t="str">
        <f t="shared" si="885"/>
        <v>food trucks</v>
      </c>
      <c r="S2702" s="8">
        <f t="shared" si="886"/>
        <v>41871</v>
      </c>
      <c r="T2702" s="8">
        <f t="shared" si="887"/>
        <v>41900.874675925923</v>
      </c>
      <c r="U2702">
        <f t="shared" si="888"/>
        <v>2014</v>
      </c>
      <c r="V2702" t="str">
        <f>VLOOKUP(MONTH(S2702),REF!$C$4:$D$15,2,FALSE)</f>
        <v>AUG</v>
      </c>
      <c r="W2702" t="str">
        <f t="shared" si="889"/>
        <v>NO</v>
      </c>
      <c r="X2702" t="str">
        <f t="shared" si="890"/>
        <v>NO</v>
      </c>
      <c r="Y2702" t="str">
        <f t="shared" si="891"/>
        <v>YES</v>
      </c>
      <c r="Z2702" t="str">
        <f t="shared" si="892"/>
        <v>NO</v>
      </c>
      <c r="AA2702" t="str">
        <f t="shared" si="893"/>
        <v>NO</v>
      </c>
      <c r="AB2702" t="str">
        <f t="shared" si="894"/>
        <v>NO</v>
      </c>
      <c r="AC2702" t="str">
        <f t="shared" si="895"/>
        <v>NO</v>
      </c>
      <c r="AD2702" t="str">
        <f t="shared" si="896"/>
        <v>NO</v>
      </c>
      <c r="AE2702" t="str">
        <f t="shared" si="897"/>
        <v>NO</v>
      </c>
      <c r="AF2702" t="str">
        <f t="shared" si="898"/>
        <v>NO</v>
      </c>
      <c r="AG2702" t="str">
        <f t="shared" si="899"/>
        <v>NO</v>
      </c>
      <c r="AH2702" t="str">
        <f t="shared" si="900"/>
        <v>NO</v>
      </c>
      <c r="AI2702" t="str">
        <f t="shared" si="901"/>
        <v/>
      </c>
      <c r="AJ2702">
        <f t="shared" si="902"/>
        <v>4</v>
      </c>
    </row>
    <row r="2703" spans="1:36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82"/>
        <v>0.46176470588235297</v>
      </c>
      <c r="P2703" s="6">
        <f t="shared" si="883"/>
        <v>34.130434782608695</v>
      </c>
      <c r="Q2703" t="str">
        <f t="shared" si="884"/>
        <v>theater</v>
      </c>
      <c r="R2703" t="str">
        <f t="shared" si="885"/>
        <v>spaces</v>
      </c>
      <c r="S2703" s="8">
        <f t="shared" si="886"/>
        <v>42802</v>
      </c>
      <c r="T2703" s="8">
        <f t="shared" si="887"/>
        <v>42832.733032407406</v>
      </c>
      <c r="U2703">
        <f t="shared" si="888"/>
        <v>2017</v>
      </c>
      <c r="V2703" t="str">
        <f>VLOOKUP(MONTH(S2703),REF!$C$4:$D$15,2,FALSE)</f>
        <v>MAR</v>
      </c>
      <c r="W2703" t="str">
        <f t="shared" si="889"/>
        <v>NO</v>
      </c>
      <c r="X2703" t="str">
        <f t="shared" si="890"/>
        <v>YES</v>
      </c>
      <c r="Y2703" t="str">
        <f t="shared" si="891"/>
        <v>NO</v>
      </c>
      <c r="Z2703" t="str">
        <f t="shared" si="892"/>
        <v>NO</v>
      </c>
      <c r="AA2703" t="str">
        <f t="shared" si="893"/>
        <v>NO</v>
      </c>
      <c r="AB2703" t="str">
        <f t="shared" si="894"/>
        <v>NO</v>
      </c>
      <c r="AC2703" t="str">
        <f t="shared" si="895"/>
        <v>NO</v>
      </c>
      <c r="AD2703" t="str">
        <f t="shared" si="896"/>
        <v>NO</v>
      </c>
      <c r="AE2703" t="str">
        <f t="shared" si="897"/>
        <v>NO</v>
      </c>
      <c r="AF2703" t="str">
        <f t="shared" si="898"/>
        <v>NO</v>
      </c>
      <c r="AG2703" t="str">
        <f t="shared" si="899"/>
        <v>NO</v>
      </c>
      <c r="AH2703" t="str">
        <f t="shared" si="900"/>
        <v>NO</v>
      </c>
      <c r="AI2703" t="str">
        <f t="shared" si="901"/>
        <v/>
      </c>
      <c r="AJ2703" t="str">
        <f t="shared" si="902"/>
        <v/>
      </c>
    </row>
    <row r="2704" spans="1:36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82"/>
        <v>0.34410000000000002</v>
      </c>
      <c r="P2704" s="6">
        <f t="shared" si="883"/>
        <v>132.34615384615384</v>
      </c>
      <c r="Q2704" t="str">
        <f t="shared" si="884"/>
        <v>theater</v>
      </c>
      <c r="R2704" t="str">
        <f t="shared" si="885"/>
        <v>spaces</v>
      </c>
      <c r="S2704" s="8">
        <f t="shared" si="886"/>
        <v>42801</v>
      </c>
      <c r="T2704" s="8">
        <f t="shared" si="887"/>
        <v>42830.760150462964</v>
      </c>
      <c r="U2704">
        <f t="shared" si="888"/>
        <v>2017</v>
      </c>
      <c r="V2704" t="str">
        <f>VLOOKUP(MONTH(S2704),REF!$C$4:$D$15,2,FALSE)</f>
        <v>MAR</v>
      </c>
      <c r="W2704" t="str">
        <f t="shared" si="889"/>
        <v>NO</v>
      </c>
      <c r="X2704" t="str">
        <f t="shared" si="890"/>
        <v>NO</v>
      </c>
      <c r="Y2704" t="str">
        <f t="shared" si="891"/>
        <v>NO</v>
      </c>
      <c r="Z2704" t="str">
        <f t="shared" si="892"/>
        <v>YES</v>
      </c>
      <c r="AA2704" t="str">
        <f t="shared" si="893"/>
        <v>NO</v>
      </c>
      <c r="AB2704" t="str">
        <f t="shared" si="894"/>
        <v>NO</v>
      </c>
      <c r="AC2704" t="str">
        <f t="shared" si="895"/>
        <v>NO</v>
      </c>
      <c r="AD2704" t="str">
        <f t="shared" si="896"/>
        <v>NO</v>
      </c>
      <c r="AE2704" t="str">
        <f t="shared" si="897"/>
        <v>NO</v>
      </c>
      <c r="AF2704" t="str">
        <f t="shared" si="898"/>
        <v>NO</v>
      </c>
      <c r="AG2704" t="str">
        <f t="shared" si="899"/>
        <v>NO</v>
      </c>
      <c r="AH2704" t="str">
        <f t="shared" si="900"/>
        <v>NO</v>
      </c>
      <c r="AI2704" t="str">
        <f t="shared" si="901"/>
        <v/>
      </c>
      <c r="AJ2704" t="str">
        <f t="shared" si="902"/>
        <v/>
      </c>
    </row>
    <row r="2705" spans="1:36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82"/>
        <v>1.0375000000000001</v>
      </c>
      <c r="P2705" s="6">
        <f t="shared" si="883"/>
        <v>922.22222222222217</v>
      </c>
      <c r="Q2705" t="str">
        <f t="shared" si="884"/>
        <v>theater</v>
      </c>
      <c r="R2705" t="str">
        <f t="shared" si="885"/>
        <v>spaces</v>
      </c>
      <c r="S2705" s="8">
        <f t="shared" si="886"/>
        <v>42757</v>
      </c>
      <c r="T2705" s="8">
        <f t="shared" si="887"/>
        <v>42816.648495370369</v>
      </c>
      <c r="U2705">
        <f t="shared" si="888"/>
        <v>2017</v>
      </c>
      <c r="V2705" t="str">
        <f>VLOOKUP(MONTH(S2705),REF!$C$4:$D$15,2,FALSE)</f>
        <v>JAN</v>
      </c>
      <c r="W2705" t="str">
        <f t="shared" si="889"/>
        <v>NO</v>
      </c>
      <c r="X2705" t="str">
        <f t="shared" si="890"/>
        <v>NO</v>
      </c>
      <c r="Y2705" t="str">
        <f t="shared" si="891"/>
        <v>NO</v>
      </c>
      <c r="Z2705" t="str">
        <f t="shared" si="892"/>
        <v>NO</v>
      </c>
      <c r="AA2705" t="str">
        <f t="shared" si="893"/>
        <v>NO</v>
      </c>
      <c r="AB2705" t="str">
        <f t="shared" si="894"/>
        <v>NO</v>
      </c>
      <c r="AC2705" t="str">
        <f t="shared" si="895"/>
        <v>NO</v>
      </c>
      <c r="AD2705" t="str">
        <f t="shared" si="896"/>
        <v>NO</v>
      </c>
      <c r="AE2705" t="str">
        <f t="shared" si="897"/>
        <v>NO</v>
      </c>
      <c r="AF2705" t="str">
        <f t="shared" si="898"/>
        <v>YES</v>
      </c>
      <c r="AG2705" t="str">
        <f t="shared" si="899"/>
        <v>NO</v>
      </c>
      <c r="AH2705" t="str">
        <f t="shared" si="900"/>
        <v>NO</v>
      </c>
      <c r="AI2705" t="str">
        <f t="shared" si="901"/>
        <v/>
      </c>
      <c r="AJ2705" t="str">
        <f t="shared" si="902"/>
        <v/>
      </c>
    </row>
    <row r="2706" spans="1:36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82"/>
        <v>6.0263157894736845E-2</v>
      </c>
      <c r="P2706" s="6">
        <f t="shared" si="883"/>
        <v>163.57142857142858</v>
      </c>
      <c r="Q2706" t="str">
        <f t="shared" si="884"/>
        <v>theater</v>
      </c>
      <c r="R2706" t="str">
        <f t="shared" si="885"/>
        <v>spaces</v>
      </c>
      <c r="S2706" s="8">
        <f t="shared" si="886"/>
        <v>42788</v>
      </c>
      <c r="T2706" s="8">
        <f t="shared" si="887"/>
        <v>42830.820763888885</v>
      </c>
      <c r="U2706">
        <f t="shared" si="888"/>
        <v>2017</v>
      </c>
      <c r="V2706" t="str">
        <f>VLOOKUP(MONTH(S2706),REF!$C$4:$D$15,2,FALSE)</f>
        <v>FEB</v>
      </c>
      <c r="W2706" t="str">
        <f t="shared" si="889"/>
        <v>NO</v>
      </c>
      <c r="X2706" t="str">
        <f t="shared" si="890"/>
        <v>NO</v>
      </c>
      <c r="Y2706" t="str">
        <f t="shared" si="891"/>
        <v>NO</v>
      </c>
      <c r="Z2706" t="str">
        <f t="shared" si="892"/>
        <v>NO</v>
      </c>
      <c r="AA2706" t="str">
        <f t="shared" si="893"/>
        <v>YES</v>
      </c>
      <c r="AB2706" t="str">
        <f t="shared" si="894"/>
        <v>NO</v>
      </c>
      <c r="AC2706" t="str">
        <f t="shared" si="895"/>
        <v>NO</v>
      </c>
      <c r="AD2706" t="str">
        <f t="shared" si="896"/>
        <v>NO</v>
      </c>
      <c r="AE2706" t="str">
        <f t="shared" si="897"/>
        <v>NO</v>
      </c>
      <c r="AF2706" t="str">
        <f t="shared" si="898"/>
        <v>NO</v>
      </c>
      <c r="AG2706" t="str">
        <f t="shared" si="899"/>
        <v>NO</v>
      </c>
      <c r="AH2706" t="str">
        <f t="shared" si="900"/>
        <v>NO</v>
      </c>
      <c r="AI2706" t="str">
        <f t="shared" si="901"/>
        <v/>
      </c>
      <c r="AJ2706" t="str">
        <f t="shared" si="902"/>
        <v/>
      </c>
    </row>
    <row r="2707" spans="1:36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82"/>
        <v>0.10539393939393939</v>
      </c>
      <c r="P2707" s="6">
        <f t="shared" si="883"/>
        <v>217.375</v>
      </c>
      <c r="Q2707" t="str">
        <f t="shared" si="884"/>
        <v>theater</v>
      </c>
      <c r="R2707" t="str">
        <f t="shared" si="885"/>
        <v>spaces</v>
      </c>
      <c r="S2707" s="8">
        <f t="shared" si="886"/>
        <v>42774</v>
      </c>
      <c r="T2707" s="8">
        <f t="shared" si="887"/>
        <v>42818.874513888892</v>
      </c>
      <c r="U2707">
        <f t="shared" si="888"/>
        <v>2017</v>
      </c>
      <c r="V2707" t="str">
        <f>VLOOKUP(MONTH(S2707),REF!$C$4:$D$15,2,FALSE)</f>
        <v>FEB</v>
      </c>
      <c r="W2707" t="str">
        <f t="shared" si="889"/>
        <v>NO</v>
      </c>
      <c r="X2707" t="str">
        <f t="shared" si="890"/>
        <v>NO</v>
      </c>
      <c r="Y2707" t="str">
        <f t="shared" si="891"/>
        <v>NO</v>
      </c>
      <c r="Z2707" t="str">
        <f t="shared" si="892"/>
        <v>NO</v>
      </c>
      <c r="AA2707" t="str">
        <f t="shared" si="893"/>
        <v>YES</v>
      </c>
      <c r="AB2707" t="str">
        <f t="shared" si="894"/>
        <v>NO</v>
      </c>
      <c r="AC2707" t="str">
        <f t="shared" si="895"/>
        <v>NO</v>
      </c>
      <c r="AD2707" t="str">
        <f t="shared" si="896"/>
        <v>NO</v>
      </c>
      <c r="AE2707" t="str">
        <f t="shared" si="897"/>
        <v>NO</v>
      </c>
      <c r="AF2707" t="str">
        <f t="shared" si="898"/>
        <v>NO</v>
      </c>
      <c r="AG2707" t="str">
        <f t="shared" si="899"/>
        <v>NO</v>
      </c>
      <c r="AH2707" t="str">
        <f t="shared" si="900"/>
        <v>NO</v>
      </c>
      <c r="AI2707" t="str">
        <f t="shared" si="901"/>
        <v/>
      </c>
      <c r="AJ2707" t="str">
        <f t="shared" si="902"/>
        <v/>
      </c>
    </row>
    <row r="2708" spans="1:36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82"/>
        <v>1.1229714285714285</v>
      </c>
      <c r="P2708" s="6">
        <f t="shared" si="883"/>
        <v>149.44486692015209</v>
      </c>
      <c r="Q2708" t="str">
        <f t="shared" si="884"/>
        <v>theater</v>
      </c>
      <c r="R2708" t="str">
        <f t="shared" si="885"/>
        <v>spaces</v>
      </c>
      <c r="S2708" s="8">
        <f t="shared" si="886"/>
        <v>41899</v>
      </c>
      <c r="T2708" s="8">
        <f t="shared" si="887"/>
        <v>41928.290972222225</v>
      </c>
      <c r="U2708">
        <f t="shared" si="888"/>
        <v>2014</v>
      </c>
      <c r="V2708" t="str">
        <f>VLOOKUP(MONTH(S2708),REF!$C$4:$D$15,2,FALSE)</f>
        <v>SEP</v>
      </c>
      <c r="W2708" t="str">
        <f t="shared" si="889"/>
        <v>NO</v>
      </c>
      <c r="X2708" t="str">
        <f t="shared" si="890"/>
        <v>NO</v>
      </c>
      <c r="Y2708" t="str">
        <f t="shared" si="891"/>
        <v>NO</v>
      </c>
      <c r="Z2708" t="str">
        <f t="shared" si="892"/>
        <v>NO</v>
      </c>
      <c r="AA2708" t="str">
        <f t="shared" si="893"/>
        <v>NO</v>
      </c>
      <c r="AB2708" t="str">
        <f t="shared" si="894"/>
        <v>NO</v>
      </c>
      <c r="AC2708" t="str">
        <f t="shared" si="895"/>
        <v>NO</v>
      </c>
      <c r="AD2708" t="str">
        <f t="shared" si="896"/>
        <v>NO</v>
      </c>
      <c r="AE2708" t="str">
        <f t="shared" si="897"/>
        <v>YES</v>
      </c>
      <c r="AF2708" t="str">
        <f t="shared" si="898"/>
        <v>NO</v>
      </c>
      <c r="AG2708" t="str">
        <f t="shared" si="899"/>
        <v>NO</v>
      </c>
      <c r="AH2708" t="str">
        <f t="shared" si="900"/>
        <v>NO</v>
      </c>
      <c r="AI2708">
        <f t="shared" si="901"/>
        <v>263</v>
      </c>
      <c r="AJ2708" t="str">
        <f t="shared" si="902"/>
        <v/>
      </c>
    </row>
    <row r="2709" spans="1:36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82"/>
        <v>3.50844625</v>
      </c>
      <c r="P2709" s="6">
        <f t="shared" si="883"/>
        <v>71.237487309644663</v>
      </c>
      <c r="Q2709" t="str">
        <f t="shared" si="884"/>
        <v>theater</v>
      </c>
      <c r="R2709" t="str">
        <f t="shared" si="885"/>
        <v>spaces</v>
      </c>
      <c r="S2709" s="8">
        <f t="shared" si="886"/>
        <v>41392</v>
      </c>
      <c r="T2709" s="8">
        <f t="shared" si="887"/>
        <v>41421.290972222225</v>
      </c>
      <c r="U2709">
        <f t="shared" si="888"/>
        <v>2013</v>
      </c>
      <c r="V2709" t="str">
        <f>VLOOKUP(MONTH(S2709),REF!$C$4:$D$15,2,FALSE)</f>
        <v>APR</v>
      </c>
      <c r="W2709" t="str">
        <f t="shared" si="889"/>
        <v>NO</v>
      </c>
      <c r="X2709" t="str">
        <f t="shared" si="890"/>
        <v>NO</v>
      </c>
      <c r="Y2709" t="str">
        <f t="shared" si="891"/>
        <v>YES</v>
      </c>
      <c r="Z2709" t="str">
        <f t="shared" si="892"/>
        <v>NO</v>
      </c>
      <c r="AA2709" t="str">
        <f t="shared" si="893"/>
        <v>NO</v>
      </c>
      <c r="AB2709" t="str">
        <f t="shared" si="894"/>
        <v>NO</v>
      </c>
      <c r="AC2709" t="str">
        <f t="shared" si="895"/>
        <v>NO</v>
      </c>
      <c r="AD2709" t="str">
        <f t="shared" si="896"/>
        <v>NO</v>
      </c>
      <c r="AE2709" t="str">
        <f t="shared" si="897"/>
        <v>NO</v>
      </c>
      <c r="AF2709" t="str">
        <f t="shared" si="898"/>
        <v>NO</v>
      </c>
      <c r="AG2709" t="str">
        <f t="shared" si="899"/>
        <v>NO</v>
      </c>
      <c r="AH2709" t="str">
        <f t="shared" si="900"/>
        <v>NO</v>
      </c>
      <c r="AI2709">
        <f t="shared" si="901"/>
        <v>394</v>
      </c>
      <c r="AJ2709" t="str">
        <f t="shared" si="902"/>
        <v/>
      </c>
    </row>
    <row r="2710" spans="1:36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82"/>
        <v>2.3321535</v>
      </c>
      <c r="P2710" s="6">
        <f t="shared" si="883"/>
        <v>44.464318398474738</v>
      </c>
      <c r="Q2710" t="str">
        <f t="shared" si="884"/>
        <v>theater</v>
      </c>
      <c r="R2710" t="str">
        <f t="shared" si="885"/>
        <v>spaces</v>
      </c>
      <c r="S2710" s="8">
        <f t="shared" si="886"/>
        <v>42513</v>
      </c>
      <c r="T2710" s="8">
        <f t="shared" si="887"/>
        <v>42572.698217592595</v>
      </c>
      <c r="U2710">
        <f t="shared" si="888"/>
        <v>2016</v>
      </c>
      <c r="V2710" t="str">
        <f>VLOOKUP(MONTH(S2710),REF!$C$4:$D$15,2,FALSE)</f>
        <v>MAY</v>
      </c>
      <c r="W2710" t="str">
        <f t="shared" si="889"/>
        <v>NO</v>
      </c>
      <c r="X2710" t="str">
        <f t="shared" si="890"/>
        <v>NO</v>
      </c>
      <c r="Y2710" t="str">
        <f t="shared" si="891"/>
        <v>NO</v>
      </c>
      <c r="Z2710" t="str">
        <f t="shared" si="892"/>
        <v>NO</v>
      </c>
      <c r="AA2710" t="str">
        <f t="shared" si="893"/>
        <v>NO</v>
      </c>
      <c r="AB2710" t="str">
        <f t="shared" si="894"/>
        <v>YES</v>
      </c>
      <c r="AC2710" t="str">
        <f t="shared" si="895"/>
        <v>NO</v>
      </c>
      <c r="AD2710" t="str">
        <f t="shared" si="896"/>
        <v>NO</v>
      </c>
      <c r="AE2710" t="str">
        <f t="shared" si="897"/>
        <v>NO</v>
      </c>
      <c r="AF2710" t="str">
        <f t="shared" si="898"/>
        <v>NO</v>
      </c>
      <c r="AG2710" t="str">
        <f t="shared" si="899"/>
        <v>NO</v>
      </c>
      <c r="AH2710" t="str">
        <f t="shared" si="900"/>
        <v>NO</v>
      </c>
      <c r="AI2710">
        <f t="shared" si="901"/>
        <v>1049</v>
      </c>
      <c r="AJ2710" t="str">
        <f t="shared" si="902"/>
        <v/>
      </c>
    </row>
    <row r="2711" spans="1:36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82"/>
        <v>1.01606</v>
      </c>
      <c r="P2711" s="6">
        <f t="shared" si="883"/>
        <v>164.94480519480518</v>
      </c>
      <c r="Q2711" t="str">
        <f t="shared" si="884"/>
        <v>theater</v>
      </c>
      <c r="R2711" t="str">
        <f t="shared" si="885"/>
        <v>spaces</v>
      </c>
      <c r="S2711" s="8">
        <f t="shared" si="886"/>
        <v>42612</v>
      </c>
      <c r="T2711" s="8">
        <f t="shared" si="887"/>
        <v>42647.165972222225</v>
      </c>
      <c r="U2711">
        <f t="shared" si="888"/>
        <v>2016</v>
      </c>
      <c r="V2711" t="str">
        <f>VLOOKUP(MONTH(S2711),REF!$C$4:$D$15,2,FALSE)</f>
        <v>AUG</v>
      </c>
      <c r="W2711" t="str">
        <f t="shared" si="889"/>
        <v>NO</v>
      </c>
      <c r="X2711" t="str">
        <f t="shared" si="890"/>
        <v>NO</v>
      </c>
      <c r="Y2711" t="str">
        <f t="shared" si="891"/>
        <v>NO</v>
      </c>
      <c r="Z2711" t="str">
        <f t="shared" si="892"/>
        <v>NO</v>
      </c>
      <c r="AA2711" t="str">
        <f t="shared" si="893"/>
        <v>NO</v>
      </c>
      <c r="AB2711" t="str">
        <f t="shared" si="894"/>
        <v>NO</v>
      </c>
      <c r="AC2711" t="str">
        <f t="shared" si="895"/>
        <v>NO</v>
      </c>
      <c r="AD2711" t="str">
        <f t="shared" si="896"/>
        <v>NO</v>
      </c>
      <c r="AE2711" t="str">
        <f t="shared" si="897"/>
        <v>NO</v>
      </c>
      <c r="AF2711" t="str">
        <f t="shared" si="898"/>
        <v>NO</v>
      </c>
      <c r="AG2711" t="str">
        <f t="shared" si="899"/>
        <v>NO</v>
      </c>
      <c r="AH2711" t="str">
        <f t="shared" si="900"/>
        <v>YES</v>
      </c>
      <c r="AI2711">
        <f t="shared" si="901"/>
        <v>308</v>
      </c>
      <c r="AJ2711" t="str">
        <f t="shared" si="902"/>
        <v/>
      </c>
    </row>
    <row r="2712" spans="1:36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82"/>
        <v>1.5390035000000002</v>
      </c>
      <c r="P2712" s="6">
        <f t="shared" si="883"/>
        <v>84.871516544117654</v>
      </c>
      <c r="Q2712" t="str">
        <f t="shared" si="884"/>
        <v>theater</v>
      </c>
      <c r="R2712" t="str">
        <f t="shared" si="885"/>
        <v>spaces</v>
      </c>
      <c r="S2712" s="8">
        <f t="shared" si="886"/>
        <v>41828</v>
      </c>
      <c r="T2712" s="8">
        <f t="shared" si="887"/>
        <v>41860.083333333336</v>
      </c>
      <c r="U2712">
        <f t="shared" si="888"/>
        <v>2014</v>
      </c>
      <c r="V2712" t="str">
        <f>VLOOKUP(MONTH(S2712),REF!$C$4:$D$15,2,FALSE)</f>
        <v>JUL</v>
      </c>
      <c r="W2712" t="str">
        <f t="shared" si="889"/>
        <v>NO</v>
      </c>
      <c r="X2712" t="str">
        <f t="shared" si="890"/>
        <v>NO</v>
      </c>
      <c r="Y2712" t="str">
        <f t="shared" si="891"/>
        <v>NO</v>
      </c>
      <c r="Z2712" t="str">
        <f t="shared" si="892"/>
        <v>NO</v>
      </c>
      <c r="AA2712" t="str">
        <f t="shared" si="893"/>
        <v>NO</v>
      </c>
      <c r="AB2712" t="str">
        <f t="shared" si="894"/>
        <v>NO</v>
      </c>
      <c r="AC2712" t="str">
        <f t="shared" si="895"/>
        <v>NO</v>
      </c>
      <c r="AD2712" t="str">
        <f t="shared" si="896"/>
        <v>NO</v>
      </c>
      <c r="AE2712" t="str">
        <f t="shared" si="897"/>
        <v>NO</v>
      </c>
      <c r="AF2712" t="str">
        <f t="shared" si="898"/>
        <v>NO</v>
      </c>
      <c r="AG2712" t="str">
        <f t="shared" si="899"/>
        <v>NO</v>
      </c>
      <c r="AH2712" t="str">
        <f t="shared" si="900"/>
        <v>YES</v>
      </c>
      <c r="AI2712">
        <f t="shared" si="901"/>
        <v>1088</v>
      </c>
      <c r="AJ2712" t="str">
        <f t="shared" si="902"/>
        <v/>
      </c>
    </row>
    <row r="2713" spans="1:36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82"/>
        <v>1.007161125319693</v>
      </c>
      <c r="P2713" s="6">
        <f t="shared" si="883"/>
        <v>53.945205479452056</v>
      </c>
      <c r="Q2713" t="str">
        <f t="shared" si="884"/>
        <v>theater</v>
      </c>
      <c r="R2713" t="str">
        <f t="shared" si="885"/>
        <v>spaces</v>
      </c>
      <c r="S2713" s="8">
        <f t="shared" si="886"/>
        <v>41781</v>
      </c>
      <c r="T2713" s="8">
        <f t="shared" si="887"/>
        <v>41810.917361111111</v>
      </c>
      <c r="U2713">
        <f t="shared" si="888"/>
        <v>2014</v>
      </c>
      <c r="V2713" t="str">
        <f>VLOOKUP(MONTH(S2713),REF!$C$4:$D$15,2,FALSE)</f>
        <v>MAY</v>
      </c>
      <c r="W2713" t="str">
        <f t="shared" si="889"/>
        <v>NO</v>
      </c>
      <c r="X2713" t="str">
        <f t="shared" si="890"/>
        <v>YES</v>
      </c>
      <c r="Y2713" t="str">
        <f t="shared" si="891"/>
        <v>NO</v>
      </c>
      <c r="Z2713" t="str">
        <f t="shared" si="892"/>
        <v>NO</v>
      </c>
      <c r="AA2713" t="str">
        <f t="shared" si="893"/>
        <v>NO</v>
      </c>
      <c r="AB2713" t="str">
        <f t="shared" si="894"/>
        <v>NO</v>
      </c>
      <c r="AC2713" t="str">
        <f t="shared" si="895"/>
        <v>NO</v>
      </c>
      <c r="AD2713" t="str">
        <f t="shared" si="896"/>
        <v>NO</v>
      </c>
      <c r="AE2713" t="str">
        <f t="shared" si="897"/>
        <v>NO</v>
      </c>
      <c r="AF2713" t="str">
        <f t="shared" si="898"/>
        <v>NO</v>
      </c>
      <c r="AG2713" t="str">
        <f t="shared" si="899"/>
        <v>NO</v>
      </c>
      <c r="AH2713" t="str">
        <f t="shared" si="900"/>
        <v>NO</v>
      </c>
      <c r="AI2713">
        <f t="shared" si="901"/>
        <v>73</v>
      </c>
      <c r="AJ2713" t="str">
        <f t="shared" si="902"/>
        <v/>
      </c>
    </row>
    <row r="2714" spans="1:36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82"/>
        <v>1.3138181818181818</v>
      </c>
      <c r="P2714" s="6">
        <f t="shared" si="883"/>
        <v>50.531468531468533</v>
      </c>
      <c r="Q2714" t="str">
        <f t="shared" si="884"/>
        <v>theater</v>
      </c>
      <c r="R2714" t="str">
        <f t="shared" si="885"/>
        <v>spaces</v>
      </c>
      <c r="S2714" s="8">
        <f t="shared" si="886"/>
        <v>41432</v>
      </c>
      <c r="T2714" s="8">
        <f t="shared" si="887"/>
        <v>41468.75</v>
      </c>
      <c r="U2714">
        <f t="shared" si="888"/>
        <v>2013</v>
      </c>
      <c r="V2714" t="str">
        <f>VLOOKUP(MONTH(S2714),REF!$C$4:$D$15,2,FALSE)</f>
        <v>JUN</v>
      </c>
      <c r="W2714" t="str">
        <f t="shared" si="889"/>
        <v>NO</v>
      </c>
      <c r="X2714" t="str">
        <f t="shared" si="890"/>
        <v>NO</v>
      </c>
      <c r="Y2714" t="str">
        <f t="shared" si="891"/>
        <v>YES</v>
      </c>
      <c r="Z2714" t="str">
        <f t="shared" si="892"/>
        <v>NO</v>
      </c>
      <c r="AA2714" t="str">
        <f t="shared" si="893"/>
        <v>NO</v>
      </c>
      <c r="AB2714" t="str">
        <f t="shared" si="894"/>
        <v>NO</v>
      </c>
      <c r="AC2714" t="str">
        <f t="shared" si="895"/>
        <v>NO</v>
      </c>
      <c r="AD2714" t="str">
        <f t="shared" si="896"/>
        <v>NO</v>
      </c>
      <c r="AE2714" t="str">
        <f t="shared" si="897"/>
        <v>NO</v>
      </c>
      <c r="AF2714" t="str">
        <f t="shared" si="898"/>
        <v>NO</v>
      </c>
      <c r="AG2714" t="str">
        <f t="shared" si="899"/>
        <v>NO</v>
      </c>
      <c r="AH2714" t="str">
        <f t="shared" si="900"/>
        <v>NO</v>
      </c>
      <c r="AI2714">
        <f t="shared" si="901"/>
        <v>143</v>
      </c>
      <c r="AJ2714" t="str">
        <f t="shared" si="902"/>
        <v/>
      </c>
    </row>
    <row r="2715" spans="1:36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82"/>
        <v>1.0224133333333334</v>
      </c>
      <c r="P2715" s="6">
        <f t="shared" si="883"/>
        <v>108.00140845070422</v>
      </c>
      <c r="Q2715" t="str">
        <f t="shared" si="884"/>
        <v>theater</v>
      </c>
      <c r="R2715" t="str">
        <f t="shared" si="885"/>
        <v>spaces</v>
      </c>
      <c r="S2715" s="8">
        <f t="shared" si="886"/>
        <v>42323</v>
      </c>
      <c r="T2715" s="8">
        <f t="shared" si="887"/>
        <v>42362.653749999998</v>
      </c>
      <c r="U2715">
        <f t="shared" si="888"/>
        <v>2015</v>
      </c>
      <c r="V2715" t="str">
        <f>VLOOKUP(MONTH(S2715),REF!$C$4:$D$15,2,FALSE)</f>
        <v>NOV</v>
      </c>
      <c r="W2715" t="str">
        <f t="shared" si="889"/>
        <v>NO</v>
      </c>
      <c r="X2715" t="str">
        <f t="shared" si="890"/>
        <v>NO</v>
      </c>
      <c r="Y2715" t="str">
        <f t="shared" si="891"/>
        <v>NO</v>
      </c>
      <c r="Z2715" t="str">
        <f t="shared" si="892"/>
        <v>NO</v>
      </c>
      <c r="AA2715" t="str">
        <f t="shared" si="893"/>
        <v>NO</v>
      </c>
      <c r="AB2715" t="str">
        <f t="shared" si="894"/>
        <v>NO</v>
      </c>
      <c r="AC2715" t="str">
        <f t="shared" si="895"/>
        <v>NO</v>
      </c>
      <c r="AD2715" t="str">
        <f t="shared" si="896"/>
        <v>NO</v>
      </c>
      <c r="AE2715" t="str">
        <f t="shared" si="897"/>
        <v>NO</v>
      </c>
      <c r="AF2715" t="str">
        <f t="shared" si="898"/>
        <v>NO</v>
      </c>
      <c r="AG2715" t="str">
        <f t="shared" si="899"/>
        <v>NO</v>
      </c>
      <c r="AH2715" t="str">
        <f t="shared" si="900"/>
        <v>YES</v>
      </c>
      <c r="AI2715">
        <f t="shared" si="901"/>
        <v>1420</v>
      </c>
      <c r="AJ2715" t="str">
        <f t="shared" si="902"/>
        <v/>
      </c>
    </row>
    <row r="2716" spans="1:36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82"/>
        <v>1.1635599999999999</v>
      </c>
      <c r="P2716" s="6">
        <f t="shared" si="883"/>
        <v>95.373770491803285</v>
      </c>
      <c r="Q2716" t="str">
        <f t="shared" si="884"/>
        <v>theater</v>
      </c>
      <c r="R2716" t="str">
        <f t="shared" si="885"/>
        <v>spaces</v>
      </c>
      <c r="S2716" s="8">
        <f t="shared" si="886"/>
        <v>42630</v>
      </c>
      <c r="T2716" s="8">
        <f t="shared" si="887"/>
        <v>42657.958333333328</v>
      </c>
      <c r="U2716">
        <f t="shared" si="888"/>
        <v>2016</v>
      </c>
      <c r="V2716" t="str">
        <f>VLOOKUP(MONTH(S2716),REF!$C$4:$D$15,2,FALSE)</f>
        <v>SEP</v>
      </c>
      <c r="W2716" t="str">
        <f t="shared" si="889"/>
        <v>NO</v>
      </c>
      <c r="X2716" t="str">
        <f t="shared" si="890"/>
        <v>NO</v>
      </c>
      <c r="Y2716" t="str">
        <f t="shared" si="891"/>
        <v>NO</v>
      </c>
      <c r="Z2716" t="str">
        <f t="shared" si="892"/>
        <v>NO</v>
      </c>
      <c r="AA2716" t="str">
        <f t="shared" si="893"/>
        <v>NO</v>
      </c>
      <c r="AB2716" t="str">
        <f t="shared" si="894"/>
        <v>NO</v>
      </c>
      <c r="AC2716" t="str">
        <f t="shared" si="895"/>
        <v>YES</v>
      </c>
      <c r="AD2716" t="str">
        <f t="shared" si="896"/>
        <v>NO</v>
      </c>
      <c r="AE2716" t="str">
        <f t="shared" si="897"/>
        <v>NO</v>
      </c>
      <c r="AF2716" t="str">
        <f t="shared" si="898"/>
        <v>NO</v>
      </c>
      <c r="AG2716" t="str">
        <f t="shared" si="899"/>
        <v>NO</v>
      </c>
      <c r="AH2716" t="str">
        <f t="shared" si="900"/>
        <v>NO</v>
      </c>
      <c r="AI2716">
        <f t="shared" si="901"/>
        <v>305</v>
      </c>
      <c r="AJ2716" t="str">
        <f t="shared" si="902"/>
        <v/>
      </c>
    </row>
    <row r="2717" spans="1:36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82"/>
        <v>2.6462241666666664</v>
      </c>
      <c r="P2717" s="6">
        <f t="shared" si="883"/>
        <v>57.631016333938291</v>
      </c>
      <c r="Q2717" t="str">
        <f t="shared" si="884"/>
        <v>theater</v>
      </c>
      <c r="R2717" t="str">
        <f t="shared" si="885"/>
        <v>spaces</v>
      </c>
      <c r="S2717" s="8">
        <f t="shared" si="886"/>
        <v>42387</v>
      </c>
      <c r="T2717" s="8">
        <f t="shared" si="887"/>
        <v>42421.398472222223</v>
      </c>
      <c r="U2717">
        <f t="shared" si="888"/>
        <v>2016</v>
      </c>
      <c r="V2717" t="str">
        <f>VLOOKUP(MONTH(S2717),REF!$C$4:$D$15,2,FALSE)</f>
        <v>JAN</v>
      </c>
      <c r="W2717" t="str">
        <f t="shared" si="889"/>
        <v>NO</v>
      </c>
      <c r="X2717" t="str">
        <f t="shared" si="890"/>
        <v>NO</v>
      </c>
      <c r="Y2717" t="str">
        <f t="shared" si="891"/>
        <v>NO</v>
      </c>
      <c r="Z2717" t="str">
        <f t="shared" si="892"/>
        <v>YES</v>
      </c>
      <c r="AA2717" t="str">
        <f t="shared" si="893"/>
        <v>NO</v>
      </c>
      <c r="AB2717" t="str">
        <f t="shared" si="894"/>
        <v>NO</v>
      </c>
      <c r="AC2717" t="str">
        <f t="shared" si="895"/>
        <v>NO</v>
      </c>
      <c r="AD2717" t="str">
        <f t="shared" si="896"/>
        <v>NO</v>
      </c>
      <c r="AE2717" t="str">
        <f t="shared" si="897"/>
        <v>NO</v>
      </c>
      <c r="AF2717" t="str">
        <f t="shared" si="898"/>
        <v>NO</v>
      </c>
      <c r="AG2717" t="str">
        <f t="shared" si="899"/>
        <v>NO</v>
      </c>
      <c r="AH2717" t="str">
        <f t="shared" si="900"/>
        <v>NO</v>
      </c>
      <c r="AI2717">
        <f t="shared" si="901"/>
        <v>551</v>
      </c>
      <c r="AJ2717" t="str">
        <f t="shared" si="902"/>
        <v/>
      </c>
    </row>
    <row r="2718" spans="1:36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82"/>
        <v>1.1998010000000001</v>
      </c>
      <c r="P2718" s="6">
        <f t="shared" si="883"/>
        <v>64.160481283422456</v>
      </c>
      <c r="Q2718" t="str">
        <f t="shared" si="884"/>
        <v>theater</v>
      </c>
      <c r="R2718" t="str">
        <f t="shared" si="885"/>
        <v>spaces</v>
      </c>
      <c r="S2718" s="8">
        <f t="shared" si="886"/>
        <v>42255</v>
      </c>
      <c r="T2718" s="8">
        <f t="shared" si="887"/>
        <v>42285.333252314813</v>
      </c>
      <c r="U2718">
        <f t="shared" si="888"/>
        <v>2015</v>
      </c>
      <c r="V2718" t="str">
        <f>VLOOKUP(MONTH(S2718),REF!$C$4:$D$15,2,FALSE)</f>
        <v>SEP</v>
      </c>
      <c r="W2718" t="str">
        <f t="shared" si="889"/>
        <v>NO</v>
      </c>
      <c r="X2718" t="str">
        <f t="shared" si="890"/>
        <v>NO</v>
      </c>
      <c r="Y2718" t="str">
        <f t="shared" si="891"/>
        <v>NO</v>
      </c>
      <c r="Z2718" t="str">
        <f t="shared" si="892"/>
        <v>YES</v>
      </c>
      <c r="AA2718" t="str">
        <f t="shared" si="893"/>
        <v>NO</v>
      </c>
      <c r="AB2718" t="str">
        <f t="shared" si="894"/>
        <v>NO</v>
      </c>
      <c r="AC2718" t="str">
        <f t="shared" si="895"/>
        <v>NO</v>
      </c>
      <c r="AD2718" t="str">
        <f t="shared" si="896"/>
        <v>NO</v>
      </c>
      <c r="AE2718" t="str">
        <f t="shared" si="897"/>
        <v>NO</v>
      </c>
      <c r="AF2718" t="str">
        <f t="shared" si="898"/>
        <v>NO</v>
      </c>
      <c r="AG2718" t="str">
        <f t="shared" si="899"/>
        <v>NO</v>
      </c>
      <c r="AH2718" t="str">
        <f t="shared" si="900"/>
        <v>NO</v>
      </c>
      <c r="AI2718">
        <f t="shared" si="901"/>
        <v>187</v>
      </c>
      <c r="AJ2718" t="str">
        <f t="shared" si="902"/>
        <v/>
      </c>
    </row>
    <row r="2719" spans="1:36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82"/>
        <v>1.2010400000000001</v>
      </c>
      <c r="P2719" s="6">
        <f t="shared" si="883"/>
        <v>92.387692307692305</v>
      </c>
      <c r="Q2719" t="str">
        <f t="shared" si="884"/>
        <v>theater</v>
      </c>
      <c r="R2719" t="str">
        <f t="shared" si="885"/>
        <v>spaces</v>
      </c>
      <c r="S2719" s="8">
        <f t="shared" si="886"/>
        <v>41935</v>
      </c>
      <c r="T2719" s="8">
        <f t="shared" si="887"/>
        <v>41979.956585648149</v>
      </c>
      <c r="U2719">
        <f t="shared" si="888"/>
        <v>2014</v>
      </c>
      <c r="V2719" t="str">
        <f>VLOOKUP(MONTH(S2719),REF!$C$4:$D$15,2,FALSE)</f>
        <v>OCT</v>
      </c>
      <c r="W2719" t="str">
        <f t="shared" si="889"/>
        <v>NO</v>
      </c>
      <c r="X2719" t="str">
        <f t="shared" si="890"/>
        <v>NO</v>
      </c>
      <c r="Y2719" t="str">
        <f t="shared" si="891"/>
        <v>NO</v>
      </c>
      <c r="Z2719" t="str">
        <f t="shared" si="892"/>
        <v>NO</v>
      </c>
      <c r="AA2719" t="str">
        <f t="shared" si="893"/>
        <v>NO</v>
      </c>
      <c r="AB2719" t="str">
        <f t="shared" si="894"/>
        <v>NO</v>
      </c>
      <c r="AC2719" t="str">
        <f t="shared" si="895"/>
        <v>YES</v>
      </c>
      <c r="AD2719" t="str">
        <f t="shared" si="896"/>
        <v>NO</v>
      </c>
      <c r="AE2719" t="str">
        <f t="shared" si="897"/>
        <v>NO</v>
      </c>
      <c r="AF2719" t="str">
        <f t="shared" si="898"/>
        <v>NO</v>
      </c>
      <c r="AG2719" t="str">
        <f t="shared" si="899"/>
        <v>NO</v>
      </c>
      <c r="AH2719" t="str">
        <f t="shared" si="900"/>
        <v>NO</v>
      </c>
      <c r="AI2719">
        <f t="shared" si="901"/>
        <v>325</v>
      </c>
      <c r="AJ2719" t="str">
        <f t="shared" si="902"/>
        <v/>
      </c>
    </row>
    <row r="2720" spans="1:36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82"/>
        <v>1.0358333333333334</v>
      </c>
      <c r="P2720" s="6">
        <f t="shared" si="883"/>
        <v>125.97972972972973</v>
      </c>
      <c r="Q2720" t="str">
        <f t="shared" si="884"/>
        <v>theater</v>
      </c>
      <c r="R2720" t="str">
        <f t="shared" si="885"/>
        <v>spaces</v>
      </c>
      <c r="S2720" s="8">
        <f t="shared" si="886"/>
        <v>42466</v>
      </c>
      <c r="T2720" s="8">
        <f t="shared" si="887"/>
        <v>42493.958333333328</v>
      </c>
      <c r="U2720">
        <f t="shared" si="888"/>
        <v>2016</v>
      </c>
      <c r="V2720" t="str">
        <f>VLOOKUP(MONTH(S2720),REF!$C$4:$D$15,2,FALSE)</f>
        <v>APR</v>
      </c>
      <c r="W2720" t="str">
        <f t="shared" si="889"/>
        <v>NO</v>
      </c>
      <c r="X2720" t="str">
        <f t="shared" si="890"/>
        <v>NO</v>
      </c>
      <c r="Y2720" t="str">
        <f t="shared" si="891"/>
        <v>NO</v>
      </c>
      <c r="Z2720" t="str">
        <f t="shared" si="892"/>
        <v>NO</v>
      </c>
      <c r="AA2720" t="str">
        <f t="shared" si="893"/>
        <v>YES</v>
      </c>
      <c r="AB2720" t="str">
        <f t="shared" si="894"/>
        <v>NO</v>
      </c>
      <c r="AC2720" t="str">
        <f t="shared" si="895"/>
        <v>NO</v>
      </c>
      <c r="AD2720" t="str">
        <f t="shared" si="896"/>
        <v>NO</v>
      </c>
      <c r="AE2720" t="str">
        <f t="shared" si="897"/>
        <v>NO</v>
      </c>
      <c r="AF2720" t="str">
        <f t="shared" si="898"/>
        <v>NO</v>
      </c>
      <c r="AG2720" t="str">
        <f t="shared" si="899"/>
        <v>NO</v>
      </c>
      <c r="AH2720" t="str">
        <f t="shared" si="900"/>
        <v>NO</v>
      </c>
      <c r="AI2720">
        <f t="shared" si="901"/>
        <v>148</v>
      </c>
      <c r="AJ2720" t="str">
        <f t="shared" si="902"/>
        <v/>
      </c>
    </row>
    <row r="2721" spans="1:36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82"/>
        <v>1.0883333333333334</v>
      </c>
      <c r="P2721" s="6">
        <f t="shared" si="883"/>
        <v>94.637681159420296</v>
      </c>
      <c r="Q2721" t="str">
        <f t="shared" si="884"/>
        <v>theater</v>
      </c>
      <c r="R2721" t="str">
        <f t="shared" si="885"/>
        <v>spaces</v>
      </c>
      <c r="S2721" s="8">
        <f t="shared" si="886"/>
        <v>42418</v>
      </c>
      <c r="T2721" s="8">
        <f t="shared" si="887"/>
        <v>42477.98951388889</v>
      </c>
      <c r="U2721">
        <f t="shared" si="888"/>
        <v>2016</v>
      </c>
      <c r="V2721" t="str">
        <f>VLOOKUP(MONTH(S2721),REF!$C$4:$D$15,2,FALSE)</f>
        <v>FEB</v>
      </c>
      <c r="W2721" t="str">
        <f t="shared" si="889"/>
        <v>NO</v>
      </c>
      <c r="X2721" t="str">
        <f t="shared" si="890"/>
        <v>NO</v>
      </c>
      <c r="Y2721" t="str">
        <f t="shared" si="891"/>
        <v>YES</v>
      </c>
      <c r="Z2721" t="str">
        <f t="shared" si="892"/>
        <v>NO</v>
      </c>
      <c r="AA2721" t="str">
        <f t="shared" si="893"/>
        <v>NO</v>
      </c>
      <c r="AB2721" t="str">
        <f t="shared" si="894"/>
        <v>NO</v>
      </c>
      <c r="AC2721" t="str">
        <f t="shared" si="895"/>
        <v>NO</v>
      </c>
      <c r="AD2721" t="str">
        <f t="shared" si="896"/>
        <v>NO</v>
      </c>
      <c r="AE2721" t="str">
        <f t="shared" si="897"/>
        <v>NO</v>
      </c>
      <c r="AF2721" t="str">
        <f t="shared" si="898"/>
        <v>NO</v>
      </c>
      <c r="AG2721" t="str">
        <f t="shared" si="899"/>
        <v>NO</v>
      </c>
      <c r="AH2721" t="str">
        <f t="shared" si="900"/>
        <v>NO</v>
      </c>
      <c r="AI2721">
        <f t="shared" si="901"/>
        <v>69</v>
      </c>
      <c r="AJ2721" t="str">
        <f t="shared" si="902"/>
        <v/>
      </c>
    </row>
    <row r="2722" spans="1:36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82"/>
        <v>1.1812400000000001</v>
      </c>
      <c r="P2722" s="6">
        <f t="shared" si="883"/>
        <v>170.69942196531792</v>
      </c>
      <c r="Q2722" t="str">
        <f t="shared" si="884"/>
        <v>theater</v>
      </c>
      <c r="R2722" t="str">
        <f t="shared" si="885"/>
        <v>spaces</v>
      </c>
      <c r="S2722" s="8">
        <f t="shared" si="886"/>
        <v>42655</v>
      </c>
      <c r="T2722" s="8">
        <f t="shared" si="887"/>
        <v>42685.507557870369</v>
      </c>
      <c r="U2722">
        <f t="shared" si="888"/>
        <v>2016</v>
      </c>
      <c r="V2722" t="str">
        <f>VLOOKUP(MONTH(S2722),REF!$C$4:$D$15,2,FALSE)</f>
        <v>OCT</v>
      </c>
      <c r="W2722" t="str">
        <f t="shared" si="889"/>
        <v>NO</v>
      </c>
      <c r="X2722" t="str">
        <f t="shared" si="890"/>
        <v>NO</v>
      </c>
      <c r="Y2722" t="str">
        <f t="shared" si="891"/>
        <v>NO</v>
      </c>
      <c r="Z2722" t="str">
        <f t="shared" si="892"/>
        <v>NO</v>
      </c>
      <c r="AA2722" t="str">
        <f t="shared" si="893"/>
        <v>NO</v>
      </c>
      <c r="AB2722" t="str">
        <f t="shared" si="894"/>
        <v>NO</v>
      </c>
      <c r="AC2722" t="str">
        <f t="shared" si="895"/>
        <v>YES</v>
      </c>
      <c r="AD2722" t="str">
        <f t="shared" si="896"/>
        <v>NO</v>
      </c>
      <c r="AE2722" t="str">
        <f t="shared" si="897"/>
        <v>NO</v>
      </c>
      <c r="AF2722" t="str">
        <f t="shared" si="898"/>
        <v>NO</v>
      </c>
      <c r="AG2722" t="str">
        <f t="shared" si="899"/>
        <v>NO</v>
      </c>
      <c r="AH2722" t="str">
        <f t="shared" si="900"/>
        <v>NO</v>
      </c>
      <c r="AI2722">
        <f t="shared" si="901"/>
        <v>173</v>
      </c>
      <c r="AJ2722" t="str">
        <f t="shared" si="902"/>
        <v/>
      </c>
    </row>
    <row r="2723" spans="1:36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82"/>
        <v>14.62</v>
      </c>
      <c r="P2723" s="6">
        <f t="shared" si="883"/>
        <v>40.762081784386616</v>
      </c>
      <c r="Q2723" t="str">
        <f t="shared" si="884"/>
        <v>technology</v>
      </c>
      <c r="R2723" t="str">
        <f t="shared" si="885"/>
        <v>hardware</v>
      </c>
      <c r="S2723" s="8">
        <f t="shared" si="886"/>
        <v>41494</v>
      </c>
      <c r="T2723" s="8">
        <f t="shared" si="887"/>
        <v>41523.791666666664</v>
      </c>
      <c r="U2723">
        <f t="shared" si="888"/>
        <v>2013</v>
      </c>
      <c r="V2723" t="str">
        <f>VLOOKUP(MONTH(S2723),REF!$C$4:$D$15,2,FALSE)</f>
        <v>AUG</v>
      </c>
      <c r="W2723" t="str">
        <f t="shared" si="889"/>
        <v>YES</v>
      </c>
      <c r="X2723" t="str">
        <f t="shared" si="890"/>
        <v>NO</v>
      </c>
      <c r="Y2723" t="str">
        <f t="shared" si="891"/>
        <v>NO</v>
      </c>
      <c r="Z2723" t="str">
        <f t="shared" si="892"/>
        <v>NO</v>
      </c>
      <c r="AA2723" t="str">
        <f t="shared" si="893"/>
        <v>NO</v>
      </c>
      <c r="AB2723" t="str">
        <f t="shared" si="894"/>
        <v>NO</v>
      </c>
      <c r="AC2723" t="str">
        <f t="shared" si="895"/>
        <v>NO</v>
      </c>
      <c r="AD2723" t="str">
        <f t="shared" si="896"/>
        <v>NO</v>
      </c>
      <c r="AE2723" t="str">
        <f t="shared" si="897"/>
        <v>NO</v>
      </c>
      <c r="AF2723" t="str">
        <f t="shared" si="898"/>
        <v>NO</v>
      </c>
      <c r="AG2723" t="str">
        <f t="shared" si="899"/>
        <v>NO</v>
      </c>
      <c r="AH2723" t="str">
        <f t="shared" si="900"/>
        <v>NO</v>
      </c>
      <c r="AI2723">
        <f t="shared" si="901"/>
        <v>269</v>
      </c>
      <c r="AJ2723" t="str">
        <f t="shared" si="902"/>
        <v/>
      </c>
    </row>
    <row r="2724" spans="1:36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82"/>
        <v>2.5253999999999999</v>
      </c>
      <c r="P2724" s="6">
        <f t="shared" si="883"/>
        <v>68.254054054054052</v>
      </c>
      <c r="Q2724" t="str">
        <f t="shared" si="884"/>
        <v>technology</v>
      </c>
      <c r="R2724" t="str">
        <f t="shared" si="885"/>
        <v>hardware</v>
      </c>
      <c r="S2724" s="8">
        <f t="shared" si="886"/>
        <v>42705</v>
      </c>
      <c r="T2724" s="8">
        <f t="shared" si="887"/>
        <v>42764.857094907406</v>
      </c>
      <c r="U2724">
        <f t="shared" si="888"/>
        <v>2016</v>
      </c>
      <c r="V2724" t="str">
        <f>VLOOKUP(MONTH(S2724),REF!$C$4:$D$15,2,FALSE)</f>
        <v>DEC</v>
      </c>
      <c r="W2724" t="str">
        <f t="shared" si="889"/>
        <v>NO</v>
      </c>
      <c r="X2724" t="str">
        <f t="shared" si="890"/>
        <v>NO</v>
      </c>
      <c r="Y2724" t="str">
        <f t="shared" si="891"/>
        <v>YES</v>
      </c>
      <c r="Z2724" t="str">
        <f t="shared" si="892"/>
        <v>NO</v>
      </c>
      <c r="AA2724" t="str">
        <f t="shared" si="893"/>
        <v>NO</v>
      </c>
      <c r="AB2724" t="str">
        <f t="shared" si="894"/>
        <v>NO</v>
      </c>
      <c r="AC2724" t="str">
        <f t="shared" si="895"/>
        <v>NO</v>
      </c>
      <c r="AD2724" t="str">
        <f t="shared" si="896"/>
        <v>NO</v>
      </c>
      <c r="AE2724" t="str">
        <f t="shared" si="897"/>
        <v>NO</v>
      </c>
      <c r="AF2724" t="str">
        <f t="shared" si="898"/>
        <v>NO</v>
      </c>
      <c r="AG2724" t="str">
        <f t="shared" si="899"/>
        <v>NO</v>
      </c>
      <c r="AH2724" t="str">
        <f t="shared" si="900"/>
        <v>NO</v>
      </c>
      <c r="AI2724">
        <f t="shared" si="901"/>
        <v>185</v>
      </c>
      <c r="AJ2724" t="str">
        <f t="shared" si="902"/>
        <v/>
      </c>
    </row>
    <row r="2725" spans="1:36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82"/>
        <v>1.4005000000000001</v>
      </c>
      <c r="P2725" s="6">
        <f t="shared" si="883"/>
        <v>95.48863636363636</v>
      </c>
      <c r="Q2725" t="str">
        <f t="shared" si="884"/>
        <v>technology</v>
      </c>
      <c r="R2725" t="str">
        <f t="shared" si="885"/>
        <v>hardware</v>
      </c>
      <c r="S2725" s="8">
        <f t="shared" si="886"/>
        <v>41945</v>
      </c>
      <c r="T2725" s="8">
        <f t="shared" si="887"/>
        <v>42004.880648148144</v>
      </c>
      <c r="U2725">
        <f t="shared" si="888"/>
        <v>2014</v>
      </c>
      <c r="V2725" t="str">
        <f>VLOOKUP(MONTH(S2725),REF!$C$4:$D$15,2,FALSE)</f>
        <v>NOV</v>
      </c>
      <c r="W2725" t="str">
        <f t="shared" si="889"/>
        <v>NO</v>
      </c>
      <c r="X2725" t="str">
        <f t="shared" si="890"/>
        <v>NO</v>
      </c>
      <c r="Y2725" t="str">
        <f t="shared" si="891"/>
        <v>NO</v>
      </c>
      <c r="Z2725" t="str">
        <f t="shared" si="892"/>
        <v>YES</v>
      </c>
      <c r="AA2725" t="str">
        <f t="shared" si="893"/>
        <v>NO</v>
      </c>
      <c r="AB2725" t="str">
        <f t="shared" si="894"/>
        <v>NO</v>
      </c>
      <c r="AC2725" t="str">
        <f t="shared" si="895"/>
        <v>NO</v>
      </c>
      <c r="AD2725" t="str">
        <f t="shared" si="896"/>
        <v>NO</v>
      </c>
      <c r="AE2725" t="str">
        <f t="shared" si="897"/>
        <v>NO</v>
      </c>
      <c r="AF2725" t="str">
        <f t="shared" si="898"/>
        <v>NO</v>
      </c>
      <c r="AG2725" t="str">
        <f t="shared" si="899"/>
        <v>NO</v>
      </c>
      <c r="AH2725" t="str">
        <f t="shared" si="900"/>
        <v>NO</v>
      </c>
      <c r="AI2725">
        <f t="shared" si="901"/>
        <v>176</v>
      </c>
      <c r="AJ2725" t="str">
        <f t="shared" si="902"/>
        <v/>
      </c>
    </row>
    <row r="2726" spans="1:36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82"/>
        <v>2.9687520259319289</v>
      </c>
      <c r="P2726" s="6">
        <f t="shared" si="883"/>
        <v>7.1902649656526005</v>
      </c>
      <c r="Q2726" t="str">
        <f t="shared" si="884"/>
        <v>technology</v>
      </c>
      <c r="R2726" t="str">
        <f t="shared" si="885"/>
        <v>hardware</v>
      </c>
      <c r="S2726" s="8">
        <f t="shared" si="886"/>
        <v>42199</v>
      </c>
      <c r="T2726" s="8">
        <f t="shared" si="887"/>
        <v>42231.32707175926</v>
      </c>
      <c r="U2726">
        <f t="shared" si="888"/>
        <v>2015</v>
      </c>
      <c r="V2726" t="str">
        <f>VLOOKUP(MONTH(S2726),REF!$C$4:$D$15,2,FALSE)</f>
        <v>JUL</v>
      </c>
      <c r="W2726" t="str">
        <f t="shared" si="889"/>
        <v>NO</v>
      </c>
      <c r="X2726" t="str">
        <f t="shared" si="890"/>
        <v>YES</v>
      </c>
      <c r="Y2726" t="str">
        <f t="shared" si="891"/>
        <v>NO</v>
      </c>
      <c r="Z2726" t="str">
        <f t="shared" si="892"/>
        <v>NO</v>
      </c>
      <c r="AA2726" t="str">
        <f t="shared" si="893"/>
        <v>NO</v>
      </c>
      <c r="AB2726" t="str">
        <f t="shared" si="894"/>
        <v>NO</v>
      </c>
      <c r="AC2726" t="str">
        <f t="shared" si="895"/>
        <v>NO</v>
      </c>
      <c r="AD2726" t="str">
        <f t="shared" si="896"/>
        <v>NO</v>
      </c>
      <c r="AE2726" t="str">
        <f t="shared" si="897"/>
        <v>NO</v>
      </c>
      <c r="AF2726" t="str">
        <f t="shared" si="898"/>
        <v>NO</v>
      </c>
      <c r="AG2726" t="str">
        <f t="shared" si="899"/>
        <v>NO</v>
      </c>
      <c r="AH2726" t="str">
        <f t="shared" si="900"/>
        <v>NO</v>
      </c>
      <c r="AI2726">
        <f t="shared" si="901"/>
        <v>1019</v>
      </c>
      <c r="AJ2726" t="str">
        <f t="shared" si="902"/>
        <v/>
      </c>
    </row>
    <row r="2727" spans="1:36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82"/>
        <v>1.445425</v>
      </c>
      <c r="P2727" s="6">
        <f t="shared" si="883"/>
        <v>511.65486725663715</v>
      </c>
      <c r="Q2727" t="str">
        <f t="shared" si="884"/>
        <v>technology</v>
      </c>
      <c r="R2727" t="str">
        <f t="shared" si="885"/>
        <v>hardware</v>
      </c>
      <c r="S2727" s="8">
        <f t="shared" si="886"/>
        <v>42746</v>
      </c>
      <c r="T2727" s="8">
        <f t="shared" si="887"/>
        <v>42795.744618055556</v>
      </c>
      <c r="U2727">
        <f t="shared" si="888"/>
        <v>2017</v>
      </c>
      <c r="V2727" t="str">
        <f>VLOOKUP(MONTH(S2727),REF!$C$4:$D$15,2,FALSE)</f>
        <v>JAN</v>
      </c>
      <c r="W2727" t="str">
        <f t="shared" si="889"/>
        <v>NO</v>
      </c>
      <c r="X2727" t="str">
        <f t="shared" si="890"/>
        <v>NO</v>
      </c>
      <c r="Y2727" t="str">
        <f t="shared" si="891"/>
        <v>NO</v>
      </c>
      <c r="Z2727" t="str">
        <f t="shared" si="892"/>
        <v>NO</v>
      </c>
      <c r="AA2727" t="str">
        <f t="shared" si="893"/>
        <v>NO</v>
      </c>
      <c r="AB2727" t="str">
        <f t="shared" si="894"/>
        <v>NO</v>
      </c>
      <c r="AC2727" t="str">
        <f t="shared" si="895"/>
        <v>NO</v>
      </c>
      <c r="AD2727" t="str">
        <f t="shared" si="896"/>
        <v>NO</v>
      </c>
      <c r="AE2727" t="str">
        <f t="shared" si="897"/>
        <v>NO</v>
      </c>
      <c r="AF2727" t="str">
        <f t="shared" si="898"/>
        <v>YES</v>
      </c>
      <c r="AG2727" t="str">
        <f t="shared" si="899"/>
        <v>NO</v>
      </c>
      <c r="AH2727" t="str">
        <f t="shared" si="900"/>
        <v>NO</v>
      </c>
      <c r="AI2727">
        <f t="shared" si="901"/>
        <v>113</v>
      </c>
      <c r="AJ2727" t="str">
        <f t="shared" si="902"/>
        <v/>
      </c>
    </row>
    <row r="2728" spans="1:36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82"/>
        <v>1.05745</v>
      </c>
      <c r="P2728" s="6">
        <f t="shared" si="883"/>
        <v>261.74504950495049</v>
      </c>
      <c r="Q2728" t="str">
        <f t="shared" si="884"/>
        <v>technology</v>
      </c>
      <c r="R2728" t="str">
        <f t="shared" si="885"/>
        <v>hardware</v>
      </c>
      <c r="S2728" s="8">
        <f t="shared" si="886"/>
        <v>42453</v>
      </c>
      <c r="T2728" s="8">
        <f t="shared" si="887"/>
        <v>42482.579988425925</v>
      </c>
      <c r="U2728">
        <f t="shared" si="888"/>
        <v>2016</v>
      </c>
      <c r="V2728" t="str">
        <f>VLOOKUP(MONTH(S2728),REF!$C$4:$D$15,2,FALSE)</f>
        <v>MAR</v>
      </c>
      <c r="W2728" t="str">
        <f t="shared" si="889"/>
        <v>NO</v>
      </c>
      <c r="X2728" t="str">
        <f t="shared" si="890"/>
        <v>NO</v>
      </c>
      <c r="Y2728" t="str">
        <f t="shared" si="891"/>
        <v>NO</v>
      </c>
      <c r="Z2728" t="str">
        <f t="shared" si="892"/>
        <v>NO</v>
      </c>
      <c r="AA2728" t="str">
        <f t="shared" si="893"/>
        <v>NO</v>
      </c>
      <c r="AB2728" t="str">
        <f t="shared" si="894"/>
        <v>NO</v>
      </c>
      <c r="AC2728" t="str">
        <f t="shared" si="895"/>
        <v>NO</v>
      </c>
      <c r="AD2728" t="str">
        <f t="shared" si="896"/>
        <v>NO</v>
      </c>
      <c r="AE2728" t="str">
        <f t="shared" si="897"/>
        <v>NO</v>
      </c>
      <c r="AF2728" t="str">
        <f t="shared" si="898"/>
        <v>NO</v>
      </c>
      <c r="AG2728" t="str">
        <f t="shared" si="899"/>
        <v>NO</v>
      </c>
      <c r="AH2728" t="str">
        <f t="shared" si="900"/>
        <v>YES</v>
      </c>
      <c r="AI2728">
        <f t="shared" si="901"/>
        <v>404</v>
      </c>
      <c r="AJ2728" t="str">
        <f t="shared" si="902"/>
        <v/>
      </c>
    </row>
    <row r="2729" spans="1:36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82"/>
        <v>4.9321000000000002</v>
      </c>
      <c r="P2729" s="6">
        <f t="shared" si="883"/>
        <v>69.760961810466767</v>
      </c>
      <c r="Q2729" t="str">
        <f t="shared" si="884"/>
        <v>technology</v>
      </c>
      <c r="R2729" t="str">
        <f t="shared" si="885"/>
        <v>hardware</v>
      </c>
      <c r="S2729" s="8">
        <f t="shared" si="886"/>
        <v>42199</v>
      </c>
      <c r="T2729" s="8">
        <f t="shared" si="887"/>
        <v>42223.676655092597</v>
      </c>
      <c r="U2729">
        <f t="shared" si="888"/>
        <v>2015</v>
      </c>
      <c r="V2729" t="str">
        <f>VLOOKUP(MONTH(S2729),REF!$C$4:$D$15,2,FALSE)</f>
        <v>JUL</v>
      </c>
      <c r="W2729" t="str">
        <f t="shared" si="889"/>
        <v>NO</v>
      </c>
      <c r="X2729" t="str">
        <f t="shared" si="890"/>
        <v>NO</v>
      </c>
      <c r="Y2729" t="str">
        <f t="shared" si="891"/>
        <v>NO</v>
      </c>
      <c r="Z2729" t="str">
        <f t="shared" si="892"/>
        <v>YES</v>
      </c>
      <c r="AA2729" t="str">
        <f t="shared" si="893"/>
        <v>NO</v>
      </c>
      <c r="AB2729" t="str">
        <f t="shared" si="894"/>
        <v>NO</v>
      </c>
      <c r="AC2729" t="str">
        <f t="shared" si="895"/>
        <v>NO</v>
      </c>
      <c r="AD2729" t="str">
        <f t="shared" si="896"/>
        <v>NO</v>
      </c>
      <c r="AE2729" t="str">
        <f t="shared" si="897"/>
        <v>NO</v>
      </c>
      <c r="AF2729" t="str">
        <f t="shared" si="898"/>
        <v>NO</v>
      </c>
      <c r="AG2729" t="str">
        <f t="shared" si="899"/>
        <v>NO</v>
      </c>
      <c r="AH2729" t="str">
        <f t="shared" si="900"/>
        <v>NO</v>
      </c>
      <c r="AI2729">
        <f t="shared" si="901"/>
        <v>707</v>
      </c>
      <c r="AJ2729" t="str">
        <f t="shared" si="902"/>
        <v/>
      </c>
    </row>
    <row r="2730" spans="1:36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82"/>
        <v>2.0182666666666669</v>
      </c>
      <c r="P2730" s="6">
        <f t="shared" si="883"/>
        <v>77.229591836734699</v>
      </c>
      <c r="Q2730" t="str">
        <f t="shared" si="884"/>
        <v>technology</v>
      </c>
      <c r="R2730" t="str">
        <f t="shared" si="885"/>
        <v>hardware</v>
      </c>
      <c r="S2730" s="8">
        <f t="shared" si="886"/>
        <v>42334</v>
      </c>
      <c r="T2730" s="8">
        <f t="shared" si="887"/>
        <v>42368.59993055556</v>
      </c>
      <c r="U2730">
        <f t="shared" si="888"/>
        <v>2015</v>
      </c>
      <c r="V2730" t="str">
        <f>VLOOKUP(MONTH(S2730),REF!$C$4:$D$15,2,FALSE)</f>
        <v>NOV</v>
      </c>
      <c r="W2730" t="str">
        <f t="shared" si="889"/>
        <v>NO</v>
      </c>
      <c r="X2730" t="str">
        <f t="shared" si="890"/>
        <v>NO</v>
      </c>
      <c r="Y2730" t="str">
        <f t="shared" si="891"/>
        <v>NO</v>
      </c>
      <c r="Z2730" t="str">
        <f t="shared" si="892"/>
        <v>NO</v>
      </c>
      <c r="AA2730" t="str">
        <f t="shared" si="893"/>
        <v>YES</v>
      </c>
      <c r="AB2730" t="str">
        <f t="shared" si="894"/>
        <v>NO</v>
      </c>
      <c r="AC2730" t="str">
        <f t="shared" si="895"/>
        <v>NO</v>
      </c>
      <c r="AD2730" t="str">
        <f t="shared" si="896"/>
        <v>NO</v>
      </c>
      <c r="AE2730" t="str">
        <f t="shared" si="897"/>
        <v>NO</v>
      </c>
      <c r="AF2730" t="str">
        <f t="shared" si="898"/>
        <v>NO</v>
      </c>
      <c r="AG2730" t="str">
        <f t="shared" si="899"/>
        <v>NO</v>
      </c>
      <c r="AH2730" t="str">
        <f t="shared" si="900"/>
        <v>NO</v>
      </c>
      <c r="AI2730">
        <f t="shared" si="901"/>
        <v>392</v>
      </c>
      <c r="AJ2730" t="str">
        <f t="shared" si="902"/>
        <v/>
      </c>
    </row>
    <row r="2731" spans="1:36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82"/>
        <v>1.0444</v>
      </c>
      <c r="P2731" s="6">
        <f t="shared" si="883"/>
        <v>340.56521739130437</v>
      </c>
      <c r="Q2731" t="str">
        <f t="shared" si="884"/>
        <v>technology</v>
      </c>
      <c r="R2731" t="str">
        <f t="shared" si="885"/>
        <v>hardware</v>
      </c>
      <c r="S2731" s="8">
        <f t="shared" si="886"/>
        <v>42095</v>
      </c>
      <c r="T2731" s="8">
        <f t="shared" si="887"/>
        <v>42125.240706018521</v>
      </c>
      <c r="U2731">
        <f t="shared" si="888"/>
        <v>2015</v>
      </c>
      <c r="V2731" t="str">
        <f>VLOOKUP(MONTH(S2731),REF!$C$4:$D$15,2,FALSE)</f>
        <v>APR</v>
      </c>
      <c r="W2731" t="str">
        <f t="shared" si="889"/>
        <v>NO</v>
      </c>
      <c r="X2731" t="str">
        <f t="shared" si="890"/>
        <v>NO</v>
      </c>
      <c r="Y2731" t="str">
        <f t="shared" si="891"/>
        <v>YES</v>
      </c>
      <c r="Z2731" t="str">
        <f t="shared" si="892"/>
        <v>NO</v>
      </c>
      <c r="AA2731" t="str">
        <f t="shared" si="893"/>
        <v>NO</v>
      </c>
      <c r="AB2731" t="str">
        <f t="shared" si="894"/>
        <v>NO</v>
      </c>
      <c r="AC2731" t="str">
        <f t="shared" si="895"/>
        <v>NO</v>
      </c>
      <c r="AD2731" t="str">
        <f t="shared" si="896"/>
        <v>NO</v>
      </c>
      <c r="AE2731" t="str">
        <f t="shared" si="897"/>
        <v>NO</v>
      </c>
      <c r="AF2731" t="str">
        <f t="shared" si="898"/>
        <v>NO</v>
      </c>
      <c r="AG2731" t="str">
        <f t="shared" si="899"/>
        <v>NO</v>
      </c>
      <c r="AH2731" t="str">
        <f t="shared" si="900"/>
        <v>NO</v>
      </c>
      <c r="AI2731">
        <f t="shared" si="901"/>
        <v>23</v>
      </c>
      <c r="AJ2731" t="str">
        <f t="shared" si="902"/>
        <v/>
      </c>
    </row>
    <row r="2732" spans="1:36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82"/>
        <v>1.7029262962962963</v>
      </c>
      <c r="P2732" s="6">
        <f t="shared" si="883"/>
        <v>67.417903225806455</v>
      </c>
      <c r="Q2732" t="str">
        <f t="shared" si="884"/>
        <v>technology</v>
      </c>
      <c r="R2732" t="str">
        <f t="shared" si="885"/>
        <v>hardware</v>
      </c>
      <c r="S2732" s="8">
        <f t="shared" si="886"/>
        <v>41352</v>
      </c>
      <c r="T2732" s="8">
        <f t="shared" si="887"/>
        <v>41386.541377314818</v>
      </c>
      <c r="U2732">
        <f t="shared" si="888"/>
        <v>2013</v>
      </c>
      <c r="V2732" t="str">
        <f>VLOOKUP(MONTH(S2732),REF!$C$4:$D$15,2,FALSE)</f>
        <v>MAR</v>
      </c>
      <c r="W2732" t="str">
        <f t="shared" si="889"/>
        <v>NO</v>
      </c>
      <c r="X2732" t="str">
        <f t="shared" si="890"/>
        <v>NO</v>
      </c>
      <c r="Y2732" t="str">
        <f t="shared" si="891"/>
        <v>NO</v>
      </c>
      <c r="Z2732" t="str">
        <f t="shared" si="892"/>
        <v>NO</v>
      </c>
      <c r="AA2732" t="str">
        <f t="shared" si="893"/>
        <v>NO</v>
      </c>
      <c r="AB2732" t="str">
        <f t="shared" si="894"/>
        <v>NO</v>
      </c>
      <c r="AC2732" t="str">
        <f t="shared" si="895"/>
        <v>YES</v>
      </c>
      <c r="AD2732" t="str">
        <f t="shared" si="896"/>
        <v>NO</v>
      </c>
      <c r="AE2732" t="str">
        <f t="shared" si="897"/>
        <v>NO</v>
      </c>
      <c r="AF2732" t="str">
        <f t="shared" si="898"/>
        <v>NO</v>
      </c>
      <c r="AG2732" t="str">
        <f t="shared" si="899"/>
        <v>NO</v>
      </c>
      <c r="AH2732" t="str">
        <f t="shared" si="900"/>
        <v>NO</v>
      </c>
      <c r="AI2732">
        <f t="shared" si="901"/>
        <v>682</v>
      </c>
      <c r="AJ2732" t="str">
        <f t="shared" si="902"/>
        <v/>
      </c>
    </row>
    <row r="2733" spans="1:36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82"/>
        <v>1.0430333333333333</v>
      </c>
      <c r="P2733" s="6">
        <f t="shared" si="883"/>
        <v>845.70270270270271</v>
      </c>
      <c r="Q2733" t="str">
        <f t="shared" si="884"/>
        <v>technology</v>
      </c>
      <c r="R2733" t="str">
        <f t="shared" si="885"/>
        <v>hardware</v>
      </c>
      <c r="S2733" s="8">
        <f t="shared" si="886"/>
        <v>41873</v>
      </c>
      <c r="T2733" s="8">
        <f t="shared" si="887"/>
        <v>41930.166666666664</v>
      </c>
      <c r="U2733">
        <f t="shared" si="888"/>
        <v>2014</v>
      </c>
      <c r="V2733" t="str">
        <f>VLOOKUP(MONTH(S2733),REF!$C$4:$D$15,2,FALSE)</f>
        <v>AUG</v>
      </c>
      <c r="W2733" t="str">
        <f t="shared" si="889"/>
        <v>NO</v>
      </c>
      <c r="X2733" t="str">
        <f t="shared" si="890"/>
        <v>NO</v>
      </c>
      <c r="Y2733" t="str">
        <f t="shared" si="891"/>
        <v>NO</v>
      </c>
      <c r="Z2733" t="str">
        <f t="shared" si="892"/>
        <v>NO</v>
      </c>
      <c r="AA2733" t="str">
        <f t="shared" si="893"/>
        <v>NO</v>
      </c>
      <c r="AB2733" t="str">
        <f t="shared" si="894"/>
        <v>NO</v>
      </c>
      <c r="AC2733" t="str">
        <f t="shared" si="895"/>
        <v>NO</v>
      </c>
      <c r="AD2733" t="str">
        <f t="shared" si="896"/>
        <v>YES</v>
      </c>
      <c r="AE2733" t="str">
        <f t="shared" si="897"/>
        <v>NO</v>
      </c>
      <c r="AF2733" t="str">
        <f t="shared" si="898"/>
        <v>NO</v>
      </c>
      <c r="AG2733" t="str">
        <f t="shared" si="899"/>
        <v>NO</v>
      </c>
      <c r="AH2733" t="str">
        <f t="shared" si="900"/>
        <v>NO</v>
      </c>
      <c r="AI2733">
        <f t="shared" si="901"/>
        <v>37</v>
      </c>
      <c r="AJ2733" t="str">
        <f t="shared" si="902"/>
        <v/>
      </c>
    </row>
    <row r="2734" spans="1:36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82"/>
        <v>1.1825000000000001</v>
      </c>
      <c r="P2734" s="6">
        <f t="shared" si="883"/>
        <v>97.191780821917803</v>
      </c>
      <c r="Q2734" t="str">
        <f t="shared" si="884"/>
        <v>technology</v>
      </c>
      <c r="R2734" t="str">
        <f t="shared" si="885"/>
        <v>hardware</v>
      </c>
      <c r="S2734" s="8">
        <f t="shared" si="886"/>
        <v>41390</v>
      </c>
      <c r="T2734" s="8">
        <f t="shared" si="887"/>
        <v>41422</v>
      </c>
      <c r="U2734">
        <f t="shared" si="888"/>
        <v>2013</v>
      </c>
      <c r="V2734" t="str">
        <f>VLOOKUP(MONTH(S2734),REF!$C$4:$D$15,2,FALSE)</f>
        <v>APR</v>
      </c>
      <c r="W2734" t="str">
        <f t="shared" si="889"/>
        <v>NO</v>
      </c>
      <c r="X2734" t="str">
        <f t="shared" si="890"/>
        <v>NO</v>
      </c>
      <c r="Y2734" t="str">
        <f t="shared" si="891"/>
        <v>NO</v>
      </c>
      <c r="Z2734" t="str">
        <f t="shared" si="892"/>
        <v>YES</v>
      </c>
      <c r="AA2734" t="str">
        <f t="shared" si="893"/>
        <v>NO</v>
      </c>
      <c r="AB2734" t="str">
        <f t="shared" si="894"/>
        <v>NO</v>
      </c>
      <c r="AC2734" t="str">
        <f t="shared" si="895"/>
        <v>NO</v>
      </c>
      <c r="AD2734" t="str">
        <f t="shared" si="896"/>
        <v>NO</v>
      </c>
      <c r="AE2734" t="str">
        <f t="shared" si="897"/>
        <v>NO</v>
      </c>
      <c r="AF2734" t="str">
        <f t="shared" si="898"/>
        <v>NO</v>
      </c>
      <c r="AG2734" t="str">
        <f t="shared" si="899"/>
        <v>NO</v>
      </c>
      <c r="AH2734" t="str">
        <f t="shared" si="900"/>
        <v>NO</v>
      </c>
      <c r="AI2734">
        <f t="shared" si="901"/>
        <v>146</v>
      </c>
      <c r="AJ2734" t="str">
        <f t="shared" si="902"/>
        <v/>
      </c>
    </row>
    <row r="2735" spans="1:36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82"/>
        <v>1.07538</v>
      </c>
      <c r="P2735" s="6">
        <f t="shared" si="883"/>
        <v>451.84033613445376</v>
      </c>
      <c r="Q2735" t="str">
        <f t="shared" si="884"/>
        <v>technology</v>
      </c>
      <c r="R2735" t="str">
        <f t="shared" si="885"/>
        <v>hardware</v>
      </c>
      <c r="S2735" s="8">
        <f t="shared" si="886"/>
        <v>42044</v>
      </c>
      <c r="T2735" s="8">
        <f t="shared" si="887"/>
        <v>42104.231180555551</v>
      </c>
      <c r="U2735">
        <f t="shared" si="888"/>
        <v>2015</v>
      </c>
      <c r="V2735" t="str">
        <f>VLOOKUP(MONTH(S2735),REF!$C$4:$D$15,2,FALSE)</f>
        <v>FEB</v>
      </c>
      <c r="W2735" t="str">
        <f t="shared" si="889"/>
        <v>NO</v>
      </c>
      <c r="X2735" t="str">
        <f t="shared" si="890"/>
        <v>NO</v>
      </c>
      <c r="Y2735" t="str">
        <f t="shared" si="891"/>
        <v>NO</v>
      </c>
      <c r="Z2735" t="str">
        <f t="shared" si="892"/>
        <v>NO</v>
      </c>
      <c r="AA2735" t="str">
        <f t="shared" si="893"/>
        <v>NO</v>
      </c>
      <c r="AB2735" t="str">
        <f t="shared" si="894"/>
        <v>NO</v>
      </c>
      <c r="AC2735" t="str">
        <f t="shared" si="895"/>
        <v>NO</v>
      </c>
      <c r="AD2735" t="str">
        <f t="shared" si="896"/>
        <v>NO</v>
      </c>
      <c r="AE2735" t="str">
        <f t="shared" si="897"/>
        <v>NO</v>
      </c>
      <c r="AF2735" t="str">
        <f t="shared" si="898"/>
        <v>NO</v>
      </c>
      <c r="AG2735" t="str">
        <f t="shared" si="899"/>
        <v>NO</v>
      </c>
      <c r="AH2735" t="str">
        <f t="shared" si="900"/>
        <v>YES</v>
      </c>
      <c r="AI2735">
        <f t="shared" si="901"/>
        <v>119</v>
      </c>
      <c r="AJ2735" t="str">
        <f t="shared" si="902"/>
        <v/>
      </c>
    </row>
    <row r="2736" spans="1:36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82"/>
        <v>22603</v>
      </c>
      <c r="P2736" s="6">
        <f t="shared" si="883"/>
        <v>138.66871165644173</v>
      </c>
      <c r="Q2736" t="str">
        <f t="shared" si="884"/>
        <v>technology</v>
      </c>
      <c r="R2736" t="str">
        <f t="shared" si="885"/>
        <v>hardware</v>
      </c>
      <c r="S2736" s="8">
        <f t="shared" si="886"/>
        <v>42627</v>
      </c>
      <c r="T2736" s="8">
        <f t="shared" si="887"/>
        <v>42656.915972222225</v>
      </c>
      <c r="U2736">
        <f t="shared" si="888"/>
        <v>2016</v>
      </c>
      <c r="V2736" t="str">
        <f>VLOOKUP(MONTH(S2736),REF!$C$4:$D$15,2,FALSE)</f>
        <v>SEP</v>
      </c>
      <c r="W2736" t="str">
        <f t="shared" si="889"/>
        <v>YES</v>
      </c>
      <c r="X2736" t="str">
        <f t="shared" si="890"/>
        <v>NO</v>
      </c>
      <c r="Y2736" t="str">
        <f t="shared" si="891"/>
        <v>NO</v>
      </c>
      <c r="Z2736" t="str">
        <f t="shared" si="892"/>
        <v>NO</v>
      </c>
      <c r="AA2736" t="str">
        <f t="shared" si="893"/>
        <v>NO</v>
      </c>
      <c r="AB2736" t="str">
        <f t="shared" si="894"/>
        <v>NO</v>
      </c>
      <c r="AC2736" t="str">
        <f t="shared" si="895"/>
        <v>NO</v>
      </c>
      <c r="AD2736" t="str">
        <f t="shared" si="896"/>
        <v>NO</v>
      </c>
      <c r="AE2736" t="str">
        <f t="shared" si="897"/>
        <v>NO</v>
      </c>
      <c r="AF2736" t="str">
        <f t="shared" si="898"/>
        <v>NO</v>
      </c>
      <c r="AG2736" t="str">
        <f t="shared" si="899"/>
        <v>NO</v>
      </c>
      <c r="AH2736" t="str">
        <f t="shared" si="900"/>
        <v>NO</v>
      </c>
      <c r="AI2736">
        <f t="shared" si="901"/>
        <v>163</v>
      </c>
      <c r="AJ2736" t="str">
        <f t="shared" si="902"/>
        <v/>
      </c>
    </row>
    <row r="2737" spans="1:36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82"/>
        <v>9.7813466666666677</v>
      </c>
      <c r="P2737" s="6">
        <f t="shared" si="883"/>
        <v>21.640147492625371</v>
      </c>
      <c r="Q2737" t="str">
        <f t="shared" si="884"/>
        <v>technology</v>
      </c>
      <c r="R2737" t="str">
        <f t="shared" si="885"/>
        <v>hardware</v>
      </c>
      <c r="S2737" s="8">
        <f t="shared" si="886"/>
        <v>41316</v>
      </c>
      <c r="T2737" s="8">
        <f t="shared" si="887"/>
        <v>41346.833333333336</v>
      </c>
      <c r="U2737">
        <f t="shared" si="888"/>
        <v>2013</v>
      </c>
      <c r="V2737" t="str">
        <f>VLOOKUP(MONTH(S2737),REF!$C$4:$D$15,2,FALSE)</f>
        <v>FEB</v>
      </c>
      <c r="W2737" t="str">
        <f t="shared" si="889"/>
        <v>YES</v>
      </c>
      <c r="X2737" t="str">
        <f t="shared" si="890"/>
        <v>NO</v>
      </c>
      <c r="Y2737" t="str">
        <f t="shared" si="891"/>
        <v>NO</v>
      </c>
      <c r="Z2737" t="str">
        <f t="shared" si="892"/>
        <v>NO</v>
      </c>
      <c r="AA2737" t="str">
        <f t="shared" si="893"/>
        <v>NO</v>
      </c>
      <c r="AB2737" t="str">
        <f t="shared" si="894"/>
        <v>NO</v>
      </c>
      <c r="AC2737" t="str">
        <f t="shared" si="895"/>
        <v>NO</v>
      </c>
      <c r="AD2737" t="str">
        <f t="shared" si="896"/>
        <v>NO</v>
      </c>
      <c r="AE2737" t="str">
        <f t="shared" si="897"/>
        <v>NO</v>
      </c>
      <c r="AF2737" t="str">
        <f t="shared" si="898"/>
        <v>NO</v>
      </c>
      <c r="AG2737" t="str">
        <f t="shared" si="899"/>
        <v>NO</v>
      </c>
      <c r="AH2737" t="str">
        <f t="shared" si="900"/>
        <v>NO</v>
      </c>
      <c r="AI2737">
        <f t="shared" si="901"/>
        <v>339</v>
      </c>
      <c r="AJ2737" t="str">
        <f t="shared" si="902"/>
        <v/>
      </c>
    </row>
    <row r="2738" spans="1:36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82"/>
        <v>1.2290000000000001</v>
      </c>
      <c r="P2738" s="6">
        <f t="shared" si="883"/>
        <v>169.51724137931035</v>
      </c>
      <c r="Q2738" t="str">
        <f t="shared" si="884"/>
        <v>technology</v>
      </c>
      <c r="R2738" t="str">
        <f t="shared" si="885"/>
        <v>hardware</v>
      </c>
      <c r="S2738" s="8">
        <f t="shared" si="886"/>
        <v>41723</v>
      </c>
      <c r="T2738" s="8">
        <f t="shared" si="887"/>
        <v>41752.666354166664</v>
      </c>
      <c r="U2738">
        <f t="shared" si="888"/>
        <v>2014</v>
      </c>
      <c r="V2738" t="str">
        <f>VLOOKUP(MONTH(S2738),REF!$C$4:$D$15,2,FALSE)</f>
        <v>MAR</v>
      </c>
      <c r="W2738" t="str">
        <f t="shared" si="889"/>
        <v>NO</v>
      </c>
      <c r="X2738" t="str">
        <f t="shared" si="890"/>
        <v>NO</v>
      </c>
      <c r="Y2738" t="str">
        <f t="shared" si="891"/>
        <v>YES</v>
      </c>
      <c r="Z2738" t="str">
        <f t="shared" si="892"/>
        <v>NO</v>
      </c>
      <c r="AA2738" t="str">
        <f t="shared" si="893"/>
        <v>NO</v>
      </c>
      <c r="AB2738" t="str">
        <f t="shared" si="894"/>
        <v>NO</v>
      </c>
      <c r="AC2738" t="str">
        <f t="shared" si="895"/>
        <v>NO</v>
      </c>
      <c r="AD2738" t="str">
        <f t="shared" si="896"/>
        <v>NO</v>
      </c>
      <c r="AE2738" t="str">
        <f t="shared" si="897"/>
        <v>NO</v>
      </c>
      <c r="AF2738" t="str">
        <f t="shared" si="898"/>
        <v>NO</v>
      </c>
      <c r="AG2738" t="str">
        <f t="shared" si="899"/>
        <v>NO</v>
      </c>
      <c r="AH2738" t="str">
        <f t="shared" si="900"/>
        <v>NO</v>
      </c>
      <c r="AI2738">
        <f t="shared" si="901"/>
        <v>58</v>
      </c>
      <c r="AJ2738" t="str">
        <f t="shared" si="902"/>
        <v/>
      </c>
    </row>
    <row r="2739" spans="1:36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82"/>
        <v>2.4606080000000001</v>
      </c>
      <c r="P2739" s="6">
        <f t="shared" si="883"/>
        <v>161.88210526315791</v>
      </c>
      <c r="Q2739" t="str">
        <f t="shared" si="884"/>
        <v>technology</v>
      </c>
      <c r="R2739" t="str">
        <f t="shared" si="885"/>
        <v>hardware</v>
      </c>
      <c r="S2739" s="8">
        <f t="shared" si="886"/>
        <v>41612</v>
      </c>
      <c r="T2739" s="8">
        <f t="shared" si="887"/>
        <v>41654.791666666664</v>
      </c>
      <c r="U2739">
        <f t="shared" si="888"/>
        <v>2013</v>
      </c>
      <c r="V2739" t="str">
        <f>VLOOKUP(MONTH(S2739),REF!$C$4:$D$15,2,FALSE)</f>
        <v>DEC</v>
      </c>
      <c r="W2739" t="str">
        <f t="shared" si="889"/>
        <v>NO</v>
      </c>
      <c r="X2739" t="str">
        <f t="shared" si="890"/>
        <v>NO</v>
      </c>
      <c r="Y2739" t="str">
        <f t="shared" si="891"/>
        <v>NO</v>
      </c>
      <c r="Z2739" t="str">
        <f t="shared" si="892"/>
        <v>NO</v>
      </c>
      <c r="AA2739" t="str">
        <f t="shared" si="893"/>
        <v>NO</v>
      </c>
      <c r="AB2739" t="str">
        <f t="shared" si="894"/>
        <v>NO</v>
      </c>
      <c r="AC2739" t="str">
        <f t="shared" si="895"/>
        <v>NO</v>
      </c>
      <c r="AD2739" t="str">
        <f t="shared" si="896"/>
        <v>YES</v>
      </c>
      <c r="AE2739" t="str">
        <f t="shared" si="897"/>
        <v>NO</v>
      </c>
      <c r="AF2739" t="str">
        <f t="shared" si="898"/>
        <v>NO</v>
      </c>
      <c r="AG2739" t="str">
        <f t="shared" si="899"/>
        <v>NO</v>
      </c>
      <c r="AH2739" t="str">
        <f t="shared" si="900"/>
        <v>NO</v>
      </c>
      <c r="AI2739">
        <f t="shared" si="901"/>
        <v>456</v>
      </c>
      <c r="AJ2739" t="str">
        <f t="shared" si="902"/>
        <v/>
      </c>
    </row>
    <row r="2740" spans="1:36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82"/>
        <v>1.4794</v>
      </c>
      <c r="P2740" s="6">
        <f t="shared" si="883"/>
        <v>493.13333333333333</v>
      </c>
      <c r="Q2740" t="str">
        <f t="shared" si="884"/>
        <v>technology</v>
      </c>
      <c r="R2740" t="str">
        <f t="shared" si="885"/>
        <v>hardware</v>
      </c>
      <c r="S2740" s="8">
        <f t="shared" si="886"/>
        <v>42620</v>
      </c>
      <c r="T2740" s="8">
        <f t="shared" si="887"/>
        <v>42680.143564814818</v>
      </c>
      <c r="U2740">
        <f t="shared" si="888"/>
        <v>2016</v>
      </c>
      <c r="V2740" t="str">
        <f>VLOOKUP(MONTH(S2740),REF!$C$4:$D$15,2,FALSE)</f>
        <v>SEP</v>
      </c>
      <c r="W2740" t="str">
        <f t="shared" si="889"/>
        <v>NO</v>
      </c>
      <c r="X2740" t="str">
        <f t="shared" si="890"/>
        <v>NO</v>
      </c>
      <c r="Y2740" t="str">
        <f t="shared" si="891"/>
        <v>YES</v>
      </c>
      <c r="Z2740" t="str">
        <f t="shared" si="892"/>
        <v>NO</v>
      </c>
      <c r="AA2740" t="str">
        <f t="shared" si="893"/>
        <v>NO</v>
      </c>
      <c r="AB2740" t="str">
        <f t="shared" si="894"/>
        <v>NO</v>
      </c>
      <c r="AC2740" t="str">
        <f t="shared" si="895"/>
        <v>NO</v>
      </c>
      <c r="AD2740" t="str">
        <f t="shared" si="896"/>
        <v>NO</v>
      </c>
      <c r="AE2740" t="str">
        <f t="shared" si="897"/>
        <v>NO</v>
      </c>
      <c r="AF2740" t="str">
        <f t="shared" si="898"/>
        <v>NO</v>
      </c>
      <c r="AG2740" t="str">
        <f t="shared" si="899"/>
        <v>NO</v>
      </c>
      <c r="AH2740" t="str">
        <f t="shared" si="900"/>
        <v>NO</v>
      </c>
      <c r="AI2740">
        <f t="shared" si="901"/>
        <v>15</v>
      </c>
      <c r="AJ2740" t="str">
        <f t="shared" si="902"/>
        <v/>
      </c>
    </row>
    <row r="2741" spans="1:36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82"/>
        <v>3.8409090909090908</v>
      </c>
      <c r="P2741" s="6">
        <f t="shared" si="883"/>
        <v>22.120418848167539</v>
      </c>
      <c r="Q2741" t="str">
        <f t="shared" si="884"/>
        <v>technology</v>
      </c>
      <c r="R2741" t="str">
        <f t="shared" si="885"/>
        <v>hardware</v>
      </c>
      <c r="S2741" s="8">
        <f t="shared" si="886"/>
        <v>41720</v>
      </c>
      <c r="T2741" s="8">
        <f t="shared" si="887"/>
        <v>41764.887928240743</v>
      </c>
      <c r="U2741">
        <f t="shared" si="888"/>
        <v>2014</v>
      </c>
      <c r="V2741" t="str">
        <f>VLOOKUP(MONTH(S2741),REF!$C$4:$D$15,2,FALSE)</f>
        <v>MAR</v>
      </c>
      <c r="W2741" t="str">
        <f t="shared" si="889"/>
        <v>NO</v>
      </c>
      <c r="X2741" t="str">
        <f t="shared" si="890"/>
        <v>YES</v>
      </c>
      <c r="Y2741" t="str">
        <f t="shared" si="891"/>
        <v>NO</v>
      </c>
      <c r="Z2741" t="str">
        <f t="shared" si="892"/>
        <v>NO</v>
      </c>
      <c r="AA2741" t="str">
        <f t="shared" si="893"/>
        <v>NO</v>
      </c>
      <c r="AB2741" t="str">
        <f t="shared" si="894"/>
        <v>NO</v>
      </c>
      <c r="AC2741" t="str">
        <f t="shared" si="895"/>
        <v>NO</v>
      </c>
      <c r="AD2741" t="str">
        <f t="shared" si="896"/>
        <v>NO</v>
      </c>
      <c r="AE2741" t="str">
        <f t="shared" si="897"/>
        <v>NO</v>
      </c>
      <c r="AF2741" t="str">
        <f t="shared" si="898"/>
        <v>NO</v>
      </c>
      <c r="AG2741" t="str">
        <f t="shared" si="899"/>
        <v>NO</v>
      </c>
      <c r="AH2741" t="str">
        <f t="shared" si="900"/>
        <v>NO</v>
      </c>
      <c r="AI2741">
        <f t="shared" si="901"/>
        <v>191</v>
      </c>
      <c r="AJ2741" t="str">
        <f t="shared" si="902"/>
        <v/>
      </c>
    </row>
    <row r="2742" spans="1:36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82"/>
        <v>1.0333333333333334</v>
      </c>
      <c r="P2742" s="6">
        <f t="shared" si="883"/>
        <v>18.235294117647058</v>
      </c>
      <c r="Q2742" t="str">
        <f t="shared" si="884"/>
        <v>technology</v>
      </c>
      <c r="R2742" t="str">
        <f t="shared" si="885"/>
        <v>hardware</v>
      </c>
      <c r="S2742" s="8">
        <f t="shared" si="886"/>
        <v>42045</v>
      </c>
      <c r="T2742" s="8">
        <f t="shared" si="887"/>
        <v>42074.99018518519</v>
      </c>
      <c r="U2742">
        <f t="shared" si="888"/>
        <v>2015</v>
      </c>
      <c r="V2742" t="str">
        <f>VLOOKUP(MONTH(S2742),REF!$C$4:$D$15,2,FALSE)</f>
        <v>FEB</v>
      </c>
      <c r="W2742" t="str">
        <f t="shared" si="889"/>
        <v>YES</v>
      </c>
      <c r="X2742" t="str">
        <f t="shared" si="890"/>
        <v>NO</v>
      </c>
      <c r="Y2742" t="str">
        <f t="shared" si="891"/>
        <v>NO</v>
      </c>
      <c r="Z2742" t="str">
        <f t="shared" si="892"/>
        <v>NO</v>
      </c>
      <c r="AA2742" t="str">
        <f t="shared" si="893"/>
        <v>NO</v>
      </c>
      <c r="AB2742" t="str">
        <f t="shared" si="894"/>
        <v>NO</v>
      </c>
      <c r="AC2742" t="str">
        <f t="shared" si="895"/>
        <v>NO</v>
      </c>
      <c r="AD2742" t="str">
        <f t="shared" si="896"/>
        <v>NO</v>
      </c>
      <c r="AE2742" t="str">
        <f t="shared" si="897"/>
        <v>NO</v>
      </c>
      <c r="AF2742" t="str">
        <f t="shared" si="898"/>
        <v>NO</v>
      </c>
      <c r="AG2742" t="str">
        <f t="shared" si="899"/>
        <v>NO</v>
      </c>
      <c r="AH2742" t="str">
        <f t="shared" si="900"/>
        <v>NO</v>
      </c>
      <c r="AI2742">
        <f t="shared" si="901"/>
        <v>17</v>
      </c>
      <c r="AJ2742" t="str">
        <f t="shared" si="902"/>
        <v/>
      </c>
    </row>
    <row r="2743" spans="1:36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82"/>
        <v>4.3750000000000004E-3</v>
      </c>
      <c r="P2743" s="6">
        <f t="shared" si="883"/>
        <v>8.75</v>
      </c>
      <c r="Q2743" t="str">
        <f t="shared" si="884"/>
        <v>publishing</v>
      </c>
      <c r="R2743" t="str">
        <f t="shared" si="885"/>
        <v>children's books</v>
      </c>
      <c r="S2743" s="8">
        <f t="shared" si="886"/>
        <v>41912</v>
      </c>
      <c r="T2743" s="8">
        <f t="shared" si="887"/>
        <v>41932.088194444441</v>
      </c>
      <c r="U2743">
        <f t="shared" si="888"/>
        <v>2014</v>
      </c>
      <c r="V2743" t="str">
        <f>VLOOKUP(MONTH(S2743),REF!$C$4:$D$15,2,FALSE)</f>
        <v>SEP</v>
      </c>
      <c r="W2743" t="str">
        <f t="shared" si="889"/>
        <v>NO</v>
      </c>
      <c r="X2743" t="str">
        <f t="shared" si="890"/>
        <v>NO</v>
      </c>
      <c r="Y2743" t="str">
        <f t="shared" si="891"/>
        <v>YES</v>
      </c>
      <c r="Z2743" t="str">
        <f t="shared" si="892"/>
        <v>NO</v>
      </c>
      <c r="AA2743" t="str">
        <f t="shared" si="893"/>
        <v>NO</v>
      </c>
      <c r="AB2743" t="str">
        <f t="shared" si="894"/>
        <v>NO</v>
      </c>
      <c r="AC2743" t="str">
        <f t="shared" si="895"/>
        <v>NO</v>
      </c>
      <c r="AD2743" t="str">
        <f t="shared" si="896"/>
        <v>NO</v>
      </c>
      <c r="AE2743" t="str">
        <f t="shared" si="897"/>
        <v>NO</v>
      </c>
      <c r="AF2743" t="str">
        <f t="shared" si="898"/>
        <v>NO</v>
      </c>
      <c r="AG2743" t="str">
        <f t="shared" si="899"/>
        <v>NO</v>
      </c>
      <c r="AH2743" t="str">
        <f t="shared" si="900"/>
        <v>NO</v>
      </c>
      <c r="AI2743" t="str">
        <f t="shared" si="901"/>
        <v/>
      </c>
      <c r="AJ2743">
        <f t="shared" si="902"/>
        <v>4</v>
      </c>
    </row>
    <row r="2744" spans="1:36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82"/>
        <v>0.29239999999999999</v>
      </c>
      <c r="P2744" s="6">
        <f t="shared" si="883"/>
        <v>40.611111111111114</v>
      </c>
      <c r="Q2744" t="str">
        <f t="shared" si="884"/>
        <v>publishing</v>
      </c>
      <c r="R2744" t="str">
        <f t="shared" si="885"/>
        <v>children's books</v>
      </c>
      <c r="S2744" s="8">
        <f t="shared" si="886"/>
        <v>41031</v>
      </c>
      <c r="T2744" s="8">
        <f t="shared" si="887"/>
        <v>41044.719756944447</v>
      </c>
      <c r="U2744">
        <f t="shared" si="888"/>
        <v>2012</v>
      </c>
      <c r="V2744" t="str">
        <f>VLOOKUP(MONTH(S2744),REF!$C$4:$D$15,2,FALSE)</f>
        <v>MAY</v>
      </c>
      <c r="W2744" t="str">
        <f t="shared" si="889"/>
        <v>NO</v>
      </c>
      <c r="X2744" t="str">
        <f t="shared" si="890"/>
        <v>YES</v>
      </c>
      <c r="Y2744" t="str">
        <f t="shared" si="891"/>
        <v>NO</v>
      </c>
      <c r="Z2744" t="str">
        <f t="shared" si="892"/>
        <v>NO</v>
      </c>
      <c r="AA2744" t="str">
        <f t="shared" si="893"/>
        <v>NO</v>
      </c>
      <c r="AB2744" t="str">
        <f t="shared" si="894"/>
        <v>NO</v>
      </c>
      <c r="AC2744" t="str">
        <f t="shared" si="895"/>
        <v>NO</v>
      </c>
      <c r="AD2744" t="str">
        <f t="shared" si="896"/>
        <v>NO</v>
      </c>
      <c r="AE2744" t="str">
        <f t="shared" si="897"/>
        <v>NO</v>
      </c>
      <c r="AF2744" t="str">
        <f t="shared" si="898"/>
        <v>NO</v>
      </c>
      <c r="AG2744" t="str">
        <f t="shared" si="899"/>
        <v>NO</v>
      </c>
      <c r="AH2744" t="str">
        <f t="shared" si="900"/>
        <v>NO</v>
      </c>
      <c r="AI2744" t="str">
        <f t="shared" si="901"/>
        <v/>
      </c>
      <c r="AJ2744">
        <f t="shared" si="902"/>
        <v>18</v>
      </c>
    </row>
    <row r="2745" spans="1:36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82"/>
        <v>0</v>
      </c>
      <c r="P2745" s="6" t="e">
        <f t="shared" si="883"/>
        <v>#DIV/0!</v>
      </c>
      <c r="Q2745" t="str">
        <f t="shared" si="884"/>
        <v>publishing</v>
      </c>
      <c r="R2745" t="str">
        <f t="shared" si="885"/>
        <v>children's books</v>
      </c>
      <c r="S2745" s="8">
        <f t="shared" si="886"/>
        <v>42632</v>
      </c>
      <c r="T2745" s="8">
        <f t="shared" si="887"/>
        <v>42662.328784722224</v>
      </c>
      <c r="U2745">
        <f t="shared" si="888"/>
        <v>2016</v>
      </c>
      <c r="V2745" t="str">
        <f>VLOOKUP(MONTH(S2745),REF!$C$4:$D$15,2,FALSE)</f>
        <v>SEP</v>
      </c>
      <c r="W2745" t="str">
        <f t="shared" si="889"/>
        <v>NO</v>
      </c>
      <c r="X2745" t="str">
        <f t="shared" si="890"/>
        <v>NO</v>
      </c>
      <c r="Y2745" t="str">
        <f t="shared" si="891"/>
        <v>YES</v>
      </c>
      <c r="Z2745" t="str">
        <f t="shared" si="892"/>
        <v>NO</v>
      </c>
      <c r="AA2745" t="str">
        <f t="shared" si="893"/>
        <v>NO</v>
      </c>
      <c r="AB2745" t="str">
        <f t="shared" si="894"/>
        <v>NO</v>
      </c>
      <c r="AC2745" t="str">
        <f t="shared" si="895"/>
        <v>NO</v>
      </c>
      <c r="AD2745" t="str">
        <f t="shared" si="896"/>
        <v>NO</v>
      </c>
      <c r="AE2745" t="str">
        <f t="shared" si="897"/>
        <v>NO</v>
      </c>
      <c r="AF2745" t="str">
        <f t="shared" si="898"/>
        <v>NO</v>
      </c>
      <c r="AG2745" t="str">
        <f t="shared" si="899"/>
        <v>NO</v>
      </c>
      <c r="AH2745" t="str">
        <f t="shared" si="900"/>
        <v>NO</v>
      </c>
      <c r="AI2745" t="str">
        <f t="shared" si="901"/>
        <v/>
      </c>
      <c r="AJ2745">
        <f t="shared" si="902"/>
        <v>0</v>
      </c>
    </row>
    <row r="2746" spans="1:36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82"/>
        <v>5.2187499999999998E-2</v>
      </c>
      <c r="P2746" s="6">
        <f t="shared" si="883"/>
        <v>37.954545454545453</v>
      </c>
      <c r="Q2746" t="str">
        <f t="shared" si="884"/>
        <v>publishing</v>
      </c>
      <c r="R2746" t="str">
        <f t="shared" si="885"/>
        <v>children's books</v>
      </c>
      <c r="S2746" s="8">
        <f t="shared" si="886"/>
        <v>40938</v>
      </c>
      <c r="T2746" s="8">
        <f t="shared" si="887"/>
        <v>40968.062476851854</v>
      </c>
      <c r="U2746">
        <f t="shared" si="888"/>
        <v>2012</v>
      </c>
      <c r="V2746" t="str">
        <f>VLOOKUP(MONTH(S2746),REF!$C$4:$D$15,2,FALSE)</f>
        <v>JAN</v>
      </c>
      <c r="W2746" t="str">
        <f t="shared" si="889"/>
        <v>NO</v>
      </c>
      <c r="X2746" t="str">
        <f t="shared" si="890"/>
        <v>NO</v>
      </c>
      <c r="Y2746" t="str">
        <f t="shared" si="891"/>
        <v>NO</v>
      </c>
      <c r="Z2746" t="str">
        <f t="shared" si="892"/>
        <v>NO</v>
      </c>
      <c r="AA2746" t="str">
        <f t="shared" si="893"/>
        <v>YES</v>
      </c>
      <c r="AB2746" t="str">
        <f t="shared" si="894"/>
        <v>NO</v>
      </c>
      <c r="AC2746" t="str">
        <f t="shared" si="895"/>
        <v>NO</v>
      </c>
      <c r="AD2746" t="str">
        <f t="shared" si="896"/>
        <v>NO</v>
      </c>
      <c r="AE2746" t="str">
        <f t="shared" si="897"/>
        <v>NO</v>
      </c>
      <c r="AF2746" t="str">
        <f t="shared" si="898"/>
        <v>NO</v>
      </c>
      <c r="AG2746" t="str">
        <f t="shared" si="899"/>
        <v>NO</v>
      </c>
      <c r="AH2746" t="str">
        <f t="shared" si="900"/>
        <v>NO</v>
      </c>
      <c r="AI2746" t="str">
        <f t="shared" si="901"/>
        <v/>
      </c>
      <c r="AJ2746">
        <f t="shared" si="902"/>
        <v>22</v>
      </c>
    </row>
    <row r="2747" spans="1:36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82"/>
        <v>0.21887499999999999</v>
      </c>
      <c r="P2747" s="6">
        <f t="shared" si="883"/>
        <v>35.734693877551024</v>
      </c>
      <c r="Q2747" t="str">
        <f t="shared" si="884"/>
        <v>publishing</v>
      </c>
      <c r="R2747" t="str">
        <f t="shared" si="885"/>
        <v>children's books</v>
      </c>
      <c r="S2747" s="8">
        <f t="shared" si="886"/>
        <v>41045</v>
      </c>
      <c r="T2747" s="8">
        <f t="shared" si="887"/>
        <v>41104.988055555557</v>
      </c>
      <c r="U2747">
        <f t="shared" si="888"/>
        <v>2012</v>
      </c>
      <c r="V2747" t="str">
        <f>VLOOKUP(MONTH(S2747),REF!$C$4:$D$15,2,FALSE)</f>
        <v>MAY</v>
      </c>
      <c r="W2747" t="str">
        <f t="shared" si="889"/>
        <v>NO</v>
      </c>
      <c r="X2747" t="str">
        <f t="shared" si="890"/>
        <v>NO</v>
      </c>
      <c r="Y2747" t="str">
        <f t="shared" si="891"/>
        <v>YES</v>
      </c>
      <c r="Z2747" t="str">
        <f t="shared" si="892"/>
        <v>NO</v>
      </c>
      <c r="AA2747" t="str">
        <f t="shared" si="893"/>
        <v>NO</v>
      </c>
      <c r="AB2747" t="str">
        <f t="shared" si="894"/>
        <v>NO</v>
      </c>
      <c r="AC2747" t="str">
        <f t="shared" si="895"/>
        <v>NO</v>
      </c>
      <c r="AD2747" t="str">
        <f t="shared" si="896"/>
        <v>NO</v>
      </c>
      <c r="AE2747" t="str">
        <f t="shared" si="897"/>
        <v>NO</v>
      </c>
      <c r="AF2747" t="str">
        <f t="shared" si="898"/>
        <v>NO</v>
      </c>
      <c r="AG2747" t="str">
        <f t="shared" si="899"/>
        <v>NO</v>
      </c>
      <c r="AH2747" t="str">
        <f t="shared" si="900"/>
        <v>NO</v>
      </c>
      <c r="AI2747" t="str">
        <f t="shared" si="901"/>
        <v/>
      </c>
      <c r="AJ2747">
        <f t="shared" si="902"/>
        <v>49</v>
      </c>
    </row>
    <row r="2748" spans="1:36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82"/>
        <v>0.26700000000000002</v>
      </c>
      <c r="P2748" s="6">
        <f t="shared" si="883"/>
        <v>42.157894736842103</v>
      </c>
      <c r="Q2748" t="str">
        <f t="shared" si="884"/>
        <v>publishing</v>
      </c>
      <c r="R2748" t="str">
        <f t="shared" si="885"/>
        <v>children's books</v>
      </c>
      <c r="S2748" s="8">
        <f t="shared" si="886"/>
        <v>41851</v>
      </c>
      <c r="T2748" s="8">
        <f t="shared" si="887"/>
        <v>41880.781377314815</v>
      </c>
      <c r="U2748">
        <f t="shared" si="888"/>
        <v>2014</v>
      </c>
      <c r="V2748" t="str">
        <f>VLOOKUP(MONTH(S2748),REF!$C$4:$D$15,2,FALSE)</f>
        <v>JUL</v>
      </c>
      <c r="W2748" t="str">
        <f t="shared" si="889"/>
        <v>NO</v>
      </c>
      <c r="X2748" t="str">
        <f t="shared" si="890"/>
        <v>YES</v>
      </c>
      <c r="Y2748" t="str">
        <f t="shared" si="891"/>
        <v>NO</v>
      </c>
      <c r="Z2748" t="str">
        <f t="shared" si="892"/>
        <v>NO</v>
      </c>
      <c r="AA2748" t="str">
        <f t="shared" si="893"/>
        <v>NO</v>
      </c>
      <c r="AB2748" t="str">
        <f t="shared" si="894"/>
        <v>NO</v>
      </c>
      <c r="AC2748" t="str">
        <f t="shared" si="895"/>
        <v>NO</v>
      </c>
      <c r="AD2748" t="str">
        <f t="shared" si="896"/>
        <v>NO</v>
      </c>
      <c r="AE2748" t="str">
        <f t="shared" si="897"/>
        <v>NO</v>
      </c>
      <c r="AF2748" t="str">
        <f t="shared" si="898"/>
        <v>NO</v>
      </c>
      <c r="AG2748" t="str">
        <f t="shared" si="899"/>
        <v>NO</v>
      </c>
      <c r="AH2748" t="str">
        <f t="shared" si="900"/>
        <v>NO</v>
      </c>
      <c r="AI2748" t="str">
        <f t="shared" si="901"/>
        <v/>
      </c>
      <c r="AJ2748">
        <f t="shared" si="902"/>
        <v>19</v>
      </c>
    </row>
    <row r="2749" spans="1:36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82"/>
        <v>0.28000000000000003</v>
      </c>
      <c r="P2749" s="6">
        <f t="shared" si="883"/>
        <v>35</v>
      </c>
      <c r="Q2749" t="str">
        <f t="shared" si="884"/>
        <v>publishing</v>
      </c>
      <c r="R2749" t="str">
        <f t="shared" si="885"/>
        <v>children's books</v>
      </c>
      <c r="S2749" s="8">
        <f t="shared" si="886"/>
        <v>41045</v>
      </c>
      <c r="T2749" s="8">
        <f t="shared" si="887"/>
        <v>41076.131944444445</v>
      </c>
      <c r="U2749">
        <f t="shared" si="888"/>
        <v>2012</v>
      </c>
      <c r="V2749" t="str">
        <f>VLOOKUP(MONTH(S2749),REF!$C$4:$D$15,2,FALSE)</f>
        <v>MAY</v>
      </c>
      <c r="W2749" t="str">
        <f t="shared" si="889"/>
        <v>YES</v>
      </c>
      <c r="X2749" t="str">
        <f t="shared" si="890"/>
        <v>NO</v>
      </c>
      <c r="Y2749" t="str">
        <f t="shared" si="891"/>
        <v>NO</v>
      </c>
      <c r="Z2749" t="str">
        <f t="shared" si="892"/>
        <v>NO</v>
      </c>
      <c r="AA2749" t="str">
        <f t="shared" si="893"/>
        <v>NO</v>
      </c>
      <c r="AB2749" t="str">
        <f t="shared" si="894"/>
        <v>NO</v>
      </c>
      <c r="AC2749" t="str">
        <f t="shared" si="895"/>
        <v>NO</v>
      </c>
      <c r="AD2749" t="str">
        <f t="shared" si="896"/>
        <v>NO</v>
      </c>
      <c r="AE2749" t="str">
        <f t="shared" si="897"/>
        <v>NO</v>
      </c>
      <c r="AF2749" t="str">
        <f t="shared" si="898"/>
        <v>NO</v>
      </c>
      <c r="AG2749" t="str">
        <f t="shared" si="899"/>
        <v>NO</v>
      </c>
      <c r="AH2749" t="str">
        <f t="shared" si="900"/>
        <v>NO</v>
      </c>
      <c r="AI2749" t="str">
        <f t="shared" si="901"/>
        <v/>
      </c>
      <c r="AJ2749">
        <f t="shared" si="902"/>
        <v>4</v>
      </c>
    </row>
    <row r="2750" spans="1:36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82"/>
        <v>1.06E-2</v>
      </c>
      <c r="P2750" s="6">
        <f t="shared" si="883"/>
        <v>13.25</v>
      </c>
      <c r="Q2750" t="str">
        <f t="shared" si="884"/>
        <v>publishing</v>
      </c>
      <c r="R2750" t="str">
        <f t="shared" si="885"/>
        <v>children's books</v>
      </c>
      <c r="S2750" s="8">
        <f t="shared" si="886"/>
        <v>42586</v>
      </c>
      <c r="T2750" s="8">
        <f t="shared" si="887"/>
        <v>42615.7106712963</v>
      </c>
      <c r="U2750">
        <f t="shared" si="888"/>
        <v>2016</v>
      </c>
      <c r="V2750" t="str">
        <f>VLOOKUP(MONTH(S2750),REF!$C$4:$D$15,2,FALSE)</f>
        <v>AUG</v>
      </c>
      <c r="W2750" t="str">
        <f t="shared" si="889"/>
        <v>NO</v>
      </c>
      <c r="X2750" t="str">
        <f t="shared" si="890"/>
        <v>NO</v>
      </c>
      <c r="Y2750" t="str">
        <f t="shared" si="891"/>
        <v>YES</v>
      </c>
      <c r="Z2750" t="str">
        <f t="shared" si="892"/>
        <v>NO</v>
      </c>
      <c r="AA2750" t="str">
        <f t="shared" si="893"/>
        <v>NO</v>
      </c>
      <c r="AB2750" t="str">
        <f t="shared" si="894"/>
        <v>NO</v>
      </c>
      <c r="AC2750" t="str">
        <f t="shared" si="895"/>
        <v>NO</v>
      </c>
      <c r="AD2750" t="str">
        <f t="shared" si="896"/>
        <v>NO</v>
      </c>
      <c r="AE2750" t="str">
        <f t="shared" si="897"/>
        <v>NO</v>
      </c>
      <c r="AF2750" t="str">
        <f t="shared" si="898"/>
        <v>NO</v>
      </c>
      <c r="AG2750" t="str">
        <f t="shared" si="899"/>
        <v>NO</v>
      </c>
      <c r="AH2750" t="str">
        <f t="shared" si="900"/>
        <v>NO</v>
      </c>
      <c r="AI2750" t="str">
        <f t="shared" si="901"/>
        <v/>
      </c>
      <c r="AJ2750">
        <f t="shared" si="902"/>
        <v>4</v>
      </c>
    </row>
    <row r="2751" spans="1:36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82"/>
        <v>1.0999999999999999E-2</v>
      </c>
      <c r="P2751" s="6">
        <f t="shared" si="883"/>
        <v>55</v>
      </c>
      <c r="Q2751" t="str">
        <f t="shared" si="884"/>
        <v>publishing</v>
      </c>
      <c r="R2751" t="str">
        <f t="shared" si="885"/>
        <v>children's books</v>
      </c>
      <c r="S2751" s="8">
        <f t="shared" si="886"/>
        <v>42069</v>
      </c>
      <c r="T2751" s="8">
        <f t="shared" si="887"/>
        <v>42098.757372685184</v>
      </c>
      <c r="U2751">
        <f t="shared" si="888"/>
        <v>2015</v>
      </c>
      <c r="V2751" t="str">
        <f>VLOOKUP(MONTH(S2751),REF!$C$4:$D$15,2,FALSE)</f>
        <v>MAR</v>
      </c>
      <c r="W2751" t="str">
        <f t="shared" si="889"/>
        <v>NO</v>
      </c>
      <c r="X2751" t="str">
        <f t="shared" si="890"/>
        <v>NO</v>
      </c>
      <c r="Y2751" t="str">
        <f t="shared" si="891"/>
        <v>NO</v>
      </c>
      <c r="Z2751" t="str">
        <f t="shared" si="892"/>
        <v>YES</v>
      </c>
      <c r="AA2751" t="str">
        <f t="shared" si="893"/>
        <v>NO</v>
      </c>
      <c r="AB2751" t="str">
        <f t="shared" si="894"/>
        <v>NO</v>
      </c>
      <c r="AC2751" t="str">
        <f t="shared" si="895"/>
        <v>NO</v>
      </c>
      <c r="AD2751" t="str">
        <f t="shared" si="896"/>
        <v>NO</v>
      </c>
      <c r="AE2751" t="str">
        <f t="shared" si="897"/>
        <v>NO</v>
      </c>
      <c r="AF2751" t="str">
        <f t="shared" si="898"/>
        <v>NO</v>
      </c>
      <c r="AG2751" t="str">
        <f t="shared" si="899"/>
        <v>NO</v>
      </c>
      <c r="AH2751" t="str">
        <f t="shared" si="900"/>
        <v>NO</v>
      </c>
      <c r="AI2751" t="str">
        <f t="shared" si="901"/>
        <v/>
      </c>
      <c r="AJ2751">
        <f t="shared" si="902"/>
        <v>2</v>
      </c>
    </row>
    <row r="2752" spans="1:36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82"/>
        <v>0</v>
      </c>
      <c r="P2752" s="6" t="e">
        <f t="shared" si="883"/>
        <v>#DIV/0!</v>
      </c>
      <c r="Q2752" t="str">
        <f t="shared" si="884"/>
        <v>publishing</v>
      </c>
      <c r="R2752" t="str">
        <f t="shared" si="885"/>
        <v>children's books</v>
      </c>
      <c r="S2752" s="8">
        <f t="shared" si="886"/>
        <v>41079</v>
      </c>
      <c r="T2752" s="8">
        <f t="shared" si="887"/>
        <v>41090.833333333336</v>
      </c>
      <c r="U2752">
        <f t="shared" si="888"/>
        <v>2012</v>
      </c>
      <c r="V2752" t="str">
        <f>VLOOKUP(MONTH(S2752),REF!$C$4:$D$15,2,FALSE)</f>
        <v>JUN</v>
      </c>
      <c r="W2752" t="str">
        <f t="shared" si="889"/>
        <v>NO</v>
      </c>
      <c r="X2752" t="str">
        <f t="shared" si="890"/>
        <v>YES</v>
      </c>
      <c r="Y2752" t="str">
        <f t="shared" si="891"/>
        <v>NO</v>
      </c>
      <c r="Z2752" t="str">
        <f t="shared" si="892"/>
        <v>NO</v>
      </c>
      <c r="AA2752" t="str">
        <f t="shared" si="893"/>
        <v>NO</v>
      </c>
      <c r="AB2752" t="str">
        <f t="shared" si="894"/>
        <v>NO</v>
      </c>
      <c r="AC2752" t="str">
        <f t="shared" si="895"/>
        <v>NO</v>
      </c>
      <c r="AD2752" t="str">
        <f t="shared" si="896"/>
        <v>NO</v>
      </c>
      <c r="AE2752" t="str">
        <f t="shared" si="897"/>
        <v>NO</v>
      </c>
      <c r="AF2752" t="str">
        <f t="shared" si="898"/>
        <v>NO</v>
      </c>
      <c r="AG2752" t="str">
        <f t="shared" si="899"/>
        <v>NO</v>
      </c>
      <c r="AH2752" t="str">
        <f t="shared" si="900"/>
        <v>NO</v>
      </c>
      <c r="AI2752" t="str">
        <f t="shared" si="901"/>
        <v/>
      </c>
      <c r="AJ2752">
        <f t="shared" si="902"/>
        <v>0</v>
      </c>
    </row>
    <row r="2753" spans="1:36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82"/>
        <v>0</v>
      </c>
      <c r="P2753" s="6" t="e">
        <f t="shared" si="883"/>
        <v>#DIV/0!</v>
      </c>
      <c r="Q2753" t="str">
        <f t="shared" si="884"/>
        <v>publishing</v>
      </c>
      <c r="R2753" t="str">
        <f t="shared" si="885"/>
        <v>children's books</v>
      </c>
      <c r="S2753" s="8">
        <f t="shared" si="886"/>
        <v>41748</v>
      </c>
      <c r="T2753" s="8">
        <f t="shared" si="887"/>
        <v>41807.887060185181</v>
      </c>
      <c r="U2753">
        <f t="shared" si="888"/>
        <v>2014</v>
      </c>
      <c r="V2753" t="str">
        <f>VLOOKUP(MONTH(S2753),REF!$C$4:$D$15,2,FALSE)</f>
        <v>APR</v>
      </c>
      <c r="W2753" t="str">
        <f t="shared" si="889"/>
        <v>NO</v>
      </c>
      <c r="X2753" t="str">
        <f t="shared" si="890"/>
        <v>YES</v>
      </c>
      <c r="Y2753" t="str">
        <f t="shared" si="891"/>
        <v>NO</v>
      </c>
      <c r="Z2753" t="str">
        <f t="shared" si="892"/>
        <v>NO</v>
      </c>
      <c r="AA2753" t="str">
        <f t="shared" si="893"/>
        <v>NO</v>
      </c>
      <c r="AB2753" t="str">
        <f t="shared" si="894"/>
        <v>NO</v>
      </c>
      <c r="AC2753" t="str">
        <f t="shared" si="895"/>
        <v>NO</v>
      </c>
      <c r="AD2753" t="str">
        <f t="shared" si="896"/>
        <v>NO</v>
      </c>
      <c r="AE2753" t="str">
        <f t="shared" si="897"/>
        <v>NO</v>
      </c>
      <c r="AF2753" t="str">
        <f t="shared" si="898"/>
        <v>NO</v>
      </c>
      <c r="AG2753" t="str">
        <f t="shared" si="899"/>
        <v>NO</v>
      </c>
      <c r="AH2753" t="str">
        <f t="shared" si="900"/>
        <v>NO</v>
      </c>
      <c r="AI2753" t="str">
        <f t="shared" si="901"/>
        <v/>
      </c>
      <c r="AJ2753">
        <f t="shared" si="902"/>
        <v>0</v>
      </c>
    </row>
    <row r="2754" spans="1:36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82"/>
        <v>0.11458333333333333</v>
      </c>
      <c r="P2754" s="6">
        <f t="shared" si="883"/>
        <v>39.285714285714285</v>
      </c>
      <c r="Q2754" t="str">
        <f t="shared" si="884"/>
        <v>publishing</v>
      </c>
      <c r="R2754" t="str">
        <f t="shared" si="885"/>
        <v>children's books</v>
      </c>
      <c r="S2754" s="8">
        <f t="shared" si="886"/>
        <v>40856</v>
      </c>
      <c r="T2754" s="8">
        <f t="shared" si="887"/>
        <v>40895.765092592592</v>
      </c>
      <c r="U2754">
        <f t="shared" si="888"/>
        <v>2011</v>
      </c>
      <c r="V2754" t="str">
        <f>VLOOKUP(MONTH(S2754),REF!$C$4:$D$15,2,FALSE)</f>
        <v>NOV</v>
      </c>
      <c r="W2754" t="str">
        <f t="shared" si="889"/>
        <v>NO</v>
      </c>
      <c r="X2754" t="str">
        <f t="shared" si="890"/>
        <v>YES</v>
      </c>
      <c r="Y2754" t="str">
        <f t="shared" si="891"/>
        <v>NO</v>
      </c>
      <c r="Z2754" t="str">
        <f t="shared" si="892"/>
        <v>NO</v>
      </c>
      <c r="AA2754" t="str">
        <f t="shared" si="893"/>
        <v>NO</v>
      </c>
      <c r="AB2754" t="str">
        <f t="shared" si="894"/>
        <v>NO</v>
      </c>
      <c r="AC2754" t="str">
        <f t="shared" si="895"/>
        <v>NO</v>
      </c>
      <c r="AD2754" t="str">
        <f t="shared" si="896"/>
        <v>NO</v>
      </c>
      <c r="AE2754" t="str">
        <f t="shared" si="897"/>
        <v>NO</v>
      </c>
      <c r="AF2754" t="str">
        <f t="shared" si="898"/>
        <v>NO</v>
      </c>
      <c r="AG2754" t="str">
        <f t="shared" si="899"/>
        <v>NO</v>
      </c>
      <c r="AH2754" t="str">
        <f t="shared" si="900"/>
        <v>NO</v>
      </c>
      <c r="AI2754" t="str">
        <f t="shared" si="901"/>
        <v/>
      </c>
      <c r="AJ2754">
        <f t="shared" si="902"/>
        <v>14</v>
      </c>
    </row>
    <row r="2755" spans="1:36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903">E2755/D2755</f>
        <v>0.19</v>
      </c>
      <c r="P2755" s="6">
        <f t="shared" ref="P2755:P2818" si="904">E2755/L2755</f>
        <v>47.5</v>
      </c>
      <c r="Q2755" t="str">
        <f t="shared" ref="Q2755:Q2818" si="905">LEFT(N2755,FIND("/",N2755)-1)</f>
        <v>publishing</v>
      </c>
      <c r="R2755" t="str">
        <f t="shared" ref="R2755:R2818" si="906">RIGHT(N2755,LEN(N2755)-FIND("/",N2755))</f>
        <v>children's books</v>
      </c>
      <c r="S2755" s="8">
        <f t="shared" ref="S2755:S2818" si="907">ROUND((J2755/86400)+DATE(1970,1,1),0)</f>
        <v>41118</v>
      </c>
      <c r="T2755" s="8">
        <f t="shared" ref="T2755:T2818" si="908">(I2755/86400)+DATE(1970,1,1)</f>
        <v>41147.900729166664</v>
      </c>
      <c r="U2755">
        <f t="shared" ref="U2755:U2818" si="909">YEAR(S2755)</f>
        <v>2012</v>
      </c>
      <c r="V2755" t="str">
        <f>VLOOKUP(MONTH(S2755),REF!$C$4:$D$15,2,FALSE)</f>
        <v>JUL</v>
      </c>
      <c r="W2755" t="str">
        <f t="shared" ref="W2755:W2818" si="910">IF(D2755&lt;1000,"YES","NO")</f>
        <v>NO</v>
      </c>
      <c r="X2755" t="str">
        <f t="shared" ref="X2755:X2818" si="911">IF(AND($D2755&gt;=1000,$D2755&lt;=4999),"YES","NO")</f>
        <v>YES</v>
      </c>
      <c r="Y2755" t="str">
        <f t="shared" ref="Y2755:Y2818" si="912">IF(AND($D2755&gt;=5000,$D2755&lt;=9999),"YES","NO")</f>
        <v>NO</v>
      </c>
      <c r="Z2755" t="str">
        <f t="shared" ref="Z2755:Z2818" si="913">IF(AND($D2755&gt;=10000,$D2755&lt;=14999),"YES","NO")</f>
        <v>NO</v>
      </c>
      <c r="AA2755" t="str">
        <f t="shared" ref="AA2755:AA2818" si="914">IF(AND($D2755&gt;=15000,$D2755&lt;=19999),"YES","NO")</f>
        <v>NO</v>
      </c>
      <c r="AB2755" t="str">
        <f t="shared" ref="AB2755:AB2818" si="915">IF(AND($D2755&gt;=20000,$D2755&lt;=24999),"YES","NO")</f>
        <v>NO</v>
      </c>
      <c r="AC2755" t="str">
        <f t="shared" ref="AC2755:AC2818" si="916">IF(AND($D2755&gt;=25000,$D2755&lt;=29999),"YES","NO")</f>
        <v>NO</v>
      </c>
      <c r="AD2755" t="str">
        <f t="shared" ref="AD2755:AD2818" si="917">IF(AND($D2755&gt;=30000,$D2755&lt;=34999),"YES","NO")</f>
        <v>NO</v>
      </c>
      <c r="AE2755" t="str">
        <f t="shared" ref="AE2755:AE2818" si="918">IF(AND($D2755&gt;=35000,$D2755&lt;=39999),"YES","NO")</f>
        <v>NO</v>
      </c>
      <c r="AF2755" t="str">
        <f t="shared" ref="AF2755:AF2818" si="919">IF(AND($D2755&gt;=40000,$D2755&lt;=44999),"YES","NO")</f>
        <v>NO</v>
      </c>
      <c r="AG2755" t="str">
        <f t="shared" ref="AG2755:AG2818" si="920">IF(AND($D2755&gt;=45000,$D2755&lt;=49999),"YES","NO")</f>
        <v>NO</v>
      </c>
      <c r="AH2755" t="str">
        <f t="shared" ref="AH2755:AH2818" si="921">IF($D2755&gt;=50000,"YES","NO")</f>
        <v>NO</v>
      </c>
      <c r="AI2755" t="str">
        <f t="shared" ref="AI2755:AI2818" si="922">IF(F2755="successful",L2755,"")</f>
        <v/>
      </c>
      <c r="AJ2755">
        <f t="shared" ref="AJ2755:AJ2818" si="923">IF(F2755="failed",L2755,"")</f>
        <v>8</v>
      </c>
    </row>
    <row r="2756" spans="1:36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903"/>
        <v>0</v>
      </c>
      <c r="P2756" s="6" t="e">
        <f t="shared" si="904"/>
        <v>#DIV/0!</v>
      </c>
      <c r="Q2756" t="str">
        <f t="shared" si="905"/>
        <v>publishing</v>
      </c>
      <c r="R2756" t="str">
        <f t="shared" si="906"/>
        <v>children's books</v>
      </c>
      <c r="S2756" s="8">
        <f t="shared" si="907"/>
        <v>41864</v>
      </c>
      <c r="T2756" s="8">
        <f t="shared" si="908"/>
        <v>41893.636006944442</v>
      </c>
      <c r="U2756">
        <f t="shared" si="909"/>
        <v>2014</v>
      </c>
      <c r="V2756" t="str">
        <f>VLOOKUP(MONTH(S2756),REF!$C$4:$D$15,2,FALSE)</f>
        <v>AUG</v>
      </c>
      <c r="W2756" t="str">
        <f t="shared" si="910"/>
        <v>NO</v>
      </c>
      <c r="X2756" t="str">
        <f t="shared" si="911"/>
        <v>NO</v>
      </c>
      <c r="Y2756" t="str">
        <f t="shared" si="912"/>
        <v>NO</v>
      </c>
      <c r="Z2756" t="str">
        <f t="shared" si="913"/>
        <v>YES</v>
      </c>
      <c r="AA2756" t="str">
        <f t="shared" si="914"/>
        <v>NO</v>
      </c>
      <c r="AB2756" t="str">
        <f t="shared" si="915"/>
        <v>NO</v>
      </c>
      <c r="AC2756" t="str">
        <f t="shared" si="916"/>
        <v>NO</v>
      </c>
      <c r="AD2756" t="str">
        <f t="shared" si="917"/>
        <v>NO</v>
      </c>
      <c r="AE2756" t="str">
        <f t="shared" si="918"/>
        <v>NO</v>
      </c>
      <c r="AF2756" t="str">
        <f t="shared" si="919"/>
        <v>NO</v>
      </c>
      <c r="AG2756" t="str">
        <f t="shared" si="920"/>
        <v>NO</v>
      </c>
      <c r="AH2756" t="str">
        <f t="shared" si="921"/>
        <v>NO</v>
      </c>
      <c r="AI2756" t="str">
        <f t="shared" si="922"/>
        <v/>
      </c>
      <c r="AJ2756">
        <f t="shared" si="923"/>
        <v>0</v>
      </c>
    </row>
    <row r="2757" spans="1:36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903"/>
        <v>0.52</v>
      </c>
      <c r="P2757" s="6">
        <f t="shared" si="904"/>
        <v>17.333333333333332</v>
      </c>
      <c r="Q2757" t="str">
        <f t="shared" si="905"/>
        <v>publishing</v>
      </c>
      <c r="R2757" t="str">
        <f t="shared" si="906"/>
        <v>children's books</v>
      </c>
      <c r="S2757" s="8">
        <f t="shared" si="907"/>
        <v>42073</v>
      </c>
      <c r="T2757" s="8">
        <f t="shared" si="908"/>
        <v>42102.790821759263</v>
      </c>
      <c r="U2757">
        <f t="shared" si="909"/>
        <v>2015</v>
      </c>
      <c r="V2757" t="str">
        <f>VLOOKUP(MONTH(S2757),REF!$C$4:$D$15,2,FALSE)</f>
        <v>MAR</v>
      </c>
      <c r="W2757" t="str">
        <f t="shared" si="910"/>
        <v>YES</v>
      </c>
      <c r="X2757" t="str">
        <f t="shared" si="911"/>
        <v>NO</v>
      </c>
      <c r="Y2757" t="str">
        <f t="shared" si="912"/>
        <v>NO</v>
      </c>
      <c r="Z2757" t="str">
        <f t="shared" si="913"/>
        <v>NO</v>
      </c>
      <c r="AA2757" t="str">
        <f t="shared" si="914"/>
        <v>NO</v>
      </c>
      <c r="AB2757" t="str">
        <f t="shared" si="915"/>
        <v>NO</v>
      </c>
      <c r="AC2757" t="str">
        <f t="shared" si="916"/>
        <v>NO</v>
      </c>
      <c r="AD2757" t="str">
        <f t="shared" si="917"/>
        <v>NO</v>
      </c>
      <c r="AE2757" t="str">
        <f t="shared" si="918"/>
        <v>NO</v>
      </c>
      <c r="AF2757" t="str">
        <f t="shared" si="919"/>
        <v>NO</v>
      </c>
      <c r="AG2757" t="str">
        <f t="shared" si="920"/>
        <v>NO</v>
      </c>
      <c r="AH2757" t="str">
        <f t="shared" si="921"/>
        <v>NO</v>
      </c>
      <c r="AI2757" t="str">
        <f t="shared" si="922"/>
        <v/>
      </c>
      <c r="AJ2757">
        <f t="shared" si="923"/>
        <v>15</v>
      </c>
    </row>
    <row r="2758" spans="1:36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903"/>
        <v>0.1048</v>
      </c>
      <c r="P2758" s="6">
        <f t="shared" si="904"/>
        <v>31.757575757575758</v>
      </c>
      <c r="Q2758" t="str">
        <f t="shared" si="905"/>
        <v>publishing</v>
      </c>
      <c r="R2758" t="str">
        <f t="shared" si="906"/>
        <v>children's books</v>
      </c>
      <c r="S2758" s="8">
        <f t="shared" si="907"/>
        <v>41621</v>
      </c>
      <c r="T2758" s="8">
        <f t="shared" si="908"/>
        <v>41650.900474537033</v>
      </c>
      <c r="U2758">
        <f t="shared" si="909"/>
        <v>2013</v>
      </c>
      <c r="V2758" t="str">
        <f>VLOOKUP(MONTH(S2758),REF!$C$4:$D$15,2,FALSE)</f>
        <v>DEC</v>
      </c>
      <c r="W2758" t="str">
        <f t="shared" si="910"/>
        <v>NO</v>
      </c>
      <c r="X2758" t="str">
        <f t="shared" si="911"/>
        <v>NO</v>
      </c>
      <c r="Y2758" t="str">
        <f t="shared" si="912"/>
        <v>NO</v>
      </c>
      <c r="Z2758" t="str">
        <f t="shared" si="913"/>
        <v>YES</v>
      </c>
      <c r="AA2758" t="str">
        <f t="shared" si="914"/>
        <v>NO</v>
      </c>
      <c r="AB2758" t="str">
        <f t="shared" si="915"/>
        <v>NO</v>
      </c>
      <c r="AC2758" t="str">
        <f t="shared" si="916"/>
        <v>NO</v>
      </c>
      <c r="AD2758" t="str">
        <f t="shared" si="917"/>
        <v>NO</v>
      </c>
      <c r="AE2758" t="str">
        <f t="shared" si="918"/>
        <v>NO</v>
      </c>
      <c r="AF2758" t="str">
        <f t="shared" si="919"/>
        <v>NO</v>
      </c>
      <c r="AG2758" t="str">
        <f t="shared" si="920"/>
        <v>NO</v>
      </c>
      <c r="AH2758" t="str">
        <f t="shared" si="921"/>
        <v>NO</v>
      </c>
      <c r="AI2758" t="str">
        <f t="shared" si="922"/>
        <v/>
      </c>
      <c r="AJ2758">
        <f t="shared" si="923"/>
        <v>33</v>
      </c>
    </row>
    <row r="2759" spans="1:36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903"/>
        <v>6.6666666666666671E-3</v>
      </c>
      <c r="P2759" s="6">
        <f t="shared" si="904"/>
        <v>5</v>
      </c>
      <c r="Q2759" t="str">
        <f t="shared" si="905"/>
        <v>publishing</v>
      </c>
      <c r="R2759" t="str">
        <f t="shared" si="906"/>
        <v>children's books</v>
      </c>
      <c r="S2759" s="8">
        <f t="shared" si="907"/>
        <v>42574</v>
      </c>
      <c r="T2759" s="8">
        <f t="shared" si="908"/>
        <v>42588.65662037037</v>
      </c>
      <c r="U2759">
        <f t="shared" si="909"/>
        <v>2016</v>
      </c>
      <c r="V2759" t="str">
        <f>VLOOKUP(MONTH(S2759),REF!$C$4:$D$15,2,FALSE)</f>
        <v>JUL</v>
      </c>
      <c r="W2759" t="str">
        <f t="shared" si="910"/>
        <v>NO</v>
      </c>
      <c r="X2759" t="str">
        <f t="shared" si="911"/>
        <v>YES</v>
      </c>
      <c r="Y2759" t="str">
        <f t="shared" si="912"/>
        <v>NO</v>
      </c>
      <c r="Z2759" t="str">
        <f t="shared" si="913"/>
        <v>NO</v>
      </c>
      <c r="AA2759" t="str">
        <f t="shared" si="914"/>
        <v>NO</v>
      </c>
      <c r="AB2759" t="str">
        <f t="shared" si="915"/>
        <v>NO</v>
      </c>
      <c r="AC2759" t="str">
        <f t="shared" si="916"/>
        <v>NO</v>
      </c>
      <c r="AD2759" t="str">
        <f t="shared" si="917"/>
        <v>NO</v>
      </c>
      <c r="AE2759" t="str">
        <f t="shared" si="918"/>
        <v>NO</v>
      </c>
      <c r="AF2759" t="str">
        <f t="shared" si="919"/>
        <v>NO</v>
      </c>
      <c r="AG2759" t="str">
        <f t="shared" si="920"/>
        <v>NO</v>
      </c>
      <c r="AH2759" t="str">
        <f t="shared" si="921"/>
        <v>NO</v>
      </c>
      <c r="AI2759" t="str">
        <f t="shared" si="922"/>
        <v/>
      </c>
      <c r="AJ2759">
        <f t="shared" si="923"/>
        <v>2</v>
      </c>
    </row>
    <row r="2760" spans="1:36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903"/>
        <v>0.11700000000000001</v>
      </c>
      <c r="P2760" s="6">
        <f t="shared" si="904"/>
        <v>39</v>
      </c>
      <c r="Q2760" t="str">
        <f t="shared" si="905"/>
        <v>publishing</v>
      </c>
      <c r="R2760" t="str">
        <f t="shared" si="906"/>
        <v>children's books</v>
      </c>
      <c r="S2760" s="8">
        <f t="shared" si="907"/>
        <v>42639</v>
      </c>
      <c r="T2760" s="8">
        <f t="shared" si="908"/>
        <v>42653.441932870366</v>
      </c>
      <c r="U2760">
        <f t="shared" si="909"/>
        <v>2016</v>
      </c>
      <c r="V2760" t="str">
        <f>VLOOKUP(MONTH(S2760),REF!$C$4:$D$15,2,FALSE)</f>
        <v>SEP</v>
      </c>
      <c r="W2760" t="str">
        <f t="shared" si="910"/>
        <v>NO</v>
      </c>
      <c r="X2760" t="str">
        <f t="shared" si="911"/>
        <v>YES</v>
      </c>
      <c r="Y2760" t="str">
        <f t="shared" si="912"/>
        <v>NO</v>
      </c>
      <c r="Z2760" t="str">
        <f t="shared" si="913"/>
        <v>NO</v>
      </c>
      <c r="AA2760" t="str">
        <f t="shared" si="914"/>
        <v>NO</v>
      </c>
      <c r="AB2760" t="str">
        <f t="shared" si="915"/>
        <v>NO</v>
      </c>
      <c r="AC2760" t="str">
        <f t="shared" si="916"/>
        <v>NO</v>
      </c>
      <c r="AD2760" t="str">
        <f t="shared" si="917"/>
        <v>NO</v>
      </c>
      <c r="AE2760" t="str">
        <f t="shared" si="918"/>
        <v>NO</v>
      </c>
      <c r="AF2760" t="str">
        <f t="shared" si="919"/>
        <v>NO</v>
      </c>
      <c r="AG2760" t="str">
        <f t="shared" si="920"/>
        <v>NO</v>
      </c>
      <c r="AH2760" t="str">
        <f t="shared" si="921"/>
        <v>NO</v>
      </c>
      <c r="AI2760" t="str">
        <f t="shared" si="922"/>
        <v/>
      </c>
      <c r="AJ2760">
        <f t="shared" si="923"/>
        <v>6</v>
      </c>
    </row>
    <row r="2761" spans="1:36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903"/>
        <v>0.105</v>
      </c>
      <c r="P2761" s="6">
        <f t="shared" si="904"/>
        <v>52.5</v>
      </c>
      <c r="Q2761" t="str">
        <f t="shared" si="905"/>
        <v>publishing</v>
      </c>
      <c r="R2761" t="str">
        <f t="shared" si="906"/>
        <v>children's books</v>
      </c>
      <c r="S2761" s="8">
        <f t="shared" si="907"/>
        <v>42524</v>
      </c>
      <c r="T2761" s="8">
        <f t="shared" si="908"/>
        <v>42567.36650462963</v>
      </c>
      <c r="U2761">
        <f t="shared" si="909"/>
        <v>2016</v>
      </c>
      <c r="V2761" t="str">
        <f>VLOOKUP(MONTH(S2761),REF!$C$4:$D$15,2,FALSE)</f>
        <v>JUN</v>
      </c>
      <c r="W2761" t="str">
        <f t="shared" si="910"/>
        <v>NO</v>
      </c>
      <c r="X2761" t="str">
        <f t="shared" si="911"/>
        <v>YES</v>
      </c>
      <c r="Y2761" t="str">
        <f t="shared" si="912"/>
        <v>NO</v>
      </c>
      <c r="Z2761" t="str">
        <f t="shared" si="913"/>
        <v>NO</v>
      </c>
      <c r="AA2761" t="str">
        <f t="shared" si="914"/>
        <v>NO</v>
      </c>
      <c r="AB2761" t="str">
        <f t="shared" si="915"/>
        <v>NO</v>
      </c>
      <c r="AC2761" t="str">
        <f t="shared" si="916"/>
        <v>NO</v>
      </c>
      <c r="AD2761" t="str">
        <f t="shared" si="917"/>
        <v>NO</v>
      </c>
      <c r="AE2761" t="str">
        <f t="shared" si="918"/>
        <v>NO</v>
      </c>
      <c r="AF2761" t="str">
        <f t="shared" si="919"/>
        <v>NO</v>
      </c>
      <c r="AG2761" t="str">
        <f t="shared" si="920"/>
        <v>NO</v>
      </c>
      <c r="AH2761" t="str">
        <f t="shared" si="921"/>
        <v>NO</v>
      </c>
      <c r="AI2761" t="str">
        <f t="shared" si="922"/>
        <v/>
      </c>
      <c r="AJ2761">
        <f t="shared" si="923"/>
        <v>2</v>
      </c>
    </row>
    <row r="2762" spans="1:36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903"/>
        <v>0</v>
      </c>
      <c r="P2762" s="6" t="e">
        <f t="shared" si="904"/>
        <v>#DIV/0!</v>
      </c>
      <c r="Q2762" t="str">
        <f t="shared" si="905"/>
        <v>publishing</v>
      </c>
      <c r="R2762" t="str">
        <f t="shared" si="906"/>
        <v>children's books</v>
      </c>
      <c r="S2762" s="8">
        <f t="shared" si="907"/>
        <v>41415</v>
      </c>
      <c r="T2762" s="8">
        <f t="shared" si="908"/>
        <v>41445.461319444446</v>
      </c>
      <c r="U2762">
        <f t="shared" si="909"/>
        <v>2013</v>
      </c>
      <c r="V2762" t="str">
        <f>VLOOKUP(MONTH(S2762),REF!$C$4:$D$15,2,FALSE)</f>
        <v>MAY</v>
      </c>
      <c r="W2762" t="str">
        <f t="shared" si="910"/>
        <v>NO</v>
      </c>
      <c r="X2762" t="str">
        <f t="shared" si="911"/>
        <v>NO</v>
      </c>
      <c r="Y2762" t="str">
        <f t="shared" si="912"/>
        <v>YES</v>
      </c>
      <c r="Z2762" t="str">
        <f t="shared" si="913"/>
        <v>NO</v>
      </c>
      <c r="AA2762" t="str">
        <f t="shared" si="914"/>
        <v>NO</v>
      </c>
      <c r="AB2762" t="str">
        <f t="shared" si="915"/>
        <v>NO</v>
      </c>
      <c r="AC2762" t="str">
        <f t="shared" si="916"/>
        <v>NO</v>
      </c>
      <c r="AD2762" t="str">
        <f t="shared" si="917"/>
        <v>NO</v>
      </c>
      <c r="AE2762" t="str">
        <f t="shared" si="918"/>
        <v>NO</v>
      </c>
      <c r="AF2762" t="str">
        <f t="shared" si="919"/>
        <v>NO</v>
      </c>
      <c r="AG2762" t="str">
        <f t="shared" si="920"/>
        <v>NO</v>
      </c>
      <c r="AH2762" t="str">
        <f t="shared" si="921"/>
        <v>NO</v>
      </c>
      <c r="AI2762" t="str">
        <f t="shared" si="922"/>
        <v/>
      </c>
      <c r="AJ2762">
        <f t="shared" si="923"/>
        <v>0</v>
      </c>
    </row>
    <row r="2763" spans="1:36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903"/>
        <v>7.1999999999999998E-3</v>
      </c>
      <c r="P2763" s="6">
        <f t="shared" si="904"/>
        <v>9</v>
      </c>
      <c r="Q2763" t="str">
        <f t="shared" si="905"/>
        <v>publishing</v>
      </c>
      <c r="R2763" t="str">
        <f t="shared" si="906"/>
        <v>children's books</v>
      </c>
      <c r="S2763" s="8">
        <f t="shared" si="907"/>
        <v>41247</v>
      </c>
      <c r="T2763" s="8">
        <f t="shared" si="908"/>
        <v>41277.063576388886</v>
      </c>
      <c r="U2763">
        <f t="shared" si="909"/>
        <v>2012</v>
      </c>
      <c r="V2763" t="str">
        <f>VLOOKUP(MONTH(S2763),REF!$C$4:$D$15,2,FALSE)</f>
        <v>DEC</v>
      </c>
      <c r="W2763" t="str">
        <f t="shared" si="910"/>
        <v>NO</v>
      </c>
      <c r="X2763" t="str">
        <f t="shared" si="911"/>
        <v>NO</v>
      </c>
      <c r="Y2763" t="str">
        <f t="shared" si="912"/>
        <v>YES</v>
      </c>
      <c r="Z2763" t="str">
        <f t="shared" si="913"/>
        <v>NO</v>
      </c>
      <c r="AA2763" t="str">
        <f t="shared" si="914"/>
        <v>NO</v>
      </c>
      <c r="AB2763" t="str">
        <f t="shared" si="915"/>
        <v>NO</v>
      </c>
      <c r="AC2763" t="str">
        <f t="shared" si="916"/>
        <v>NO</v>
      </c>
      <c r="AD2763" t="str">
        <f t="shared" si="917"/>
        <v>NO</v>
      </c>
      <c r="AE2763" t="str">
        <f t="shared" si="918"/>
        <v>NO</v>
      </c>
      <c r="AF2763" t="str">
        <f t="shared" si="919"/>
        <v>NO</v>
      </c>
      <c r="AG2763" t="str">
        <f t="shared" si="920"/>
        <v>NO</v>
      </c>
      <c r="AH2763" t="str">
        <f t="shared" si="921"/>
        <v>NO</v>
      </c>
      <c r="AI2763" t="str">
        <f t="shared" si="922"/>
        <v/>
      </c>
      <c r="AJ2763">
        <f t="shared" si="923"/>
        <v>4</v>
      </c>
    </row>
    <row r="2764" spans="1:36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903"/>
        <v>7.6923076923076927E-3</v>
      </c>
      <c r="P2764" s="6">
        <f t="shared" si="904"/>
        <v>25</v>
      </c>
      <c r="Q2764" t="str">
        <f t="shared" si="905"/>
        <v>publishing</v>
      </c>
      <c r="R2764" t="str">
        <f t="shared" si="906"/>
        <v>children's books</v>
      </c>
      <c r="S2764" s="8">
        <f t="shared" si="907"/>
        <v>40927</v>
      </c>
      <c r="T2764" s="8">
        <f t="shared" si="908"/>
        <v>40986.995312500003</v>
      </c>
      <c r="U2764">
        <f t="shared" si="909"/>
        <v>2012</v>
      </c>
      <c r="V2764" t="str">
        <f>VLOOKUP(MONTH(S2764),REF!$C$4:$D$15,2,FALSE)</f>
        <v>JAN</v>
      </c>
      <c r="W2764" t="str">
        <f t="shared" si="910"/>
        <v>NO</v>
      </c>
      <c r="X2764" t="str">
        <f t="shared" si="911"/>
        <v>YES</v>
      </c>
      <c r="Y2764" t="str">
        <f t="shared" si="912"/>
        <v>NO</v>
      </c>
      <c r="Z2764" t="str">
        <f t="shared" si="913"/>
        <v>NO</v>
      </c>
      <c r="AA2764" t="str">
        <f t="shared" si="914"/>
        <v>NO</v>
      </c>
      <c r="AB2764" t="str">
        <f t="shared" si="915"/>
        <v>NO</v>
      </c>
      <c r="AC2764" t="str">
        <f t="shared" si="916"/>
        <v>NO</v>
      </c>
      <c r="AD2764" t="str">
        <f t="shared" si="917"/>
        <v>NO</v>
      </c>
      <c r="AE2764" t="str">
        <f t="shared" si="918"/>
        <v>NO</v>
      </c>
      <c r="AF2764" t="str">
        <f t="shared" si="919"/>
        <v>NO</v>
      </c>
      <c r="AG2764" t="str">
        <f t="shared" si="920"/>
        <v>NO</v>
      </c>
      <c r="AH2764" t="str">
        <f t="shared" si="921"/>
        <v>NO</v>
      </c>
      <c r="AI2764" t="str">
        <f t="shared" si="922"/>
        <v/>
      </c>
      <c r="AJ2764">
        <f t="shared" si="923"/>
        <v>1</v>
      </c>
    </row>
    <row r="2765" spans="1:36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903"/>
        <v>2.2842639593908631E-3</v>
      </c>
      <c r="P2765" s="6">
        <f t="shared" si="904"/>
        <v>30</v>
      </c>
      <c r="Q2765" t="str">
        <f t="shared" si="905"/>
        <v>publishing</v>
      </c>
      <c r="R2765" t="str">
        <f t="shared" si="906"/>
        <v>children's books</v>
      </c>
      <c r="S2765" s="8">
        <f t="shared" si="907"/>
        <v>41374</v>
      </c>
      <c r="T2765" s="8">
        <f t="shared" si="908"/>
        <v>41418.579675925925</v>
      </c>
      <c r="U2765">
        <f t="shared" si="909"/>
        <v>2013</v>
      </c>
      <c r="V2765" t="str">
        <f>VLOOKUP(MONTH(S2765),REF!$C$4:$D$15,2,FALSE)</f>
        <v>APR</v>
      </c>
      <c r="W2765" t="str">
        <f t="shared" si="910"/>
        <v>NO</v>
      </c>
      <c r="X2765" t="str">
        <f t="shared" si="911"/>
        <v>NO</v>
      </c>
      <c r="Y2765" t="str">
        <f t="shared" si="912"/>
        <v>NO</v>
      </c>
      <c r="Z2765" t="str">
        <f t="shared" si="913"/>
        <v>NO</v>
      </c>
      <c r="AA2765" t="str">
        <f t="shared" si="914"/>
        <v>NO</v>
      </c>
      <c r="AB2765" t="str">
        <f t="shared" si="915"/>
        <v>NO</v>
      </c>
      <c r="AC2765" t="str">
        <f t="shared" si="916"/>
        <v>NO</v>
      </c>
      <c r="AD2765" t="str">
        <f t="shared" si="917"/>
        <v>NO</v>
      </c>
      <c r="AE2765" t="str">
        <f t="shared" si="918"/>
        <v>YES</v>
      </c>
      <c r="AF2765" t="str">
        <f t="shared" si="919"/>
        <v>NO</v>
      </c>
      <c r="AG2765" t="str">
        <f t="shared" si="920"/>
        <v>NO</v>
      </c>
      <c r="AH2765" t="str">
        <f t="shared" si="921"/>
        <v>NO</v>
      </c>
      <c r="AI2765" t="str">
        <f t="shared" si="922"/>
        <v/>
      </c>
      <c r="AJ2765">
        <f t="shared" si="923"/>
        <v>3</v>
      </c>
    </row>
    <row r="2766" spans="1:36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903"/>
        <v>1.125E-2</v>
      </c>
      <c r="P2766" s="6">
        <f t="shared" si="904"/>
        <v>11.25</v>
      </c>
      <c r="Q2766" t="str">
        <f t="shared" si="905"/>
        <v>publishing</v>
      </c>
      <c r="R2766" t="str">
        <f t="shared" si="906"/>
        <v>children's books</v>
      </c>
      <c r="S2766" s="8">
        <f t="shared" si="907"/>
        <v>41030</v>
      </c>
      <c r="T2766" s="8">
        <f t="shared" si="908"/>
        <v>41059.791666666664</v>
      </c>
      <c r="U2766">
        <f t="shared" si="909"/>
        <v>2012</v>
      </c>
      <c r="V2766" t="str">
        <f>VLOOKUP(MONTH(S2766),REF!$C$4:$D$15,2,FALSE)</f>
        <v>MAY</v>
      </c>
      <c r="W2766" t="str">
        <f t="shared" si="910"/>
        <v>NO</v>
      </c>
      <c r="X2766" t="str">
        <f t="shared" si="911"/>
        <v>YES</v>
      </c>
      <c r="Y2766" t="str">
        <f t="shared" si="912"/>
        <v>NO</v>
      </c>
      <c r="Z2766" t="str">
        <f t="shared" si="913"/>
        <v>NO</v>
      </c>
      <c r="AA2766" t="str">
        <f t="shared" si="914"/>
        <v>NO</v>
      </c>
      <c r="AB2766" t="str">
        <f t="shared" si="915"/>
        <v>NO</v>
      </c>
      <c r="AC2766" t="str">
        <f t="shared" si="916"/>
        <v>NO</v>
      </c>
      <c r="AD2766" t="str">
        <f t="shared" si="917"/>
        <v>NO</v>
      </c>
      <c r="AE2766" t="str">
        <f t="shared" si="918"/>
        <v>NO</v>
      </c>
      <c r="AF2766" t="str">
        <f t="shared" si="919"/>
        <v>NO</v>
      </c>
      <c r="AG2766" t="str">
        <f t="shared" si="920"/>
        <v>NO</v>
      </c>
      <c r="AH2766" t="str">
        <f t="shared" si="921"/>
        <v>NO</v>
      </c>
      <c r="AI2766" t="str">
        <f t="shared" si="922"/>
        <v/>
      </c>
      <c r="AJ2766">
        <f t="shared" si="923"/>
        <v>4</v>
      </c>
    </row>
    <row r="2767" spans="1:36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903"/>
        <v>0</v>
      </c>
      <c r="P2767" s="6" t="e">
        <f t="shared" si="904"/>
        <v>#DIV/0!</v>
      </c>
      <c r="Q2767" t="str">
        <f t="shared" si="905"/>
        <v>publishing</v>
      </c>
      <c r="R2767" t="str">
        <f t="shared" si="906"/>
        <v>children's books</v>
      </c>
      <c r="S2767" s="8">
        <f t="shared" si="907"/>
        <v>41195</v>
      </c>
      <c r="T2767" s="8">
        <f t="shared" si="908"/>
        <v>41210.579027777778</v>
      </c>
      <c r="U2767">
        <f t="shared" si="909"/>
        <v>2012</v>
      </c>
      <c r="V2767" t="str">
        <f>VLOOKUP(MONTH(S2767),REF!$C$4:$D$15,2,FALSE)</f>
        <v>OCT</v>
      </c>
      <c r="W2767" t="str">
        <f t="shared" si="910"/>
        <v>NO</v>
      </c>
      <c r="X2767" t="str">
        <f t="shared" si="911"/>
        <v>YES</v>
      </c>
      <c r="Y2767" t="str">
        <f t="shared" si="912"/>
        <v>NO</v>
      </c>
      <c r="Z2767" t="str">
        <f t="shared" si="913"/>
        <v>NO</v>
      </c>
      <c r="AA2767" t="str">
        <f t="shared" si="914"/>
        <v>NO</v>
      </c>
      <c r="AB2767" t="str">
        <f t="shared" si="915"/>
        <v>NO</v>
      </c>
      <c r="AC2767" t="str">
        <f t="shared" si="916"/>
        <v>NO</v>
      </c>
      <c r="AD2767" t="str">
        <f t="shared" si="917"/>
        <v>NO</v>
      </c>
      <c r="AE2767" t="str">
        <f t="shared" si="918"/>
        <v>NO</v>
      </c>
      <c r="AF2767" t="str">
        <f t="shared" si="919"/>
        <v>NO</v>
      </c>
      <c r="AG2767" t="str">
        <f t="shared" si="920"/>
        <v>NO</v>
      </c>
      <c r="AH2767" t="str">
        <f t="shared" si="921"/>
        <v>NO</v>
      </c>
      <c r="AI2767" t="str">
        <f t="shared" si="922"/>
        <v/>
      </c>
      <c r="AJ2767">
        <f t="shared" si="923"/>
        <v>0</v>
      </c>
    </row>
    <row r="2768" spans="1:36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903"/>
        <v>0.02</v>
      </c>
      <c r="P2768" s="6">
        <f t="shared" si="904"/>
        <v>25</v>
      </c>
      <c r="Q2768" t="str">
        <f t="shared" si="905"/>
        <v>publishing</v>
      </c>
      <c r="R2768" t="str">
        <f t="shared" si="906"/>
        <v>children's books</v>
      </c>
      <c r="S2768" s="8">
        <f t="shared" si="907"/>
        <v>40737</v>
      </c>
      <c r="T2768" s="8">
        <f t="shared" si="908"/>
        <v>40766.668032407411</v>
      </c>
      <c r="U2768">
        <f t="shared" si="909"/>
        <v>2011</v>
      </c>
      <c r="V2768" t="str">
        <f>VLOOKUP(MONTH(S2768),REF!$C$4:$D$15,2,FALSE)</f>
        <v>JUL</v>
      </c>
      <c r="W2768" t="str">
        <f t="shared" si="910"/>
        <v>NO</v>
      </c>
      <c r="X2768" t="str">
        <f t="shared" si="911"/>
        <v>NO</v>
      </c>
      <c r="Y2768" t="str">
        <f t="shared" si="912"/>
        <v>YES</v>
      </c>
      <c r="Z2768" t="str">
        <f t="shared" si="913"/>
        <v>NO</v>
      </c>
      <c r="AA2768" t="str">
        <f t="shared" si="914"/>
        <v>NO</v>
      </c>
      <c r="AB2768" t="str">
        <f t="shared" si="915"/>
        <v>NO</v>
      </c>
      <c r="AC2768" t="str">
        <f t="shared" si="916"/>
        <v>NO</v>
      </c>
      <c r="AD2768" t="str">
        <f t="shared" si="917"/>
        <v>NO</v>
      </c>
      <c r="AE2768" t="str">
        <f t="shared" si="918"/>
        <v>NO</v>
      </c>
      <c r="AF2768" t="str">
        <f t="shared" si="919"/>
        <v>NO</v>
      </c>
      <c r="AG2768" t="str">
        <f t="shared" si="920"/>
        <v>NO</v>
      </c>
      <c r="AH2768" t="str">
        <f t="shared" si="921"/>
        <v>NO</v>
      </c>
      <c r="AI2768" t="str">
        <f t="shared" si="922"/>
        <v/>
      </c>
      <c r="AJ2768">
        <f t="shared" si="923"/>
        <v>4</v>
      </c>
    </row>
    <row r="2769" spans="1:36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903"/>
        <v>8.5000000000000006E-3</v>
      </c>
      <c r="P2769" s="6">
        <f t="shared" si="904"/>
        <v>11.333333333333334</v>
      </c>
      <c r="Q2769" t="str">
        <f t="shared" si="905"/>
        <v>publishing</v>
      </c>
      <c r="R2769" t="str">
        <f t="shared" si="906"/>
        <v>children's books</v>
      </c>
      <c r="S2769" s="8">
        <f t="shared" si="907"/>
        <v>42173</v>
      </c>
      <c r="T2769" s="8">
        <f t="shared" si="908"/>
        <v>42232.958912037036</v>
      </c>
      <c r="U2769">
        <f t="shared" si="909"/>
        <v>2015</v>
      </c>
      <c r="V2769" t="str">
        <f>VLOOKUP(MONTH(S2769),REF!$C$4:$D$15,2,FALSE)</f>
        <v>JUN</v>
      </c>
      <c r="W2769" t="str">
        <f t="shared" si="910"/>
        <v>NO</v>
      </c>
      <c r="X2769" t="str">
        <f t="shared" si="911"/>
        <v>YES</v>
      </c>
      <c r="Y2769" t="str">
        <f t="shared" si="912"/>
        <v>NO</v>
      </c>
      <c r="Z2769" t="str">
        <f t="shared" si="913"/>
        <v>NO</v>
      </c>
      <c r="AA2769" t="str">
        <f t="shared" si="914"/>
        <v>NO</v>
      </c>
      <c r="AB2769" t="str">
        <f t="shared" si="915"/>
        <v>NO</v>
      </c>
      <c r="AC2769" t="str">
        <f t="shared" si="916"/>
        <v>NO</v>
      </c>
      <c r="AD2769" t="str">
        <f t="shared" si="917"/>
        <v>NO</v>
      </c>
      <c r="AE2769" t="str">
        <f t="shared" si="918"/>
        <v>NO</v>
      </c>
      <c r="AF2769" t="str">
        <f t="shared" si="919"/>
        <v>NO</v>
      </c>
      <c r="AG2769" t="str">
        <f t="shared" si="920"/>
        <v>NO</v>
      </c>
      <c r="AH2769" t="str">
        <f t="shared" si="921"/>
        <v>NO</v>
      </c>
      <c r="AI2769" t="str">
        <f t="shared" si="922"/>
        <v/>
      </c>
      <c r="AJ2769">
        <f t="shared" si="923"/>
        <v>3</v>
      </c>
    </row>
    <row r="2770" spans="1:36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903"/>
        <v>0.14314285714285716</v>
      </c>
      <c r="P2770" s="6">
        <f t="shared" si="904"/>
        <v>29.470588235294116</v>
      </c>
      <c r="Q2770" t="str">
        <f t="shared" si="905"/>
        <v>publishing</v>
      </c>
      <c r="R2770" t="str">
        <f t="shared" si="906"/>
        <v>children's books</v>
      </c>
      <c r="S2770" s="8">
        <f t="shared" si="907"/>
        <v>40968</v>
      </c>
      <c r="T2770" s="8">
        <f t="shared" si="908"/>
        <v>40997.573182870372</v>
      </c>
      <c r="U2770">
        <f t="shared" si="909"/>
        <v>2012</v>
      </c>
      <c r="V2770" t="str">
        <f>VLOOKUP(MONTH(S2770),REF!$C$4:$D$15,2,FALSE)</f>
        <v>FEB</v>
      </c>
      <c r="W2770" t="str">
        <f t="shared" si="910"/>
        <v>NO</v>
      </c>
      <c r="X2770" t="str">
        <f t="shared" si="911"/>
        <v>NO</v>
      </c>
      <c r="Y2770" t="str">
        <f t="shared" si="912"/>
        <v>YES</v>
      </c>
      <c r="Z2770" t="str">
        <f t="shared" si="913"/>
        <v>NO</v>
      </c>
      <c r="AA2770" t="str">
        <f t="shared" si="914"/>
        <v>NO</v>
      </c>
      <c r="AB2770" t="str">
        <f t="shared" si="915"/>
        <v>NO</v>
      </c>
      <c r="AC2770" t="str">
        <f t="shared" si="916"/>
        <v>NO</v>
      </c>
      <c r="AD2770" t="str">
        <f t="shared" si="917"/>
        <v>NO</v>
      </c>
      <c r="AE2770" t="str">
        <f t="shared" si="918"/>
        <v>NO</v>
      </c>
      <c r="AF2770" t="str">
        <f t="shared" si="919"/>
        <v>NO</v>
      </c>
      <c r="AG2770" t="str">
        <f t="shared" si="920"/>
        <v>NO</v>
      </c>
      <c r="AH2770" t="str">
        <f t="shared" si="921"/>
        <v>NO</v>
      </c>
      <c r="AI2770" t="str">
        <f t="shared" si="922"/>
        <v/>
      </c>
      <c r="AJ2770">
        <f t="shared" si="923"/>
        <v>34</v>
      </c>
    </row>
    <row r="2771" spans="1:36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903"/>
        <v>2.5000000000000001E-3</v>
      </c>
      <c r="P2771" s="6">
        <f t="shared" si="904"/>
        <v>1</v>
      </c>
      <c r="Q2771" t="str">
        <f t="shared" si="905"/>
        <v>publishing</v>
      </c>
      <c r="R2771" t="str">
        <f t="shared" si="906"/>
        <v>children's books</v>
      </c>
      <c r="S2771" s="8">
        <f t="shared" si="907"/>
        <v>41746</v>
      </c>
      <c r="T2771" s="8">
        <f t="shared" si="908"/>
        <v>41795.826273148152</v>
      </c>
      <c r="U2771">
        <f t="shared" si="909"/>
        <v>2014</v>
      </c>
      <c r="V2771" t="str">
        <f>VLOOKUP(MONTH(S2771),REF!$C$4:$D$15,2,FALSE)</f>
        <v>APR</v>
      </c>
      <c r="W2771" t="str">
        <f t="shared" si="910"/>
        <v>YES</v>
      </c>
      <c r="X2771" t="str">
        <f t="shared" si="911"/>
        <v>NO</v>
      </c>
      <c r="Y2771" t="str">
        <f t="shared" si="912"/>
        <v>NO</v>
      </c>
      <c r="Z2771" t="str">
        <f t="shared" si="913"/>
        <v>NO</v>
      </c>
      <c r="AA2771" t="str">
        <f t="shared" si="914"/>
        <v>NO</v>
      </c>
      <c r="AB2771" t="str">
        <f t="shared" si="915"/>
        <v>NO</v>
      </c>
      <c r="AC2771" t="str">
        <f t="shared" si="916"/>
        <v>NO</v>
      </c>
      <c r="AD2771" t="str">
        <f t="shared" si="917"/>
        <v>NO</v>
      </c>
      <c r="AE2771" t="str">
        <f t="shared" si="918"/>
        <v>NO</v>
      </c>
      <c r="AF2771" t="str">
        <f t="shared" si="919"/>
        <v>NO</v>
      </c>
      <c r="AG2771" t="str">
        <f t="shared" si="920"/>
        <v>NO</v>
      </c>
      <c r="AH2771" t="str">
        <f t="shared" si="921"/>
        <v>NO</v>
      </c>
      <c r="AI2771" t="str">
        <f t="shared" si="922"/>
        <v/>
      </c>
      <c r="AJ2771">
        <f t="shared" si="923"/>
        <v>2</v>
      </c>
    </row>
    <row r="2772" spans="1:36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903"/>
        <v>0.1041125</v>
      </c>
      <c r="P2772" s="6">
        <f t="shared" si="904"/>
        <v>63.098484848484851</v>
      </c>
      <c r="Q2772" t="str">
        <f t="shared" si="905"/>
        <v>publishing</v>
      </c>
      <c r="R2772" t="str">
        <f t="shared" si="906"/>
        <v>children's books</v>
      </c>
      <c r="S2772" s="8">
        <f t="shared" si="907"/>
        <v>41687</v>
      </c>
      <c r="T2772" s="8">
        <f t="shared" si="908"/>
        <v>41716.663541666669</v>
      </c>
      <c r="U2772">
        <f t="shared" si="909"/>
        <v>2014</v>
      </c>
      <c r="V2772" t="str">
        <f>VLOOKUP(MONTH(S2772),REF!$C$4:$D$15,2,FALSE)</f>
        <v>FEB</v>
      </c>
      <c r="W2772" t="str">
        <f t="shared" si="910"/>
        <v>NO</v>
      </c>
      <c r="X2772" t="str">
        <f t="shared" si="911"/>
        <v>NO</v>
      </c>
      <c r="Y2772" t="str">
        <f t="shared" si="912"/>
        <v>NO</v>
      </c>
      <c r="Z2772" t="str">
        <f t="shared" si="913"/>
        <v>NO</v>
      </c>
      <c r="AA2772" t="str">
        <f t="shared" si="914"/>
        <v>NO</v>
      </c>
      <c r="AB2772" t="str">
        <f t="shared" si="915"/>
        <v>YES</v>
      </c>
      <c r="AC2772" t="str">
        <f t="shared" si="916"/>
        <v>NO</v>
      </c>
      <c r="AD2772" t="str">
        <f t="shared" si="917"/>
        <v>NO</v>
      </c>
      <c r="AE2772" t="str">
        <f t="shared" si="918"/>
        <v>NO</v>
      </c>
      <c r="AF2772" t="str">
        <f t="shared" si="919"/>
        <v>NO</v>
      </c>
      <c r="AG2772" t="str">
        <f t="shared" si="920"/>
        <v>NO</v>
      </c>
      <c r="AH2772" t="str">
        <f t="shared" si="921"/>
        <v>NO</v>
      </c>
      <c r="AI2772" t="str">
        <f t="shared" si="922"/>
        <v/>
      </c>
      <c r="AJ2772">
        <f t="shared" si="923"/>
        <v>33</v>
      </c>
    </row>
    <row r="2773" spans="1:36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903"/>
        <v>0</v>
      </c>
      <c r="P2773" s="6" t="e">
        <f t="shared" si="904"/>
        <v>#DIV/0!</v>
      </c>
      <c r="Q2773" t="str">
        <f t="shared" si="905"/>
        <v>publishing</v>
      </c>
      <c r="R2773" t="str">
        <f t="shared" si="906"/>
        <v>children's books</v>
      </c>
      <c r="S2773" s="8">
        <f t="shared" si="907"/>
        <v>41258</v>
      </c>
      <c r="T2773" s="8">
        <f t="shared" si="908"/>
        <v>41306.708333333336</v>
      </c>
      <c r="U2773">
        <f t="shared" si="909"/>
        <v>2012</v>
      </c>
      <c r="V2773" t="str">
        <f>VLOOKUP(MONTH(S2773),REF!$C$4:$D$15,2,FALSE)</f>
        <v>DEC</v>
      </c>
      <c r="W2773" t="str">
        <f t="shared" si="910"/>
        <v>NO</v>
      </c>
      <c r="X2773" t="str">
        <f t="shared" si="911"/>
        <v>NO</v>
      </c>
      <c r="Y2773" t="str">
        <f t="shared" si="912"/>
        <v>NO</v>
      </c>
      <c r="Z2773" t="str">
        <f t="shared" si="913"/>
        <v>NO</v>
      </c>
      <c r="AA2773" t="str">
        <f t="shared" si="914"/>
        <v>YES</v>
      </c>
      <c r="AB2773" t="str">
        <f t="shared" si="915"/>
        <v>NO</v>
      </c>
      <c r="AC2773" t="str">
        <f t="shared" si="916"/>
        <v>NO</v>
      </c>
      <c r="AD2773" t="str">
        <f t="shared" si="917"/>
        <v>NO</v>
      </c>
      <c r="AE2773" t="str">
        <f t="shared" si="918"/>
        <v>NO</v>
      </c>
      <c r="AF2773" t="str">
        <f t="shared" si="919"/>
        <v>NO</v>
      </c>
      <c r="AG2773" t="str">
        <f t="shared" si="920"/>
        <v>NO</v>
      </c>
      <c r="AH2773" t="str">
        <f t="shared" si="921"/>
        <v>NO</v>
      </c>
      <c r="AI2773" t="str">
        <f t="shared" si="922"/>
        <v/>
      </c>
      <c r="AJ2773">
        <f t="shared" si="923"/>
        <v>0</v>
      </c>
    </row>
    <row r="2774" spans="1:36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903"/>
        <v>0</v>
      </c>
      <c r="P2774" s="6" t="e">
        <f t="shared" si="904"/>
        <v>#DIV/0!</v>
      </c>
      <c r="Q2774" t="str">
        <f t="shared" si="905"/>
        <v>publishing</v>
      </c>
      <c r="R2774" t="str">
        <f t="shared" si="906"/>
        <v>children's books</v>
      </c>
      <c r="S2774" s="8">
        <f t="shared" si="907"/>
        <v>41538</v>
      </c>
      <c r="T2774" s="8">
        <f t="shared" si="908"/>
        <v>41552.869143518517</v>
      </c>
      <c r="U2774">
        <f t="shared" si="909"/>
        <v>2013</v>
      </c>
      <c r="V2774" t="str">
        <f>VLOOKUP(MONTH(S2774),REF!$C$4:$D$15,2,FALSE)</f>
        <v>SEP</v>
      </c>
      <c r="W2774" t="str">
        <f t="shared" si="910"/>
        <v>NO</v>
      </c>
      <c r="X2774" t="str">
        <f t="shared" si="911"/>
        <v>NO</v>
      </c>
      <c r="Y2774" t="str">
        <f t="shared" si="912"/>
        <v>YES</v>
      </c>
      <c r="Z2774" t="str">
        <f t="shared" si="913"/>
        <v>NO</v>
      </c>
      <c r="AA2774" t="str">
        <f t="shared" si="914"/>
        <v>NO</v>
      </c>
      <c r="AB2774" t="str">
        <f t="shared" si="915"/>
        <v>NO</v>
      </c>
      <c r="AC2774" t="str">
        <f t="shared" si="916"/>
        <v>NO</v>
      </c>
      <c r="AD2774" t="str">
        <f t="shared" si="917"/>
        <v>NO</v>
      </c>
      <c r="AE2774" t="str">
        <f t="shared" si="918"/>
        <v>NO</v>
      </c>
      <c r="AF2774" t="str">
        <f t="shared" si="919"/>
        <v>NO</v>
      </c>
      <c r="AG2774" t="str">
        <f t="shared" si="920"/>
        <v>NO</v>
      </c>
      <c r="AH2774" t="str">
        <f t="shared" si="921"/>
        <v>NO</v>
      </c>
      <c r="AI2774" t="str">
        <f t="shared" si="922"/>
        <v/>
      </c>
      <c r="AJ2774">
        <f t="shared" si="923"/>
        <v>0</v>
      </c>
    </row>
    <row r="2775" spans="1:36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903"/>
        <v>1.8867924528301887E-3</v>
      </c>
      <c r="P2775" s="6">
        <f t="shared" si="904"/>
        <v>1</v>
      </c>
      <c r="Q2775" t="str">
        <f t="shared" si="905"/>
        <v>publishing</v>
      </c>
      <c r="R2775" t="str">
        <f t="shared" si="906"/>
        <v>children's books</v>
      </c>
      <c r="S2775" s="8">
        <f t="shared" si="907"/>
        <v>42475</v>
      </c>
      <c r="T2775" s="8">
        <f t="shared" si="908"/>
        <v>42484.86482638889</v>
      </c>
      <c r="U2775">
        <f t="shared" si="909"/>
        <v>2016</v>
      </c>
      <c r="V2775" t="str">
        <f>VLOOKUP(MONTH(S2775),REF!$C$4:$D$15,2,FALSE)</f>
        <v>APR</v>
      </c>
      <c r="W2775" t="str">
        <f t="shared" si="910"/>
        <v>YES</v>
      </c>
      <c r="X2775" t="str">
        <f t="shared" si="911"/>
        <v>NO</v>
      </c>
      <c r="Y2775" t="str">
        <f t="shared" si="912"/>
        <v>NO</v>
      </c>
      <c r="Z2775" t="str">
        <f t="shared" si="913"/>
        <v>NO</v>
      </c>
      <c r="AA2775" t="str">
        <f t="shared" si="914"/>
        <v>NO</v>
      </c>
      <c r="AB2775" t="str">
        <f t="shared" si="915"/>
        <v>NO</v>
      </c>
      <c r="AC2775" t="str">
        <f t="shared" si="916"/>
        <v>NO</v>
      </c>
      <c r="AD2775" t="str">
        <f t="shared" si="917"/>
        <v>NO</v>
      </c>
      <c r="AE2775" t="str">
        <f t="shared" si="918"/>
        <v>NO</v>
      </c>
      <c r="AF2775" t="str">
        <f t="shared" si="919"/>
        <v>NO</v>
      </c>
      <c r="AG2775" t="str">
        <f t="shared" si="920"/>
        <v>NO</v>
      </c>
      <c r="AH2775" t="str">
        <f t="shared" si="921"/>
        <v>NO</v>
      </c>
      <c r="AI2775" t="str">
        <f t="shared" si="922"/>
        <v/>
      </c>
      <c r="AJ2775">
        <f t="shared" si="923"/>
        <v>1</v>
      </c>
    </row>
    <row r="2776" spans="1:36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903"/>
        <v>0.14249999999999999</v>
      </c>
      <c r="P2776" s="6">
        <f t="shared" si="904"/>
        <v>43.846153846153847</v>
      </c>
      <c r="Q2776" t="str">
        <f t="shared" si="905"/>
        <v>publishing</v>
      </c>
      <c r="R2776" t="str">
        <f t="shared" si="906"/>
        <v>children's books</v>
      </c>
      <c r="S2776" s="8">
        <f t="shared" si="907"/>
        <v>41311</v>
      </c>
      <c r="T2776" s="8">
        <f t="shared" si="908"/>
        <v>41341.126481481479</v>
      </c>
      <c r="U2776">
        <f t="shared" si="909"/>
        <v>2013</v>
      </c>
      <c r="V2776" t="str">
        <f>VLOOKUP(MONTH(S2776),REF!$C$4:$D$15,2,FALSE)</f>
        <v>FEB</v>
      </c>
      <c r="W2776" t="str">
        <f t="shared" si="910"/>
        <v>NO</v>
      </c>
      <c r="X2776" t="str">
        <f t="shared" si="911"/>
        <v>YES</v>
      </c>
      <c r="Y2776" t="str">
        <f t="shared" si="912"/>
        <v>NO</v>
      </c>
      <c r="Z2776" t="str">
        <f t="shared" si="913"/>
        <v>NO</v>
      </c>
      <c r="AA2776" t="str">
        <f t="shared" si="914"/>
        <v>NO</v>
      </c>
      <c r="AB2776" t="str">
        <f t="shared" si="915"/>
        <v>NO</v>
      </c>
      <c r="AC2776" t="str">
        <f t="shared" si="916"/>
        <v>NO</v>
      </c>
      <c r="AD2776" t="str">
        <f t="shared" si="917"/>
        <v>NO</v>
      </c>
      <c r="AE2776" t="str">
        <f t="shared" si="918"/>
        <v>NO</v>
      </c>
      <c r="AF2776" t="str">
        <f t="shared" si="919"/>
        <v>NO</v>
      </c>
      <c r="AG2776" t="str">
        <f t="shared" si="920"/>
        <v>NO</v>
      </c>
      <c r="AH2776" t="str">
        <f t="shared" si="921"/>
        <v>NO</v>
      </c>
      <c r="AI2776" t="str">
        <f t="shared" si="922"/>
        <v/>
      </c>
      <c r="AJ2776">
        <f t="shared" si="923"/>
        <v>13</v>
      </c>
    </row>
    <row r="2777" spans="1:36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903"/>
        <v>0.03</v>
      </c>
      <c r="P2777" s="6">
        <f t="shared" si="904"/>
        <v>75</v>
      </c>
      <c r="Q2777" t="str">
        <f t="shared" si="905"/>
        <v>publishing</v>
      </c>
      <c r="R2777" t="str">
        <f t="shared" si="906"/>
        <v>children's books</v>
      </c>
      <c r="S2777" s="8">
        <f t="shared" si="907"/>
        <v>40863</v>
      </c>
      <c r="T2777" s="8">
        <f t="shared" si="908"/>
        <v>40893.013356481482</v>
      </c>
      <c r="U2777">
        <f t="shared" si="909"/>
        <v>2011</v>
      </c>
      <c r="V2777" t="str">
        <f>VLOOKUP(MONTH(S2777),REF!$C$4:$D$15,2,FALSE)</f>
        <v>NOV</v>
      </c>
      <c r="W2777" t="str">
        <f t="shared" si="910"/>
        <v>NO</v>
      </c>
      <c r="X2777" t="str">
        <f t="shared" si="911"/>
        <v>NO</v>
      </c>
      <c r="Y2777" t="str">
        <f t="shared" si="912"/>
        <v>YES</v>
      </c>
      <c r="Z2777" t="str">
        <f t="shared" si="913"/>
        <v>NO</v>
      </c>
      <c r="AA2777" t="str">
        <f t="shared" si="914"/>
        <v>NO</v>
      </c>
      <c r="AB2777" t="str">
        <f t="shared" si="915"/>
        <v>NO</v>
      </c>
      <c r="AC2777" t="str">
        <f t="shared" si="916"/>
        <v>NO</v>
      </c>
      <c r="AD2777" t="str">
        <f t="shared" si="917"/>
        <v>NO</v>
      </c>
      <c r="AE2777" t="str">
        <f t="shared" si="918"/>
        <v>NO</v>
      </c>
      <c r="AF2777" t="str">
        <f t="shared" si="919"/>
        <v>NO</v>
      </c>
      <c r="AG2777" t="str">
        <f t="shared" si="920"/>
        <v>NO</v>
      </c>
      <c r="AH2777" t="str">
        <f t="shared" si="921"/>
        <v>NO</v>
      </c>
      <c r="AI2777" t="str">
        <f t="shared" si="922"/>
        <v/>
      </c>
      <c r="AJ2777">
        <f t="shared" si="923"/>
        <v>2</v>
      </c>
    </row>
    <row r="2778" spans="1:36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903"/>
        <v>7.8809523809523815E-2</v>
      </c>
      <c r="P2778" s="6">
        <f t="shared" si="904"/>
        <v>45.972222222222221</v>
      </c>
      <c r="Q2778" t="str">
        <f t="shared" si="905"/>
        <v>publishing</v>
      </c>
      <c r="R2778" t="str">
        <f t="shared" si="906"/>
        <v>children's books</v>
      </c>
      <c r="S2778" s="8">
        <f t="shared" si="907"/>
        <v>42136</v>
      </c>
      <c r="T2778" s="8">
        <f t="shared" si="908"/>
        <v>42167.297175925924</v>
      </c>
      <c r="U2778">
        <f t="shared" si="909"/>
        <v>2015</v>
      </c>
      <c r="V2778" t="str">
        <f>VLOOKUP(MONTH(S2778),REF!$C$4:$D$15,2,FALSE)</f>
        <v>MAY</v>
      </c>
      <c r="W2778" t="str">
        <f t="shared" si="910"/>
        <v>NO</v>
      </c>
      <c r="X2778" t="str">
        <f t="shared" si="911"/>
        <v>NO</v>
      </c>
      <c r="Y2778" t="str">
        <f t="shared" si="912"/>
        <v>NO</v>
      </c>
      <c r="Z2778" t="str">
        <f t="shared" si="913"/>
        <v>NO</v>
      </c>
      <c r="AA2778" t="str">
        <f t="shared" si="914"/>
        <v>NO</v>
      </c>
      <c r="AB2778" t="str">
        <f t="shared" si="915"/>
        <v>YES</v>
      </c>
      <c r="AC2778" t="str">
        <f t="shared" si="916"/>
        <v>NO</v>
      </c>
      <c r="AD2778" t="str">
        <f t="shared" si="917"/>
        <v>NO</v>
      </c>
      <c r="AE2778" t="str">
        <f t="shared" si="918"/>
        <v>NO</v>
      </c>
      <c r="AF2778" t="str">
        <f t="shared" si="919"/>
        <v>NO</v>
      </c>
      <c r="AG2778" t="str">
        <f t="shared" si="920"/>
        <v>NO</v>
      </c>
      <c r="AH2778" t="str">
        <f t="shared" si="921"/>
        <v>NO</v>
      </c>
      <c r="AI2778" t="str">
        <f t="shared" si="922"/>
        <v/>
      </c>
      <c r="AJ2778">
        <f t="shared" si="923"/>
        <v>36</v>
      </c>
    </row>
    <row r="2779" spans="1:36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903"/>
        <v>3.3333333333333335E-3</v>
      </c>
      <c r="P2779" s="6">
        <f t="shared" si="904"/>
        <v>10</v>
      </c>
      <c r="Q2779" t="str">
        <f t="shared" si="905"/>
        <v>publishing</v>
      </c>
      <c r="R2779" t="str">
        <f t="shared" si="906"/>
        <v>children's books</v>
      </c>
      <c r="S2779" s="8">
        <f t="shared" si="907"/>
        <v>42173</v>
      </c>
      <c r="T2779" s="8">
        <f t="shared" si="908"/>
        <v>42202.669027777782</v>
      </c>
      <c r="U2779">
        <f t="shared" si="909"/>
        <v>2015</v>
      </c>
      <c r="V2779" t="str">
        <f>VLOOKUP(MONTH(S2779),REF!$C$4:$D$15,2,FALSE)</f>
        <v>JUN</v>
      </c>
      <c r="W2779" t="str">
        <f t="shared" si="910"/>
        <v>NO</v>
      </c>
      <c r="X2779" t="str">
        <f t="shared" si="911"/>
        <v>YES</v>
      </c>
      <c r="Y2779" t="str">
        <f t="shared" si="912"/>
        <v>NO</v>
      </c>
      <c r="Z2779" t="str">
        <f t="shared" si="913"/>
        <v>NO</v>
      </c>
      <c r="AA2779" t="str">
        <f t="shared" si="914"/>
        <v>NO</v>
      </c>
      <c r="AB2779" t="str">
        <f t="shared" si="915"/>
        <v>NO</v>
      </c>
      <c r="AC2779" t="str">
        <f t="shared" si="916"/>
        <v>NO</v>
      </c>
      <c r="AD2779" t="str">
        <f t="shared" si="917"/>
        <v>NO</v>
      </c>
      <c r="AE2779" t="str">
        <f t="shared" si="918"/>
        <v>NO</v>
      </c>
      <c r="AF2779" t="str">
        <f t="shared" si="919"/>
        <v>NO</v>
      </c>
      <c r="AG2779" t="str">
        <f t="shared" si="920"/>
        <v>NO</v>
      </c>
      <c r="AH2779" t="str">
        <f t="shared" si="921"/>
        <v>NO</v>
      </c>
      <c r="AI2779" t="str">
        <f t="shared" si="922"/>
        <v/>
      </c>
      <c r="AJ2779">
        <f t="shared" si="923"/>
        <v>1</v>
      </c>
    </row>
    <row r="2780" spans="1:36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903"/>
        <v>0.25545454545454543</v>
      </c>
      <c r="P2780" s="6">
        <f t="shared" si="904"/>
        <v>93.666666666666671</v>
      </c>
      <c r="Q2780" t="str">
        <f t="shared" si="905"/>
        <v>publishing</v>
      </c>
      <c r="R2780" t="str">
        <f t="shared" si="906"/>
        <v>children's books</v>
      </c>
      <c r="S2780" s="8">
        <f t="shared" si="907"/>
        <v>41847</v>
      </c>
      <c r="T2780" s="8">
        <f t="shared" si="908"/>
        <v>41876.978078703702</v>
      </c>
      <c r="U2780">
        <f t="shared" si="909"/>
        <v>2014</v>
      </c>
      <c r="V2780" t="str">
        <f>VLOOKUP(MONTH(S2780),REF!$C$4:$D$15,2,FALSE)</f>
        <v>JUL</v>
      </c>
      <c r="W2780" t="str">
        <f t="shared" si="910"/>
        <v>NO</v>
      </c>
      <c r="X2780" t="str">
        <f t="shared" si="911"/>
        <v>NO</v>
      </c>
      <c r="Y2780" t="str">
        <f t="shared" si="912"/>
        <v>YES</v>
      </c>
      <c r="Z2780" t="str">
        <f t="shared" si="913"/>
        <v>NO</v>
      </c>
      <c r="AA2780" t="str">
        <f t="shared" si="914"/>
        <v>NO</v>
      </c>
      <c r="AB2780" t="str">
        <f t="shared" si="915"/>
        <v>NO</v>
      </c>
      <c r="AC2780" t="str">
        <f t="shared" si="916"/>
        <v>NO</v>
      </c>
      <c r="AD2780" t="str">
        <f t="shared" si="917"/>
        <v>NO</v>
      </c>
      <c r="AE2780" t="str">
        <f t="shared" si="918"/>
        <v>NO</v>
      </c>
      <c r="AF2780" t="str">
        <f t="shared" si="919"/>
        <v>NO</v>
      </c>
      <c r="AG2780" t="str">
        <f t="shared" si="920"/>
        <v>NO</v>
      </c>
      <c r="AH2780" t="str">
        <f t="shared" si="921"/>
        <v>NO</v>
      </c>
      <c r="AI2780" t="str">
        <f t="shared" si="922"/>
        <v/>
      </c>
      <c r="AJ2780">
        <f t="shared" si="923"/>
        <v>15</v>
      </c>
    </row>
    <row r="2781" spans="1:36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903"/>
        <v>2.12E-2</v>
      </c>
      <c r="P2781" s="6">
        <f t="shared" si="904"/>
        <v>53</v>
      </c>
      <c r="Q2781" t="str">
        <f t="shared" si="905"/>
        <v>publishing</v>
      </c>
      <c r="R2781" t="str">
        <f t="shared" si="906"/>
        <v>children's books</v>
      </c>
      <c r="S2781" s="8">
        <f t="shared" si="907"/>
        <v>42301</v>
      </c>
      <c r="T2781" s="8">
        <f t="shared" si="908"/>
        <v>42330.627557870372</v>
      </c>
      <c r="U2781">
        <f t="shared" si="909"/>
        <v>2015</v>
      </c>
      <c r="V2781" t="str">
        <f>VLOOKUP(MONTH(S2781),REF!$C$4:$D$15,2,FALSE)</f>
        <v>OCT</v>
      </c>
      <c r="W2781" t="str">
        <f t="shared" si="910"/>
        <v>NO</v>
      </c>
      <c r="X2781" t="str">
        <f t="shared" si="911"/>
        <v>YES</v>
      </c>
      <c r="Y2781" t="str">
        <f t="shared" si="912"/>
        <v>NO</v>
      </c>
      <c r="Z2781" t="str">
        <f t="shared" si="913"/>
        <v>NO</v>
      </c>
      <c r="AA2781" t="str">
        <f t="shared" si="914"/>
        <v>NO</v>
      </c>
      <c r="AB2781" t="str">
        <f t="shared" si="915"/>
        <v>NO</v>
      </c>
      <c r="AC2781" t="str">
        <f t="shared" si="916"/>
        <v>NO</v>
      </c>
      <c r="AD2781" t="str">
        <f t="shared" si="917"/>
        <v>NO</v>
      </c>
      <c r="AE2781" t="str">
        <f t="shared" si="918"/>
        <v>NO</v>
      </c>
      <c r="AF2781" t="str">
        <f t="shared" si="919"/>
        <v>NO</v>
      </c>
      <c r="AG2781" t="str">
        <f t="shared" si="920"/>
        <v>NO</v>
      </c>
      <c r="AH2781" t="str">
        <f t="shared" si="921"/>
        <v>NO</v>
      </c>
      <c r="AI2781" t="str">
        <f t="shared" si="922"/>
        <v/>
      </c>
      <c r="AJ2781">
        <f t="shared" si="923"/>
        <v>1</v>
      </c>
    </row>
    <row r="2782" spans="1:36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903"/>
        <v>0</v>
      </c>
      <c r="P2782" s="6" t="e">
        <f t="shared" si="904"/>
        <v>#DIV/0!</v>
      </c>
      <c r="Q2782" t="str">
        <f t="shared" si="905"/>
        <v>publishing</v>
      </c>
      <c r="R2782" t="str">
        <f t="shared" si="906"/>
        <v>children's books</v>
      </c>
      <c r="S2782" s="8">
        <f t="shared" si="907"/>
        <v>42774</v>
      </c>
      <c r="T2782" s="8">
        <f t="shared" si="908"/>
        <v>42804.447777777779</v>
      </c>
      <c r="U2782">
        <f t="shared" si="909"/>
        <v>2017</v>
      </c>
      <c r="V2782" t="str">
        <f>VLOOKUP(MONTH(S2782),REF!$C$4:$D$15,2,FALSE)</f>
        <v>FEB</v>
      </c>
      <c r="W2782" t="str">
        <f t="shared" si="910"/>
        <v>NO</v>
      </c>
      <c r="X2782" t="str">
        <f t="shared" si="911"/>
        <v>NO</v>
      </c>
      <c r="Y2782" t="str">
        <f t="shared" si="912"/>
        <v>NO</v>
      </c>
      <c r="Z2782" t="str">
        <f t="shared" si="913"/>
        <v>NO</v>
      </c>
      <c r="AA2782" t="str">
        <f t="shared" si="914"/>
        <v>NO</v>
      </c>
      <c r="AB2782" t="str">
        <f t="shared" si="915"/>
        <v>NO</v>
      </c>
      <c r="AC2782" t="str">
        <f t="shared" si="916"/>
        <v>NO</v>
      </c>
      <c r="AD2782" t="str">
        <f t="shared" si="917"/>
        <v>NO</v>
      </c>
      <c r="AE2782" t="str">
        <f t="shared" si="918"/>
        <v>NO</v>
      </c>
      <c r="AF2782" t="str">
        <f t="shared" si="919"/>
        <v>NO</v>
      </c>
      <c r="AG2782" t="str">
        <f t="shared" si="920"/>
        <v>NO</v>
      </c>
      <c r="AH2782" t="str">
        <f t="shared" si="921"/>
        <v>YES</v>
      </c>
      <c r="AI2782" t="str">
        <f t="shared" si="922"/>
        <v/>
      </c>
      <c r="AJ2782">
        <f t="shared" si="923"/>
        <v>0</v>
      </c>
    </row>
    <row r="2783" spans="1:36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903"/>
        <v>1.0528</v>
      </c>
      <c r="P2783" s="6">
        <f t="shared" si="904"/>
        <v>47</v>
      </c>
      <c r="Q2783" t="str">
        <f t="shared" si="905"/>
        <v>theater</v>
      </c>
      <c r="R2783" t="str">
        <f t="shared" si="906"/>
        <v>plays</v>
      </c>
      <c r="S2783" s="8">
        <f t="shared" si="907"/>
        <v>42019</v>
      </c>
      <c r="T2783" s="8">
        <f t="shared" si="908"/>
        <v>42047.291666666672</v>
      </c>
      <c r="U2783">
        <f t="shared" si="909"/>
        <v>2015</v>
      </c>
      <c r="V2783" t="str">
        <f>VLOOKUP(MONTH(S2783),REF!$C$4:$D$15,2,FALSE)</f>
        <v>JAN</v>
      </c>
      <c r="W2783" t="str">
        <f t="shared" si="910"/>
        <v>NO</v>
      </c>
      <c r="X2783" t="str">
        <f t="shared" si="911"/>
        <v>YES</v>
      </c>
      <c r="Y2783" t="str">
        <f t="shared" si="912"/>
        <v>NO</v>
      </c>
      <c r="Z2783" t="str">
        <f t="shared" si="913"/>
        <v>NO</v>
      </c>
      <c r="AA2783" t="str">
        <f t="shared" si="914"/>
        <v>NO</v>
      </c>
      <c r="AB2783" t="str">
        <f t="shared" si="915"/>
        <v>NO</v>
      </c>
      <c r="AC2783" t="str">
        <f t="shared" si="916"/>
        <v>NO</v>
      </c>
      <c r="AD2783" t="str">
        <f t="shared" si="917"/>
        <v>NO</v>
      </c>
      <c r="AE2783" t="str">
        <f t="shared" si="918"/>
        <v>NO</v>
      </c>
      <c r="AF2783" t="str">
        <f t="shared" si="919"/>
        <v>NO</v>
      </c>
      <c r="AG2783" t="str">
        <f t="shared" si="920"/>
        <v>NO</v>
      </c>
      <c r="AH2783" t="str">
        <f t="shared" si="921"/>
        <v>NO</v>
      </c>
      <c r="AI2783">
        <f t="shared" si="922"/>
        <v>28</v>
      </c>
      <c r="AJ2783" t="str">
        <f t="shared" si="923"/>
        <v/>
      </c>
    </row>
    <row r="2784" spans="1:36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903"/>
        <v>1.2</v>
      </c>
      <c r="P2784" s="6">
        <f t="shared" si="904"/>
        <v>66.666666666666671</v>
      </c>
      <c r="Q2784" t="str">
        <f t="shared" si="905"/>
        <v>theater</v>
      </c>
      <c r="R2784" t="str">
        <f t="shared" si="906"/>
        <v>plays</v>
      </c>
      <c r="S2784" s="8">
        <f t="shared" si="907"/>
        <v>42027</v>
      </c>
      <c r="T2784" s="8">
        <f t="shared" si="908"/>
        <v>42052.207638888889</v>
      </c>
      <c r="U2784">
        <f t="shared" si="909"/>
        <v>2015</v>
      </c>
      <c r="V2784" t="str">
        <f>VLOOKUP(MONTH(S2784),REF!$C$4:$D$15,2,FALSE)</f>
        <v>JAN</v>
      </c>
      <c r="W2784" t="str">
        <f t="shared" si="910"/>
        <v>NO</v>
      </c>
      <c r="X2784" t="str">
        <f t="shared" si="911"/>
        <v>YES</v>
      </c>
      <c r="Y2784" t="str">
        <f t="shared" si="912"/>
        <v>NO</v>
      </c>
      <c r="Z2784" t="str">
        <f t="shared" si="913"/>
        <v>NO</v>
      </c>
      <c r="AA2784" t="str">
        <f t="shared" si="914"/>
        <v>NO</v>
      </c>
      <c r="AB2784" t="str">
        <f t="shared" si="915"/>
        <v>NO</v>
      </c>
      <c r="AC2784" t="str">
        <f t="shared" si="916"/>
        <v>NO</v>
      </c>
      <c r="AD2784" t="str">
        <f t="shared" si="917"/>
        <v>NO</v>
      </c>
      <c r="AE2784" t="str">
        <f t="shared" si="918"/>
        <v>NO</v>
      </c>
      <c r="AF2784" t="str">
        <f t="shared" si="919"/>
        <v>NO</v>
      </c>
      <c r="AG2784" t="str">
        <f t="shared" si="920"/>
        <v>NO</v>
      </c>
      <c r="AH2784" t="str">
        <f t="shared" si="921"/>
        <v>NO</v>
      </c>
      <c r="AI2784">
        <f t="shared" si="922"/>
        <v>18</v>
      </c>
      <c r="AJ2784" t="str">
        <f t="shared" si="923"/>
        <v/>
      </c>
    </row>
    <row r="2785" spans="1:36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903"/>
        <v>1.145</v>
      </c>
      <c r="P2785" s="6">
        <f t="shared" si="904"/>
        <v>18.770491803278688</v>
      </c>
      <c r="Q2785" t="str">
        <f t="shared" si="905"/>
        <v>theater</v>
      </c>
      <c r="R2785" t="str">
        <f t="shared" si="906"/>
        <v>plays</v>
      </c>
      <c r="S2785" s="8">
        <f t="shared" si="907"/>
        <v>42104</v>
      </c>
      <c r="T2785" s="8">
        <f t="shared" si="908"/>
        <v>42117.535254629634</v>
      </c>
      <c r="U2785">
        <f t="shared" si="909"/>
        <v>2015</v>
      </c>
      <c r="V2785" t="str">
        <f>VLOOKUP(MONTH(S2785),REF!$C$4:$D$15,2,FALSE)</f>
        <v>APR</v>
      </c>
      <c r="W2785" t="str">
        <f t="shared" si="910"/>
        <v>NO</v>
      </c>
      <c r="X2785" t="str">
        <f t="shared" si="911"/>
        <v>YES</v>
      </c>
      <c r="Y2785" t="str">
        <f t="shared" si="912"/>
        <v>NO</v>
      </c>
      <c r="Z2785" t="str">
        <f t="shared" si="913"/>
        <v>NO</v>
      </c>
      <c r="AA2785" t="str">
        <f t="shared" si="914"/>
        <v>NO</v>
      </c>
      <c r="AB2785" t="str">
        <f t="shared" si="915"/>
        <v>NO</v>
      </c>
      <c r="AC2785" t="str">
        <f t="shared" si="916"/>
        <v>NO</v>
      </c>
      <c r="AD2785" t="str">
        <f t="shared" si="917"/>
        <v>NO</v>
      </c>
      <c r="AE2785" t="str">
        <f t="shared" si="918"/>
        <v>NO</v>
      </c>
      <c r="AF2785" t="str">
        <f t="shared" si="919"/>
        <v>NO</v>
      </c>
      <c r="AG2785" t="str">
        <f t="shared" si="920"/>
        <v>NO</v>
      </c>
      <c r="AH2785" t="str">
        <f t="shared" si="921"/>
        <v>NO</v>
      </c>
      <c r="AI2785">
        <f t="shared" si="922"/>
        <v>61</v>
      </c>
      <c r="AJ2785" t="str">
        <f t="shared" si="923"/>
        <v/>
      </c>
    </row>
    <row r="2786" spans="1:36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903"/>
        <v>1.19</v>
      </c>
      <c r="P2786" s="6">
        <f t="shared" si="904"/>
        <v>66.111111111111114</v>
      </c>
      <c r="Q2786" t="str">
        <f t="shared" si="905"/>
        <v>theater</v>
      </c>
      <c r="R2786" t="str">
        <f t="shared" si="906"/>
        <v>plays</v>
      </c>
      <c r="S2786" s="8">
        <f t="shared" si="907"/>
        <v>41921</v>
      </c>
      <c r="T2786" s="8">
        <f t="shared" si="908"/>
        <v>41941.787534722222</v>
      </c>
      <c r="U2786">
        <f t="shared" si="909"/>
        <v>2014</v>
      </c>
      <c r="V2786" t="str">
        <f>VLOOKUP(MONTH(S2786),REF!$C$4:$D$15,2,FALSE)</f>
        <v>OCT</v>
      </c>
      <c r="W2786" t="str">
        <f t="shared" si="910"/>
        <v>NO</v>
      </c>
      <c r="X2786" t="str">
        <f t="shared" si="911"/>
        <v>NO</v>
      </c>
      <c r="Y2786" t="str">
        <f t="shared" si="912"/>
        <v>YES</v>
      </c>
      <c r="Z2786" t="str">
        <f t="shared" si="913"/>
        <v>NO</v>
      </c>
      <c r="AA2786" t="str">
        <f t="shared" si="914"/>
        <v>NO</v>
      </c>
      <c r="AB2786" t="str">
        <f t="shared" si="915"/>
        <v>NO</v>
      </c>
      <c r="AC2786" t="str">
        <f t="shared" si="916"/>
        <v>NO</v>
      </c>
      <c r="AD2786" t="str">
        <f t="shared" si="917"/>
        <v>NO</v>
      </c>
      <c r="AE2786" t="str">
        <f t="shared" si="918"/>
        <v>NO</v>
      </c>
      <c r="AF2786" t="str">
        <f t="shared" si="919"/>
        <v>NO</v>
      </c>
      <c r="AG2786" t="str">
        <f t="shared" si="920"/>
        <v>NO</v>
      </c>
      <c r="AH2786" t="str">
        <f t="shared" si="921"/>
        <v>NO</v>
      </c>
      <c r="AI2786">
        <f t="shared" si="922"/>
        <v>108</v>
      </c>
      <c r="AJ2786" t="str">
        <f t="shared" si="923"/>
        <v/>
      </c>
    </row>
    <row r="2787" spans="1:36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903"/>
        <v>1.0468</v>
      </c>
      <c r="P2787" s="6">
        <f t="shared" si="904"/>
        <v>36.859154929577464</v>
      </c>
      <c r="Q2787" t="str">
        <f t="shared" si="905"/>
        <v>theater</v>
      </c>
      <c r="R2787" t="str">
        <f t="shared" si="906"/>
        <v>plays</v>
      </c>
      <c r="S2787" s="8">
        <f t="shared" si="907"/>
        <v>42558</v>
      </c>
      <c r="T2787" s="8">
        <f t="shared" si="908"/>
        <v>42587.875</v>
      </c>
      <c r="U2787">
        <f t="shared" si="909"/>
        <v>2016</v>
      </c>
      <c r="V2787" t="str">
        <f>VLOOKUP(MONTH(S2787),REF!$C$4:$D$15,2,FALSE)</f>
        <v>JUL</v>
      </c>
      <c r="W2787" t="str">
        <f t="shared" si="910"/>
        <v>NO</v>
      </c>
      <c r="X2787" t="str">
        <f t="shared" si="911"/>
        <v>NO</v>
      </c>
      <c r="Y2787" t="str">
        <f t="shared" si="912"/>
        <v>YES</v>
      </c>
      <c r="Z2787" t="str">
        <f t="shared" si="913"/>
        <v>NO</v>
      </c>
      <c r="AA2787" t="str">
        <f t="shared" si="914"/>
        <v>NO</v>
      </c>
      <c r="AB2787" t="str">
        <f t="shared" si="915"/>
        <v>NO</v>
      </c>
      <c r="AC2787" t="str">
        <f t="shared" si="916"/>
        <v>NO</v>
      </c>
      <c r="AD2787" t="str">
        <f t="shared" si="917"/>
        <v>NO</v>
      </c>
      <c r="AE2787" t="str">
        <f t="shared" si="918"/>
        <v>NO</v>
      </c>
      <c r="AF2787" t="str">
        <f t="shared" si="919"/>
        <v>NO</v>
      </c>
      <c r="AG2787" t="str">
        <f t="shared" si="920"/>
        <v>NO</v>
      </c>
      <c r="AH2787" t="str">
        <f t="shared" si="921"/>
        <v>NO</v>
      </c>
      <c r="AI2787">
        <f t="shared" si="922"/>
        <v>142</v>
      </c>
      <c r="AJ2787" t="str">
        <f t="shared" si="923"/>
        <v/>
      </c>
    </row>
    <row r="2788" spans="1:36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903"/>
        <v>1.1783999999999999</v>
      </c>
      <c r="P2788" s="6">
        <f t="shared" si="904"/>
        <v>39.810810810810814</v>
      </c>
      <c r="Q2788" t="str">
        <f t="shared" si="905"/>
        <v>theater</v>
      </c>
      <c r="R2788" t="str">
        <f t="shared" si="906"/>
        <v>plays</v>
      </c>
      <c r="S2788" s="8">
        <f t="shared" si="907"/>
        <v>41816</v>
      </c>
      <c r="T2788" s="8">
        <f t="shared" si="908"/>
        <v>41829.569212962961</v>
      </c>
      <c r="U2788">
        <f t="shared" si="909"/>
        <v>2014</v>
      </c>
      <c r="V2788" t="str">
        <f>VLOOKUP(MONTH(S2788),REF!$C$4:$D$15,2,FALSE)</f>
        <v>JUN</v>
      </c>
      <c r="W2788" t="str">
        <f t="shared" si="910"/>
        <v>NO</v>
      </c>
      <c r="X2788" t="str">
        <f t="shared" si="911"/>
        <v>YES</v>
      </c>
      <c r="Y2788" t="str">
        <f t="shared" si="912"/>
        <v>NO</v>
      </c>
      <c r="Z2788" t="str">
        <f t="shared" si="913"/>
        <v>NO</v>
      </c>
      <c r="AA2788" t="str">
        <f t="shared" si="914"/>
        <v>NO</v>
      </c>
      <c r="AB2788" t="str">
        <f t="shared" si="915"/>
        <v>NO</v>
      </c>
      <c r="AC2788" t="str">
        <f t="shared" si="916"/>
        <v>NO</v>
      </c>
      <c r="AD2788" t="str">
        <f t="shared" si="917"/>
        <v>NO</v>
      </c>
      <c r="AE2788" t="str">
        <f t="shared" si="918"/>
        <v>NO</v>
      </c>
      <c r="AF2788" t="str">
        <f t="shared" si="919"/>
        <v>NO</v>
      </c>
      <c r="AG2788" t="str">
        <f t="shared" si="920"/>
        <v>NO</v>
      </c>
      <c r="AH2788" t="str">
        <f t="shared" si="921"/>
        <v>NO</v>
      </c>
      <c r="AI2788">
        <f t="shared" si="922"/>
        <v>74</v>
      </c>
      <c r="AJ2788" t="str">
        <f t="shared" si="923"/>
        <v/>
      </c>
    </row>
    <row r="2789" spans="1:36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903"/>
        <v>1.1970000000000001</v>
      </c>
      <c r="P2789" s="6">
        <f t="shared" si="904"/>
        <v>31.5</v>
      </c>
      <c r="Q2789" t="str">
        <f t="shared" si="905"/>
        <v>theater</v>
      </c>
      <c r="R2789" t="str">
        <f t="shared" si="906"/>
        <v>plays</v>
      </c>
      <c r="S2789" s="8">
        <f t="shared" si="907"/>
        <v>41808</v>
      </c>
      <c r="T2789" s="8">
        <f t="shared" si="908"/>
        <v>41838.198518518519</v>
      </c>
      <c r="U2789">
        <f t="shared" si="909"/>
        <v>2014</v>
      </c>
      <c r="V2789" t="str">
        <f>VLOOKUP(MONTH(S2789),REF!$C$4:$D$15,2,FALSE)</f>
        <v>JUN</v>
      </c>
      <c r="W2789" t="str">
        <f t="shared" si="910"/>
        <v>NO</v>
      </c>
      <c r="X2789" t="str">
        <f t="shared" si="911"/>
        <v>YES</v>
      </c>
      <c r="Y2789" t="str">
        <f t="shared" si="912"/>
        <v>NO</v>
      </c>
      <c r="Z2789" t="str">
        <f t="shared" si="913"/>
        <v>NO</v>
      </c>
      <c r="AA2789" t="str">
        <f t="shared" si="914"/>
        <v>NO</v>
      </c>
      <c r="AB2789" t="str">
        <f t="shared" si="915"/>
        <v>NO</v>
      </c>
      <c r="AC2789" t="str">
        <f t="shared" si="916"/>
        <v>NO</v>
      </c>
      <c r="AD2789" t="str">
        <f t="shared" si="917"/>
        <v>NO</v>
      </c>
      <c r="AE2789" t="str">
        <f t="shared" si="918"/>
        <v>NO</v>
      </c>
      <c r="AF2789" t="str">
        <f t="shared" si="919"/>
        <v>NO</v>
      </c>
      <c r="AG2789" t="str">
        <f t="shared" si="920"/>
        <v>NO</v>
      </c>
      <c r="AH2789" t="str">
        <f t="shared" si="921"/>
        <v>NO</v>
      </c>
      <c r="AI2789">
        <f t="shared" si="922"/>
        <v>38</v>
      </c>
      <c r="AJ2789" t="str">
        <f t="shared" si="923"/>
        <v/>
      </c>
    </row>
    <row r="2790" spans="1:36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903"/>
        <v>1.0249999999999999</v>
      </c>
      <c r="P2790" s="6">
        <f t="shared" si="904"/>
        <v>102.5</v>
      </c>
      <c r="Q2790" t="str">
        <f t="shared" si="905"/>
        <v>theater</v>
      </c>
      <c r="R2790" t="str">
        <f t="shared" si="906"/>
        <v>plays</v>
      </c>
      <c r="S2790" s="8">
        <f t="shared" si="907"/>
        <v>42551</v>
      </c>
      <c r="T2790" s="8">
        <f t="shared" si="908"/>
        <v>42580.701886574076</v>
      </c>
      <c r="U2790">
        <f t="shared" si="909"/>
        <v>2016</v>
      </c>
      <c r="V2790" t="str">
        <f>VLOOKUP(MONTH(S2790),REF!$C$4:$D$15,2,FALSE)</f>
        <v>JUN</v>
      </c>
      <c r="W2790" t="str">
        <f t="shared" si="910"/>
        <v>NO</v>
      </c>
      <c r="X2790" t="str">
        <f t="shared" si="911"/>
        <v>YES</v>
      </c>
      <c r="Y2790" t="str">
        <f t="shared" si="912"/>
        <v>NO</v>
      </c>
      <c r="Z2790" t="str">
        <f t="shared" si="913"/>
        <v>NO</v>
      </c>
      <c r="AA2790" t="str">
        <f t="shared" si="914"/>
        <v>NO</v>
      </c>
      <c r="AB2790" t="str">
        <f t="shared" si="915"/>
        <v>NO</v>
      </c>
      <c r="AC2790" t="str">
        <f t="shared" si="916"/>
        <v>NO</v>
      </c>
      <c r="AD2790" t="str">
        <f t="shared" si="917"/>
        <v>NO</v>
      </c>
      <c r="AE2790" t="str">
        <f t="shared" si="918"/>
        <v>NO</v>
      </c>
      <c r="AF2790" t="str">
        <f t="shared" si="919"/>
        <v>NO</v>
      </c>
      <c r="AG2790" t="str">
        <f t="shared" si="920"/>
        <v>NO</v>
      </c>
      <c r="AH2790" t="str">
        <f t="shared" si="921"/>
        <v>NO</v>
      </c>
      <c r="AI2790">
        <f t="shared" si="922"/>
        <v>20</v>
      </c>
      <c r="AJ2790" t="str">
        <f t="shared" si="923"/>
        <v/>
      </c>
    </row>
    <row r="2791" spans="1:36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903"/>
        <v>1.0116666666666667</v>
      </c>
      <c r="P2791" s="6">
        <f t="shared" si="904"/>
        <v>126.45833333333333</v>
      </c>
      <c r="Q2791" t="str">
        <f t="shared" si="905"/>
        <v>theater</v>
      </c>
      <c r="R2791" t="str">
        <f t="shared" si="906"/>
        <v>plays</v>
      </c>
      <c r="S2791" s="8">
        <f t="shared" si="907"/>
        <v>42056</v>
      </c>
      <c r="T2791" s="8">
        <f t="shared" si="908"/>
        <v>42075.166666666672</v>
      </c>
      <c r="U2791">
        <f t="shared" si="909"/>
        <v>2015</v>
      </c>
      <c r="V2791" t="str">
        <f>VLOOKUP(MONTH(S2791),REF!$C$4:$D$15,2,FALSE)</f>
        <v>FEB</v>
      </c>
      <c r="W2791" t="str">
        <f t="shared" si="910"/>
        <v>NO</v>
      </c>
      <c r="X2791" t="str">
        <f t="shared" si="911"/>
        <v>YES</v>
      </c>
      <c r="Y2791" t="str">
        <f t="shared" si="912"/>
        <v>NO</v>
      </c>
      <c r="Z2791" t="str">
        <f t="shared" si="913"/>
        <v>NO</v>
      </c>
      <c r="AA2791" t="str">
        <f t="shared" si="914"/>
        <v>NO</v>
      </c>
      <c r="AB2791" t="str">
        <f t="shared" si="915"/>
        <v>NO</v>
      </c>
      <c r="AC2791" t="str">
        <f t="shared" si="916"/>
        <v>NO</v>
      </c>
      <c r="AD2791" t="str">
        <f t="shared" si="917"/>
        <v>NO</v>
      </c>
      <c r="AE2791" t="str">
        <f t="shared" si="918"/>
        <v>NO</v>
      </c>
      <c r="AF2791" t="str">
        <f t="shared" si="919"/>
        <v>NO</v>
      </c>
      <c r="AG2791" t="str">
        <f t="shared" si="920"/>
        <v>NO</v>
      </c>
      <c r="AH2791" t="str">
        <f t="shared" si="921"/>
        <v>NO</v>
      </c>
      <c r="AI2791">
        <f t="shared" si="922"/>
        <v>24</v>
      </c>
      <c r="AJ2791" t="str">
        <f t="shared" si="923"/>
        <v/>
      </c>
    </row>
    <row r="2792" spans="1:36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903"/>
        <v>1.0533333333333332</v>
      </c>
      <c r="P2792" s="6">
        <f t="shared" si="904"/>
        <v>47.878787878787875</v>
      </c>
      <c r="Q2792" t="str">
        <f t="shared" si="905"/>
        <v>theater</v>
      </c>
      <c r="R2792" t="str">
        <f t="shared" si="906"/>
        <v>plays</v>
      </c>
      <c r="S2792" s="8">
        <f t="shared" si="907"/>
        <v>42017</v>
      </c>
      <c r="T2792" s="8">
        <f t="shared" si="908"/>
        <v>42046.938692129625</v>
      </c>
      <c r="U2792">
        <f t="shared" si="909"/>
        <v>2015</v>
      </c>
      <c r="V2792" t="str">
        <f>VLOOKUP(MONTH(S2792),REF!$C$4:$D$15,2,FALSE)</f>
        <v>JAN</v>
      </c>
      <c r="W2792" t="str">
        <f t="shared" si="910"/>
        <v>NO</v>
      </c>
      <c r="X2792" t="str">
        <f t="shared" si="911"/>
        <v>YES</v>
      </c>
      <c r="Y2792" t="str">
        <f t="shared" si="912"/>
        <v>NO</v>
      </c>
      <c r="Z2792" t="str">
        <f t="shared" si="913"/>
        <v>NO</v>
      </c>
      <c r="AA2792" t="str">
        <f t="shared" si="914"/>
        <v>NO</v>
      </c>
      <c r="AB2792" t="str">
        <f t="shared" si="915"/>
        <v>NO</v>
      </c>
      <c r="AC2792" t="str">
        <f t="shared" si="916"/>
        <v>NO</v>
      </c>
      <c r="AD2792" t="str">
        <f t="shared" si="917"/>
        <v>NO</v>
      </c>
      <c r="AE2792" t="str">
        <f t="shared" si="918"/>
        <v>NO</v>
      </c>
      <c r="AF2792" t="str">
        <f t="shared" si="919"/>
        <v>NO</v>
      </c>
      <c r="AG2792" t="str">
        <f t="shared" si="920"/>
        <v>NO</v>
      </c>
      <c r="AH2792" t="str">
        <f t="shared" si="921"/>
        <v>NO</v>
      </c>
      <c r="AI2792">
        <f t="shared" si="922"/>
        <v>66</v>
      </c>
      <c r="AJ2792" t="str">
        <f t="shared" si="923"/>
        <v/>
      </c>
    </row>
    <row r="2793" spans="1:36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903"/>
        <v>1.0249999999999999</v>
      </c>
      <c r="P2793" s="6">
        <f t="shared" si="904"/>
        <v>73.214285714285708</v>
      </c>
      <c r="Q2793" t="str">
        <f t="shared" si="905"/>
        <v>theater</v>
      </c>
      <c r="R2793" t="str">
        <f t="shared" si="906"/>
        <v>plays</v>
      </c>
      <c r="S2793" s="8">
        <f t="shared" si="907"/>
        <v>42592</v>
      </c>
      <c r="T2793" s="8">
        <f t="shared" si="908"/>
        <v>42622.166666666672</v>
      </c>
      <c r="U2793">
        <f t="shared" si="909"/>
        <v>2016</v>
      </c>
      <c r="V2793" t="str">
        <f>VLOOKUP(MONTH(S2793),REF!$C$4:$D$15,2,FALSE)</f>
        <v>AUG</v>
      </c>
      <c r="W2793" t="str">
        <f t="shared" si="910"/>
        <v>NO</v>
      </c>
      <c r="X2793" t="str">
        <f t="shared" si="911"/>
        <v>YES</v>
      </c>
      <c r="Y2793" t="str">
        <f t="shared" si="912"/>
        <v>NO</v>
      </c>
      <c r="Z2793" t="str">
        <f t="shared" si="913"/>
        <v>NO</v>
      </c>
      <c r="AA2793" t="str">
        <f t="shared" si="914"/>
        <v>NO</v>
      </c>
      <c r="AB2793" t="str">
        <f t="shared" si="915"/>
        <v>NO</v>
      </c>
      <c r="AC2793" t="str">
        <f t="shared" si="916"/>
        <v>NO</v>
      </c>
      <c r="AD2793" t="str">
        <f t="shared" si="917"/>
        <v>NO</v>
      </c>
      <c r="AE2793" t="str">
        <f t="shared" si="918"/>
        <v>NO</v>
      </c>
      <c r="AF2793" t="str">
        <f t="shared" si="919"/>
        <v>NO</v>
      </c>
      <c r="AG2793" t="str">
        <f t="shared" si="920"/>
        <v>NO</v>
      </c>
      <c r="AH2793" t="str">
        <f t="shared" si="921"/>
        <v>NO</v>
      </c>
      <c r="AI2793">
        <f t="shared" si="922"/>
        <v>28</v>
      </c>
      <c r="AJ2793" t="str">
        <f t="shared" si="923"/>
        <v/>
      </c>
    </row>
    <row r="2794" spans="1:36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903"/>
        <v>1.0760000000000001</v>
      </c>
      <c r="P2794" s="6">
        <f t="shared" si="904"/>
        <v>89.666666666666671</v>
      </c>
      <c r="Q2794" t="str">
        <f t="shared" si="905"/>
        <v>theater</v>
      </c>
      <c r="R2794" t="str">
        <f t="shared" si="906"/>
        <v>plays</v>
      </c>
      <c r="S2794" s="8">
        <f t="shared" si="907"/>
        <v>42183</v>
      </c>
      <c r="T2794" s="8">
        <f t="shared" si="908"/>
        <v>42228.231006944443</v>
      </c>
      <c r="U2794">
        <f t="shared" si="909"/>
        <v>2015</v>
      </c>
      <c r="V2794" t="str">
        <f>VLOOKUP(MONTH(S2794),REF!$C$4:$D$15,2,FALSE)</f>
        <v>JUN</v>
      </c>
      <c r="W2794" t="str">
        <f t="shared" si="910"/>
        <v>NO</v>
      </c>
      <c r="X2794" t="str">
        <f t="shared" si="911"/>
        <v>YES</v>
      </c>
      <c r="Y2794" t="str">
        <f t="shared" si="912"/>
        <v>NO</v>
      </c>
      <c r="Z2794" t="str">
        <f t="shared" si="913"/>
        <v>NO</v>
      </c>
      <c r="AA2794" t="str">
        <f t="shared" si="914"/>
        <v>NO</v>
      </c>
      <c r="AB2794" t="str">
        <f t="shared" si="915"/>
        <v>NO</v>
      </c>
      <c r="AC2794" t="str">
        <f t="shared" si="916"/>
        <v>NO</v>
      </c>
      <c r="AD2794" t="str">
        <f t="shared" si="917"/>
        <v>NO</v>
      </c>
      <c r="AE2794" t="str">
        <f t="shared" si="918"/>
        <v>NO</v>
      </c>
      <c r="AF2794" t="str">
        <f t="shared" si="919"/>
        <v>NO</v>
      </c>
      <c r="AG2794" t="str">
        <f t="shared" si="920"/>
        <v>NO</v>
      </c>
      <c r="AH2794" t="str">
        <f t="shared" si="921"/>
        <v>NO</v>
      </c>
      <c r="AI2794">
        <f t="shared" si="922"/>
        <v>24</v>
      </c>
      <c r="AJ2794" t="str">
        <f t="shared" si="923"/>
        <v/>
      </c>
    </row>
    <row r="2795" spans="1:36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903"/>
        <v>1.105675</v>
      </c>
      <c r="P2795" s="6">
        <f t="shared" si="904"/>
        <v>151.4623287671233</v>
      </c>
      <c r="Q2795" t="str">
        <f t="shared" si="905"/>
        <v>theater</v>
      </c>
      <c r="R2795" t="str">
        <f t="shared" si="906"/>
        <v>plays</v>
      </c>
      <c r="S2795" s="8">
        <f t="shared" si="907"/>
        <v>42176</v>
      </c>
      <c r="T2795" s="8">
        <f t="shared" si="908"/>
        <v>42206.419039351851</v>
      </c>
      <c r="U2795">
        <f t="shared" si="909"/>
        <v>2015</v>
      </c>
      <c r="V2795" t="str">
        <f>VLOOKUP(MONTH(S2795),REF!$C$4:$D$15,2,FALSE)</f>
        <v>JUN</v>
      </c>
      <c r="W2795" t="str">
        <f t="shared" si="910"/>
        <v>NO</v>
      </c>
      <c r="X2795" t="str">
        <f t="shared" si="911"/>
        <v>NO</v>
      </c>
      <c r="Y2795" t="str">
        <f t="shared" si="912"/>
        <v>NO</v>
      </c>
      <c r="Z2795" t="str">
        <f t="shared" si="913"/>
        <v>YES</v>
      </c>
      <c r="AA2795" t="str">
        <f t="shared" si="914"/>
        <v>NO</v>
      </c>
      <c r="AB2795" t="str">
        <f t="shared" si="915"/>
        <v>NO</v>
      </c>
      <c r="AC2795" t="str">
        <f t="shared" si="916"/>
        <v>NO</v>
      </c>
      <c r="AD2795" t="str">
        <f t="shared" si="917"/>
        <v>NO</v>
      </c>
      <c r="AE2795" t="str">
        <f t="shared" si="918"/>
        <v>NO</v>
      </c>
      <c r="AF2795" t="str">
        <f t="shared" si="919"/>
        <v>NO</v>
      </c>
      <c r="AG2795" t="str">
        <f t="shared" si="920"/>
        <v>NO</v>
      </c>
      <c r="AH2795" t="str">
        <f t="shared" si="921"/>
        <v>NO</v>
      </c>
      <c r="AI2795">
        <f t="shared" si="922"/>
        <v>73</v>
      </c>
      <c r="AJ2795" t="str">
        <f t="shared" si="923"/>
        <v/>
      </c>
    </row>
    <row r="2796" spans="1:36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903"/>
        <v>1.5</v>
      </c>
      <c r="P2796" s="6">
        <f t="shared" si="904"/>
        <v>25</v>
      </c>
      <c r="Q2796" t="str">
        <f t="shared" si="905"/>
        <v>theater</v>
      </c>
      <c r="R2796" t="str">
        <f t="shared" si="906"/>
        <v>plays</v>
      </c>
      <c r="S2796" s="8">
        <f t="shared" si="907"/>
        <v>42417</v>
      </c>
      <c r="T2796" s="8">
        <f t="shared" si="908"/>
        <v>42432.791666666672</v>
      </c>
      <c r="U2796">
        <f t="shared" si="909"/>
        <v>2016</v>
      </c>
      <c r="V2796" t="str">
        <f>VLOOKUP(MONTH(S2796),REF!$C$4:$D$15,2,FALSE)</f>
        <v>FEB</v>
      </c>
      <c r="W2796" t="str">
        <f t="shared" si="910"/>
        <v>YES</v>
      </c>
      <c r="X2796" t="str">
        <f t="shared" si="911"/>
        <v>NO</v>
      </c>
      <c r="Y2796" t="str">
        <f t="shared" si="912"/>
        <v>NO</v>
      </c>
      <c r="Z2796" t="str">
        <f t="shared" si="913"/>
        <v>NO</v>
      </c>
      <c r="AA2796" t="str">
        <f t="shared" si="914"/>
        <v>NO</v>
      </c>
      <c r="AB2796" t="str">
        <f t="shared" si="915"/>
        <v>NO</v>
      </c>
      <c r="AC2796" t="str">
        <f t="shared" si="916"/>
        <v>NO</v>
      </c>
      <c r="AD2796" t="str">
        <f t="shared" si="917"/>
        <v>NO</v>
      </c>
      <c r="AE2796" t="str">
        <f t="shared" si="918"/>
        <v>NO</v>
      </c>
      <c r="AF2796" t="str">
        <f t="shared" si="919"/>
        <v>NO</v>
      </c>
      <c r="AG2796" t="str">
        <f t="shared" si="920"/>
        <v>NO</v>
      </c>
      <c r="AH2796" t="str">
        <f t="shared" si="921"/>
        <v>NO</v>
      </c>
      <c r="AI2796">
        <f t="shared" si="922"/>
        <v>3</v>
      </c>
      <c r="AJ2796" t="str">
        <f t="shared" si="923"/>
        <v/>
      </c>
    </row>
    <row r="2797" spans="1:36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903"/>
        <v>1.0428571428571429</v>
      </c>
      <c r="P2797" s="6">
        <f t="shared" si="904"/>
        <v>36.5</v>
      </c>
      <c r="Q2797" t="str">
        <f t="shared" si="905"/>
        <v>theater</v>
      </c>
      <c r="R2797" t="str">
        <f t="shared" si="906"/>
        <v>plays</v>
      </c>
      <c r="S2797" s="8">
        <f t="shared" si="907"/>
        <v>41781</v>
      </c>
      <c r="T2797" s="8">
        <f t="shared" si="908"/>
        <v>41796.958333333336</v>
      </c>
      <c r="U2797">
        <f t="shared" si="909"/>
        <v>2014</v>
      </c>
      <c r="V2797" t="str">
        <f>VLOOKUP(MONTH(S2797),REF!$C$4:$D$15,2,FALSE)</f>
        <v>MAY</v>
      </c>
      <c r="W2797" t="str">
        <f t="shared" si="910"/>
        <v>YES</v>
      </c>
      <c r="X2797" t="str">
        <f t="shared" si="911"/>
        <v>NO</v>
      </c>
      <c r="Y2797" t="str">
        <f t="shared" si="912"/>
        <v>NO</v>
      </c>
      <c r="Z2797" t="str">
        <f t="shared" si="913"/>
        <v>NO</v>
      </c>
      <c r="AA2797" t="str">
        <f t="shared" si="914"/>
        <v>NO</v>
      </c>
      <c r="AB2797" t="str">
        <f t="shared" si="915"/>
        <v>NO</v>
      </c>
      <c r="AC2797" t="str">
        <f t="shared" si="916"/>
        <v>NO</v>
      </c>
      <c r="AD2797" t="str">
        <f t="shared" si="917"/>
        <v>NO</v>
      </c>
      <c r="AE2797" t="str">
        <f t="shared" si="918"/>
        <v>NO</v>
      </c>
      <c r="AF2797" t="str">
        <f t="shared" si="919"/>
        <v>NO</v>
      </c>
      <c r="AG2797" t="str">
        <f t="shared" si="920"/>
        <v>NO</v>
      </c>
      <c r="AH2797" t="str">
        <f t="shared" si="921"/>
        <v>NO</v>
      </c>
      <c r="AI2797">
        <f t="shared" si="922"/>
        <v>20</v>
      </c>
      <c r="AJ2797" t="str">
        <f t="shared" si="923"/>
        <v/>
      </c>
    </row>
    <row r="2798" spans="1:36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903"/>
        <v>1.155</v>
      </c>
      <c r="P2798" s="6">
        <f t="shared" si="904"/>
        <v>44</v>
      </c>
      <c r="Q2798" t="str">
        <f t="shared" si="905"/>
        <v>theater</v>
      </c>
      <c r="R2798" t="str">
        <f t="shared" si="906"/>
        <v>plays</v>
      </c>
      <c r="S2798" s="8">
        <f t="shared" si="907"/>
        <v>41796</v>
      </c>
      <c r="T2798" s="8">
        <f t="shared" si="908"/>
        <v>41825.528101851851</v>
      </c>
      <c r="U2798">
        <f t="shared" si="909"/>
        <v>2014</v>
      </c>
      <c r="V2798" t="str">
        <f>VLOOKUP(MONTH(S2798),REF!$C$4:$D$15,2,FALSE)</f>
        <v>JUN</v>
      </c>
      <c r="W2798" t="str">
        <f t="shared" si="910"/>
        <v>YES</v>
      </c>
      <c r="X2798" t="str">
        <f t="shared" si="911"/>
        <v>NO</v>
      </c>
      <c r="Y2798" t="str">
        <f t="shared" si="912"/>
        <v>NO</v>
      </c>
      <c r="Z2798" t="str">
        <f t="shared" si="913"/>
        <v>NO</v>
      </c>
      <c r="AA2798" t="str">
        <f t="shared" si="914"/>
        <v>NO</v>
      </c>
      <c r="AB2798" t="str">
        <f t="shared" si="915"/>
        <v>NO</v>
      </c>
      <c r="AC2798" t="str">
        <f t="shared" si="916"/>
        <v>NO</v>
      </c>
      <c r="AD2798" t="str">
        <f t="shared" si="917"/>
        <v>NO</v>
      </c>
      <c r="AE2798" t="str">
        <f t="shared" si="918"/>
        <v>NO</v>
      </c>
      <c r="AF2798" t="str">
        <f t="shared" si="919"/>
        <v>NO</v>
      </c>
      <c r="AG2798" t="str">
        <f t="shared" si="920"/>
        <v>NO</v>
      </c>
      <c r="AH2798" t="str">
        <f t="shared" si="921"/>
        <v>NO</v>
      </c>
      <c r="AI2798">
        <f t="shared" si="922"/>
        <v>21</v>
      </c>
      <c r="AJ2798" t="str">
        <f t="shared" si="923"/>
        <v/>
      </c>
    </row>
    <row r="2799" spans="1:36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903"/>
        <v>1.02645125</v>
      </c>
      <c r="P2799" s="6">
        <f t="shared" si="904"/>
        <v>87.357553191489373</v>
      </c>
      <c r="Q2799" t="str">
        <f t="shared" si="905"/>
        <v>theater</v>
      </c>
      <c r="R2799" t="str">
        <f t="shared" si="906"/>
        <v>plays</v>
      </c>
      <c r="S2799" s="8">
        <f t="shared" si="907"/>
        <v>41799</v>
      </c>
      <c r="T2799" s="8">
        <f t="shared" si="908"/>
        <v>41828.94027777778</v>
      </c>
      <c r="U2799">
        <f t="shared" si="909"/>
        <v>2014</v>
      </c>
      <c r="V2799" t="str">
        <f>VLOOKUP(MONTH(S2799),REF!$C$4:$D$15,2,FALSE)</f>
        <v>JUN</v>
      </c>
      <c r="W2799" t="str">
        <f t="shared" si="910"/>
        <v>NO</v>
      </c>
      <c r="X2799" t="str">
        <f t="shared" si="911"/>
        <v>NO</v>
      </c>
      <c r="Y2799" t="str">
        <f t="shared" si="912"/>
        <v>YES</v>
      </c>
      <c r="Z2799" t="str">
        <f t="shared" si="913"/>
        <v>NO</v>
      </c>
      <c r="AA2799" t="str">
        <f t="shared" si="914"/>
        <v>NO</v>
      </c>
      <c r="AB2799" t="str">
        <f t="shared" si="915"/>
        <v>NO</v>
      </c>
      <c r="AC2799" t="str">
        <f t="shared" si="916"/>
        <v>NO</v>
      </c>
      <c r="AD2799" t="str">
        <f t="shared" si="917"/>
        <v>NO</v>
      </c>
      <c r="AE2799" t="str">
        <f t="shared" si="918"/>
        <v>NO</v>
      </c>
      <c r="AF2799" t="str">
        <f t="shared" si="919"/>
        <v>NO</v>
      </c>
      <c r="AG2799" t="str">
        <f t="shared" si="920"/>
        <v>NO</v>
      </c>
      <c r="AH2799" t="str">
        <f t="shared" si="921"/>
        <v>NO</v>
      </c>
      <c r="AI2799">
        <f t="shared" si="922"/>
        <v>94</v>
      </c>
      <c r="AJ2799" t="str">
        <f t="shared" si="923"/>
        <v/>
      </c>
    </row>
    <row r="2800" spans="1:36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903"/>
        <v>1.014</v>
      </c>
      <c r="P2800" s="6">
        <f t="shared" si="904"/>
        <v>36.474820143884891</v>
      </c>
      <c r="Q2800" t="str">
        <f t="shared" si="905"/>
        <v>theater</v>
      </c>
      <c r="R2800" t="str">
        <f t="shared" si="906"/>
        <v>plays</v>
      </c>
      <c r="S2800" s="8">
        <f t="shared" si="907"/>
        <v>42202</v>
      </c>
      <c r="T2800" s="8">
        <f t="shared" si="908"/>
        <v>42216.666666666672</v>
      </c>
      <c r="U2800">
        <f t="shared" si="909"/>
        <v>2015</v>
      </c>
      <c r="V2800" t="str">
        <f>VLOOKUP(MONTH(S2800),REF!$C$4:$D$15,2,FALSE)</f>
        <v>JUL</v>
      </c>
      <c r="W2800" t="str">
        <f t="shared" si="910"/>
        <v>NO</v>
      </c>
      <c r="X2800" t="str">
        <f t="shared" si="911"/>
        <v>NO</v>
      </c>
      <c r="Y2800" t="str">
        <f t="shared" si="912"/>
        <v>YES</v>
      </c>
      <c r="Z2800" t="str">
        <f t="shared" si="913"/>
        <v>NO</v>
      </c>
      <c r="AA2800" t="str">
        <f t="shared" si="914"/>
        <v>NO</v>
      </c>
      <c r="AB2800" t="str">
        <f t="shared" si="915"/>
        <v>NO</v>
      </c>
      <c r="AC2800" t="str">
        <f t="shared" si="916"/>
        <v>NO</v>
      </c>
      <c r="AD2800" t="str">
        <f t="shared" si="917"/>
        <v>NO</v>
      </c>
      <c r="AE2800" t="str">
        <f t="shared" si="918"/>
        <v>NO</v>
      </c>
      <c r="AF2800" t="str">
        <f t="shared" si="919"/>
        <v>NO</v>
      </c>
      <c r="AG2800" t="str">
        <f t="shared" si="920"/>
        <v>NO</v>
      </c>
      <c r="AH2800" t="str">
        <f t="shared" si="921"/>
        <v>NO</v>
      </c>
      <c r="AI2800">
        <f t="shared" si="922"/>
        <v>139</v>
      </c>
      <c r="AJ2800" t="str">
        <f t="shared" si="923"/>
        <v/>
      </c>
    </row>
    <row r="2801" spans="1:36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903"/>
        <v>1.1663479999999999</v>
      </c>
      <c r="P2801" s="6">
        <f t="shared" si="904"/>
        <v>44.859538461538463</v>
      </c>
      <c r="Q2801" t="str">
        <f t="shared" si="905"/>
        <v>theater</v>
      </c>
      <c r="R2801" t="str">
        <f t="shared" si="906"/>
        <v>plays</v>
      </c>
      <c r="S2801" s="8">
        <f t="shared" si="907"/>
        <v>42507</v>
      </c>
      <c r="T2801" s="8">
        <f t="shared" si="908"/>
        <v>42538.666666666672</v>
      </c>
      <c r="U2801">
        <f t="shared" si="909"/>
        <v>2016</v>
      </c>
      <c r="V2801" t="str">
        <f>VLOOKUP(MONTH(S2801),REF!$C$4:$D$15,2,FALSE)</f>
        <v>MAY</v>
      </c>
      <c r="W2801" t="str">
        <f t="shared" si="910"/>
        <v>NO</v>
      </c>
      <c r="X2801" t="str">
        <f t="shared" si="911"/>
        <v>NO</v>
      </c>
      <c r="Y2801" t="str">
        <f t="shared" si="912"/>
        <v>YES</v>
      </c>
      <c r="Z2801" t="str">
        <f t="shared" si="913"/>
        <v>NO</v>
      </c>
      <c r="AA2801" t="str">
        <f t="shared" si="914"/>
        <v>NO</v>
      </c>
      <c r="AB2801" t="str">
        <f t="shared" si="915"/>
        <v>NO</v>
      </c>
      <c r="AC2801" t="str">
        <f t="shared" si="916"/>
        <v>NO</v>
      </c>
      <c r="AD2801" t="str">
        <f t="shared" si="917"/>
        <v>NO</v>
      </c>
      <c r="AE2801" t="str">
        <f t="shared" si="918"/>
        <v>NO</v>
      </c>
      <c r="AF2801" t="str">
        <f t="shared" si="919"/>
        <v>NO</v>
      </c>
      <c r="AG2801" t="str">
        <f t="shared" si="920"/>
        <v>NO</v>
      </c>
      <c r="AH2801" t="str">
        <f t="shared" si="921"/>
        <v>NO</v>
      </c>
      <c r="AI2801">
        <f t="shared" si="922"/>
        <v>130</v>
      </c>
      <c r="AJ2801" t="str">
        <f t="shared" si="923"/>
        <v/>
      </c>
    </row>
    <row r="2802" spans="1:36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903"/>
        <v>1.33</v>
      </c>
      <c r="P2802" s="6">
        <f t="shared" si="904"/>
        <v>42.903225806451616</v>
      </c>
      <c r="Q2802" t="str">
        <f t="shared" si="905"/>
        <v>theater</v>
      </c>
      <c r="R2802" t="str">
        <f t="shared" si="906"/>
        <v>plays</v>
      </c>
      <c r="S2802" s="8">
        <f t="shared" si="907"/>
        <v>41949</v>
      </c>
      <c r="T2802" s="8">
        <f t="shared" si="908"/>
        <v>42008.552847222221</v>
      </c>
      <c r="U2802">
        <f t="shared" si="909"/>
        <v>2014</v>
      </c>
      <c r="V2802" t="str">
        <f>VLOOKUP(MONTH(S2802),REF!$C$4:$D$15,2,FALSE)</f>
        <v>NOV</v>
      </c>
      <c r="W2802" t="str">
        <f t="shared" si="910"/>
        <v>NO</v>
      </c>
      <c r="X2802" t="str">
        <f t="shared" si="911"/>
        <v>YES</v>
      </c>
      <c r="Y2802" t="str">
        <f t="shared" si="912"/>
        <v>NO</v>
      </c>
      <c r="Z2802" t="str">
        <f t="shared" si="913"/>
        <v>NO</v>
      </c>
      <c r="AA2802" t="str">
        <f t="shared" si="914"/>
        <v>NO</v>
      </c>
      <c r="AB2802" t="str">
        <f t="shared" si="915"/>
        <v>NO</v>
      </c>
      <c r="AC2802" t="str">
        <f t="shared" si="916"/>
        <v>NO</v>
      </c>
      <c r="AD2802" t="str">
        <f t="shared" si="917"/>
        <v>NO</v>
      </c>
      <c r="AE2802" t="str">
        <f t="shared" si="918"/>
        <v>NO</v>
      </c>
      <c r="AF2802" t="str">
        <f t="shared" si="919"/>
        <v>NO</v>
      </c>
      <c r="AG2802" t="str">
        <f t="shared" si="920"/>
        <v>NO</v>
      </c>
      <c r="AH2802" t="str">
        <f t="shared" si="921"/>
        <v>NO</v>
      </c>
      <c r="AI2802">
        <f t="shared" si="922"/>
        <v>31</v>
      </c>
      <c r="AJ2802" t="str">
        <f t="shared" si="923"/>
        <v/>
      </c>
    </row>
    <row r="2803" spans="1:36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903"/>
        <v>1.3320000000000001</v>
      </c>
      <c r="P2803" s="6">
        <f t="shared" si="904"/>
        <v>51.230769230769234</v>
      </c>
      <c r="Q2803" t="str">
        <f t="shared" si="905"/>
        <v>theater</v>
      </c>
      <c r="R2803" t="str">
        <f t="shared" si="906"/>
        <v>plays</v>
      </c>
      <c r="S2803" s="8">
        <f t="shared" si="907"/>
        <v>41900</v>
      </c>
      <c r="T2803" s="8">
        <f t="shared" si="908"/>
        <v>41922.458333333336</v>
      </c>
      <c r="U2803">
        <f t="shared" si="909"/>
        <v>2014</v>
      </c>
      <c r="V2803" t="str">
        <f>VLOOKUP(MONTH(S2803),REF!$C$4:$D$15,2,FALSE)</f>
        <v>SEP</v>
      </c>
      <c r="W2803" t="str">
        <f t="shared" si="910"/>
        <v>YES</v>
      </c>
      <c r="X2803" t="str">
        <f t="shared" si="911"/>
        <v>NO</v>
      </c>
      <c r="Y2803" t="str">
        <f t="shared" si="912"/>
        <v>NO</v>
      </c>
      <c r="Z2803" t="str">
        <f t="shared" si="913"/>
        <v>NO</v>
      </c>
      <c r="AA2803" t="str">
        <f t="shared" si="914"/>
        <v>NO</v>
      </c>
      <c r="AB2803" t="str">
        <f t="shared" si="915"/>
        <v>NO</v>
      </c>
      <c r="AC2803" t="str">
        <f t="shared" si="916"/>
        <v>NO</v>
      </c>
      <c r="AD2803" t="str">
        <f t="shared" si="917"/>
        <v>NO</v>
      </c>
      <c r="AE2803" t="str">
        <f t="shared" si="918"/>
        <v>NO</v>
      </c>
      <c r="AF2803" t="str">
        <f t="shared" si="919"/>
        <v>NO</v>
      </c>
      <c r="AG2803" t="str">
        <f t="shared" si="920"/>
        <v>NO</v>
      </c>
      <c r="AH2803" t="str">
        <f t="shared" si="921"/>
        <v>NO</v>
      </c>
      <c r="AI2803">
        <f t="shared" si="922"/>
        <v>13</v>
      </c>
      <c r="AJ2803" t="str">
        <f t="shared" si="923"/>
        <v/>
      </c>
    </row>
    <row r="2804" spans="1:36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903"/>
        <v>1.0183333333333333</v>
      </c>
      <c r="P2804" s="6">
        <f t="shared" si="904"/>
        <v>33.944444444444443</v>
      </c>
      <c r="Q2804" t="str">
        <f t="shared" si="905"/>
        <v>theater</v>
      </c>
      <c r="R2804" t="str">
        <f t="shared" si="906"/>
        <v>plays</v>
      </c>
      <c r="S2804" s="8">
        <f t="shared" si="907"/>
        <v>42193</v>
      </c>
      <c r="T2804" s="8">
        <f t="shared" si="908"/>
        <v>42222.64707175926</v>
      </c>
      <c r="U2804">
        <f t="shared" si="909"/>
        <v>2015</v>
      </c>
      <c r="V2804" t="str">
        <f>VLOOKUP(MONTH(S2804),REF!$C$4:$D$15,2,FALSE)</f>
        <v>JUL</v>
      </c>
      <c r="W2804" t="str">
        <f t="shared" si="910"/>
        <v>NO</v>
      </c>
      <c r="X2804" t="str">
        <f t="shared" si="911"/>
        <v>YES</v>
      </c>
      <c r="Y2804" t="str">
        <f t="shared" si="912"/>
        <v>NO</v>
      </c>
      <c r="Z2804" t="str">
        <f t="shared" si="913"/>
        <v>NO</v>
      </c>
      <c r="AA2804" t="str">
        <f t="shared" si="914"/>
        <v>NO</v>
      </c>
      <c r="AB2804" t="str">
        <f t="shared" si="915"/>
        <v>NO</v>
      </c>
      <c r="AC2804" t="str">
        <f t="shared" si="916"/>
        <v>NO</v>
      </c>
      <c r="AD2804" t="str">
        <f t="shared" si="917"/>
        <v>NO</v>
      </c>
      <c r="AE2804" t="str">
        <f t="shared" si="918"/>
        <v>NO</v>
      </c>
      <c r="AF2804" t="str">
        <f t="shared" si="919"/>
        <v>NO</v>
      </c>
      <c r="AG2804" t="str">
        <f t="shared" si="920"/>
        <v>NO</v>
      </c>
      <c r="AH2804" t="str">
        <f t="shared" si="921"/>
        <v>NO</v>
      </c>
      <c r="AI2804">
        <f t="shared" si="922"/>
        <v>90</v>
      </c>
      <c r="AJ2804" t="str">
        <f t="shared" si="923"/>
        <v/>
      </c>
    </row>
    <row r="2805" spans="1:36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903"/>
        <v>1.2795000000000001</v>
      </c>
      <c r="P2805" s="6">
        <f t="shared" si="904"/>
        <v>90.744680851063833</v>
      </c>
      <c r="Q2805" t="str">
        <f t="shared" si="905"/>
        <v>theater</v>
      </c>
      <c r="R2805" t="str">
        <f t="shared" si="906"/>
        <v>plays</v>
      </c>
      <c r="S2805" s="8">
        <f t="shared" si="907"/>
        <v>42158</v>
      </c>
      <c r="T2805" s="8">
        <f t="shared" si="908"/>
        <v>42201</v>
      </c>
      <c r="U2805">
        <f t="shared" si="909"/>
        <v>2015</v>
      </c>
      <c r="V2805" t="str">
        <f>VLOOKUP(MONTH(S2805),REF!$C$4:$D$15,2,FALSE)</f>
        <v>JUN</v>
      </c>
      <c r="W2805" t="str">
        <f t="shared" si="910"/>
        <v>NO</v>
      </c>
      <c r="X2805" t="str">
        <f t="shared" si="911"/>
        <v>NO</v>
      </c>
      <c r="Y2805" t="str">
        <f t="shared" si="912"/>
        <v>NO</v>
      </c>
      <c r="Z2805" t="str">
        <f t="shared" si="913"/>
        <v>YES</v>
      </c>
      <c r="AA2805" t="str">
        <f t="shared" si="914"/>
        <v>NO</v>
      </c>
      <c r="AB2805" t="str">
        <f t="shared" si="915"/>
        <v>NO</v>
      </c>
      <c r="AC2805" t="str">
        <f t="shared" si="916"/>
        <v>NO</v>
      </c>
      <c r="AD2805" t="str">
        <f t="shared" si="917"/>
        <v>NO</v>
      </c>
      <c r="AE2805" t="str">
        <f t="shared" si="918"/>
        <v>NO</v>
      </c>
      <c r="AF2805" t="str">
        <f t="shared" si="919"/>
        <v>NO</v>
      </c>
      <c r="AG2805" t="str">
        <f t="shared" si="920"/>
        <v>NO</v>
      </c>
      <c r="AH2805" t="str">
        <f t="shared" si="921"/>
        <v>NO</v>
      </c>
      <c r="AI2805">
        <f t="shared" si="922"/>
        <v>141</v>
      </c>
      <c r="AJ2805" t="str">
        <f t="shared" si="923"/>
        <v/>
      </c>
    </row>
    <row r="2806" spans="1:36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903"/>
        <v>1.1499999999999999</v>
      </c>
      <c r="P2806" s="6">
        <f t="shared" si="904"/>
        <v>50</v>
      </c>
      <c r="Q2806" t="str">
        <f t="shared" si="905"/>
        <v>theater</v>
      </c>
      <c r="R2806" t="str">
        <f t="shared" si="906"/>
        <v>plays</v>
      </c>
      <c r="S2806" s="8">
        <f t="shared" si="907"/>
        <v>41881</v>
      </c>
      <c r="T2806" s="8">
        <f t="shared" si="908"/>
        <v>41911.453587962962</v>
      </c>
      <c r="U2806">
        <f t="shared" si="909"/>
        <v>2014</v>
      </c>
      <c r="V2806" t="str">
        <f>VLOOKUP(MONTH(S2806),REF!$C$4:$D$15,2,FALSE)</f>
        <v>AUG</v>
      </c>
      <c r="W2806" t="str">
        <f t="shared" si="910"/>
        <v>NO</v>
      </c>
      <c r="X2806" t="str">
        <f t="shared" si="911"/>
        <v>YES</v>
      </c>
      <c r="Y2806" t="str">
        <f t="shared" si="912"/>
        <v>NO</v>
      </c>
      <c r="Z2806" t="str">
        <f t="shared" si="913"/>
        <v>NO</v>
      </c>
      <c r="AA2806" t="str">
        <f t="shared" si="914"/>
        <v>NO</v>
      </c>
      <c r="AB2806" t="str">
        <f t="shared" si="915"/>
        <v>NO</v>
      </c>
      <c r="AC2806" t="str">
        <f t="shared" si="916"/>
        <v>NO</v>
      </c>
      <c r="AD2806" t="str">
        <f t="shared" si="917"/>
        <v>NO</v>
      </c>
      <c r="AE2806" t="str">
        <f t="shared" si="918"/>
        <v>NO</v>
      </c>
      <c r="AF2806" t="str">
        <f t="shared" si="919"/>
        <v>NO</v>
      </c>
      <c r="AG2806" t="str">
        <f t="shared" si="920"/>
        <v>NO</v>
      </c>
      <c r="AH2806" t="str">
        <f t="shared" si="921"/>
        <v>NO</v>
      </c>
      <c r="AI2806">
        <f t="shared" si="922"/>
        <v>23</v>
      </c>
      <c r="AJ2806" t="str">
        <f t="shared" si="923"/>
        <v/>
      </c>
    </row>
    <row r="2807" spans="1:36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903"/>
        <v>1.1000000000000001</v>
      </c>
      <c r="P2807" s="6">
        <f t="shared" si="904"/>
        <v>24.444444444444443</v>
      </c>
      <c r="Q2807" t="str">
        <f t="shared" si="905"/>
        <v>theater</v>
      </c>
      <c r="R2807" t="str">
        <f t="shared" si="906"/>
        <v>plays</v>
      </c>
      <c r="S2807" s="8">
        <f t="shared" si="907"/>
        <v>42214</v>
      </c>
      <c r="T2807" s="8">
        <f t="shared" si="908"/>
        <v>42238.505474537036</v>
      </c>
      <c r="U2807">
        <f t="shared" si="909"/>
        <v>2015</v>
      </c>
      <c r="V2807" t="str">
        <f>VLOOKUP(MONTH(S2807),REF!$C$4:$D$15,2,FALSE)</f>
        <v>JUL</v>
      </c>
      <c r="W2807" t="str">
        <f t="shared" si="910"/>
        <v>YES</v>
      </c>
      <c r="X2807" t="str">
        <f t="shared" si="911"/>
        <v>NO</v>
      </c>
      <c r="Y2807" t="str">
        <f t="shared" si="912"/>
        <v>NO</v>
      </c>
      <c r="Z2807" t="str">
        <f t="shared" si="913"/>
        <v>NO</v>
      </c>
      <c r="AA2807" t="str">
        <f t="shared" si="914"/>
        <v>NO</v>
      </c>
      <c r="AB2807" t="str">
        <f t="shared" si="915"/>
        <v>NO</v>
      </c>
      <c r="AC2807" t="str">
        <f t="shared" si="916"/>
        <v>NO</v>
      </c>
      <c r="AD2807" t="str">
        <f t="shared" si="917"/>
        <v>NO</v>
      </c>
      <c r="AE2807" t="str">
        <f t="shared" si="918"/>
        <v>NO</v>
      </c>
      <c r="AF2807" t="str">
        <f t="shared" si="919"/>
        <v>NO</v>
      </c>
      <c r="AG2807" t="str">
        <f t="shared" si="920"/>
        <v>NO</v>
      </c>
      <c r="AH2807" t="str">
        <f t="shared" si="921"/>
        <v>NO</v>
      </c>
      <c r="AI2807">
        <f t="shared" si="922"/>
        <v>18</v>
      </c>
      <c r="AJ2807" t="str">
        <f t="shared" si="923"/>
        <v/>
      </c>
    </row>
    <row r="2808" spans="1:36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903"/>
        <v>1.121</v>
      </c>
      <c r="P2808" s="6">
        <f t="shared" si="904"/>
        <v>44.25</v>
      </c>
      <c r="Q2808" t="str">
        <f t="shared" si="905"/>
        <v>theater</v>
      </c>
      <c r="R2808" t="str">
        <f t="shared" si="906"/>
        <v>plays</v>
      </c>
      <c r="S2808" s="8">
        <f t="shared" si="907"/>
        <v>42185</v>
      </c>
      <c r="T2808" s="8">
        <f t="shared" si="908"/>
        <v>42221.458333333328</v>
      </c>
      <c r="U2808">
        <f t="shared" si="909"/>
        <v>2015</v>
      </c>
      <c r="V2808" t="str">
        <f>VLOOKUP(MONTH(S2808),REF!$C$4:$D$15,2,FALSE)</f>
        <v>JUN</v>
      </c>
      <c r="W2808" t="str">
        <f t="shared" si="910"/>
        <v>NO</v>
      </c>
      <c r="X2808" t="str">
        <f t="shared" si="911"/>
        <v>YES</v>
      </c>
      <c r="Y2808" t="str">
        <f t="shared" si="912"/>
        <v>NO</v>
      </c>
      <c r="Z2808" t="str">
        <f t="shared" si="913"/>
        <v>NO</v>
      </c>
      <c r="AA2808" t="str">
        <f t="shared" si="914"/>
        <v>NO</v>
      </c>
      <c r="AB2808" t="str">
        <f t="shared" si="915"/>
        <v>NO</v>
      </c>
      <c r="AC2808" t="str">
        <f t="shared" si="916"/>
        <v>NO</v>
      </c>
      <c r="AD2808" t="str">
        <f t="shared" si="917"/>
        <v>NO</v>
      </c>
      <c r="AE2808" t="str">
        <f t="shared" si="918"/>
        <v>NO</v>
      </c>
      <c r="AF2808" t="str">
        <f t="shared" si="919"/>
        <v>NO</v>
      </c>
      <c r="AG2808" t="str">
        <f t="shared" si="920"/>
        <v>NO</v>
      </c>
      <c r="AH2808" t="str">
        <f t="shared" si="921"/>
        <v>NO</v>
      </c>
      <c r="AI2808">
        <f t="shared" si="922"/>
        <v>76</v>
      </c>
      <c r="AJ2808" t="str">
        <f t="shared" si="923"/>
        <v/>
      </c>
    </row>
    <row r="2809" spans="1:36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903"/>
        <v>1.26</v>
      </c>
      <c r="P2809" s="6">
        <f t="shared" si="904"/>
        <v>67.741935483870961</v>
      </c>
      <c r="Q2809" t="str">
        <f t="shared" si="905"/>
        <v>theater</v>
      </c>
      <c r="R2809" t="str">
        <f t="shared" si="906"/>
        <v>plays</v>
      </c>
      <c r="S2809" s="8">
        <f t="shared" si="907"/>
        <v>42155</v>
      </c>
      <c r="T2809" s="8">
        <f t="shared" si="908"/>
        <v>42184.873124999998</v>
      </c>
      <c r="U2809">
        <f t="shared" si="909"/>
        <v>2015</v>
      </c>
      <c r="V2809" t="str">
        <f>VLOOKUP(MONTH(S2809),REF!$C$4:$D$15,2,FALSE)</f>
        <v>MAY</v>
      </c>
      <c r="W2809" t="str">
        <f t="shared" si="910"/>
        <v>NO</v>
      </c>
      <c r="X2809" t="str">
        <f t="shared" si="911"/>
        <v>NO</v>
      </c>
      <c r="Y2809" t="str">
        <f t="shared" si="912"/>
        <v>YES</v>
      </c>
      <c r="Z2809" t="str">
        <f t="shared" si="913"/>
        <v>NO</v>
      </c>
      <c r="AA2809" t="str">
        <f t="shared" si="914"/>
        <v>NO</v>
      </c>
      <c r="AB2809" t="str">
        <f t="shared" si="915"/>
        <v>NO</v>
      </c>
      <c r="AC2809" t="str">
        <f t="shared" si="916"/>
        <v>NO</v>
      </c>
      <c r="AD2809" t="str">
        <f t="shared" si="917"/>
        <v>NO</v>
      </c>
      <c r="AE2809" t="str">
        <f t="shared" si="918"/>
        <v>NO</v>
      </c>
      <c r="AF2809" t="str">
        <f t="shared" si="919"/>
        <v>NO</v>
      </c>
      <c r="AG2809" t="str">
        <f t="shared" si="920"/>
        <v>NO</v>
      </c>
      <c r="AH2809" t="str">
        <f t="shared" si="921"/>
        <v>NO</v>
      </c>
      <c r="AI2809">
        <f t="shared" si="922"/>
        <v>93</v>
      </c>
      <c r="AJ2809" t="str">
        <f t="shared" si="923"/>
        <v/>
      </c>
    </row>
    <row r="2810" spans="1:36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903"/>
        <v>1.0024444444444445</v>
      </c>
      <c r="P2810" s="6">
        <f t="shared" si="904"/>
        <v>65.376811594202906</v>
      </c>
      <c r="Q2810" t="str">
        <f t="shared" si="905"/>
        <v>theater</v>
      </c>
      <c r="R2810" t="str">
        <f t="shared" si="906"/>
        <v>plays</v>
      </c>
      <c r="S2810" s="8">
        <f t="shared" si="907"/>
        <v>42209</v>
      </c>
      <c r="T2810" s="8">
        <f t="shared" si="908"/>
        <v>42238.84646990741</v>
      </c>
      <c r="U2810">
        <f t="shared" si="909"/>
        <v>2015</v>
      </c>
      <c r="V2810" t="str">
        <f>VLOOKUP(MONTH(S2810),REF!$C$4:$D$15,2,FALSE)</f>
        <v>JUL</v>
      </c>
      <c r="W2810" t="str">
        <f t="shared" si="910"/>
        <v>NO</v>
      </c>
      <c r="X2810" t="str">
        <f t="shared" si="911"/>
        <v>YES</v>
      </c>
      <c r="Y2810" t="str">
        <f t="shared" si="912"/>
        <v>NO</v>
      </c>
      <c r="Z2810" t="str">
        <f t="shared" si="913"/>
        <v>NO</v>
      </c>
      <c r="AA2810" t="str">
        <f t="shared" si="914"/>
        <v>NO</v>
      </c>
      <c r="AB2810" t="str">
        <f t="shared" si="915"/>
        <v>NO</v>
      </c>
      <c r="AC2810" t="str">
        <f t="shared" si="916"/>
        <v>NO</v>
      </c>
      <c r="AD2810" t="str">
        <f t="shared" si="917"/>
        <v>NO</v>
      </c>
      <c r="AE2810" t="str">
        <f t="shared" si="918"/>
        <v>NO</v>
      </c>
      <c r="AF2810" t="str">
        <f t="shared" si="919"/>
        <v>NO</v>
      </c>
      <c r="AG2810" t="str">
        <f t="shared" si="920"/>
        <v>NO</v>
      </c>
      <c r="AH2810" t="str">
        <f t="shared" si="921"/>
        <v>NO</v>
      </c>
      <c r="AI2810">
        <f t="shared" si="922"/>
        <v>69</v>
      </c>
      <c r="AJ2810" t="str">
        <f t="shared" si="923"/>
        <v/>
      </c>
    </row>
    <row r="2811" spans="1:36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903"/>
        <v>1.024</v>
      </c>
      <c r="P2811" s="6">
        <f t="shared" si="904"/>
        <v>121.9047619047619</v>
      </c>
      <c r="Q2811" t="str">
        <f t="shared" si="905"/>
        <v>theater</v>
      </c>
      <c r="R2811" t="str">
        <f t="shared" si="906"/>
        <v>plays</v>
      </c>
      <c r="S2811" s="8">
        <f t="shared" si="907"/>
        <v>42451</v>
      </c>
      <c r="T2811" s="8">
        <f t="shared" si="908"/>
        <v>42459.610416666663</v>
      </c>
      <c r="U2811">
        <f t="shared" si="909"/>
        <v>2016</v>
      </c>
      <c r="V2811" t="str">
        <f>VLOOKUP(MONTH(S2811),REF!$C$4:$D$15,2,FALSE)</f>
        <v>MAR</v>
      </c>
      <c r="W2811" t="str">
        <f t="shared" si="910"/>
        <v>NO</v>
      </c>
      <c r="X2811" t="str">
        <f t="shared" si="911"/>
        <v>YES</v>
      </c>
      <c r="Y2811" t="str">
        <f t="shared" si="912"/>
        <v>NO</v>
      </c>
      <c r="Z2811" t="str">
        <f t="shared" si="913"/>
        <v>NO</v>
      </c>
      <c r="AA2811" t="str">
        <f t="shared" si="914"/>
        <v>NO</v>
      </c>
      <c r="AB2811" t="str">
        <f t="shared" si="915"/>
        <v>NO</v>
      </c>
      <c r="AC2811" t="str">
        <f t="shared" si="916"/>
        <v>NO</v>
      </c>
      <c r="AD2811" t="str">
        <f t="shared" si="917"/>
        <v>NO</v>
      </c>
      <c r="AE2811" t="str">
        <f t="shared" si="918"/>
        <v>NO</v>
      </c>
      <c r="AF2811" t="str">
        <f t="shared" si="919"/>
        <v>NO</v>
      </c>
      <c r="AG2811" t="str">
        <f t="shared" si="920"/>
        <v>NO</v>
      </c>
      <c r="AH2811" t="str">
        <f t="shared" si="921"/>
        <v>NO</v>
      </c>
      <c r="AI2811">
        <f t="shared" si="922"/>
        <v>21</v>
      </c>
      <c r="AJ2811" t="str">
        <f t="shared" si="923"/>
        <v/>
      </c>
    </row>
    <row r="2812" spans="1:36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903"/>
        <v>1.0820000000000001</v>
      </c>
      <c r="P2812" s="6">
        <f t="shared" si="904"/>
        <v>47.456140350877192</v>
      </c>
      <c r="Q2812" t="str">
        <f t="shared" si="905"/>
        <v>theater</v>
      </c>
      <c r="R2812" t="str">
        <f t="shared" si="906"/>
        <v>plays</v>
      </c>
      <c r="S2812" s="8">
        <f t="shared" si="907"/>
        <v>41759</v>
      </c>
      <c r="T2812" s="8">
        <f t="shared" si="908"/>
        <v>41791.165972222225</v>
      </c>
      <c r="U2812">
        <f t="shared" si="909"/>
        <v>2014</v>
      </c>
      <c r="V2812" t="str">
        <f>VLOOKUP(MONTH(S2812),REF!$C$4:$D$15,2,FALSE)</f>
        <v>APR</v>
      </c>
      <c r="W2812" t="str">
        <f t="shared" si="910"/>
        <v>NO</v>
      </c>
      <c r="X2812" t="str">
        <f t="shared" si="911"/>
        <v>YES</v>
      </c>
      <c r="Y2812" t="str">
        <f t="shared" si="912"/>
        <v>NO</v>
      </c>
      <c r="Z2812" t="str">
        <f t="shared" si="913"/>
        <v>NO</v>
      </c>
      <c r="AA2812" t="str">
        <f t="shared" si="914"/>
        <v>NO</v>
      </c>
      <c r="AB2812" t="str">
        <f t="shared" si="915"/>
        <v>NO</v>
      </c>
      <c r="AC2812" t="str">
        <f t="shared" si="916"/>
        <v>NO</v>
      </c>
      <c r="AD2812" t="str">
        <f t="shared" si="917"/>
        <v>NO</v>
      </c>
      <c r="AE2812" t="str">
        <f t="shared" si="918"/>
        <v>NO</v>
      </c>
      <c r="AF2812" t="str">
        <f t="shared" si="919"/>
        <v>NO</v>
      </c>
      <c r="AG2812" t="str">
        <f t="shared" si="920"/>
        <v>NO</v>
      </c>
      <c r="AH2812" t="str">
        <f t="shared" si="921"/>
        <v>NO</v>
      </c>
      <c r="AI2812">
        <f t="shared" si="922"/>
        <v>57</v>
      </c>
      <c r="AJ2812" t="str">
        <f t="shared" si="923"/>
        <v/>
      </c>
    </row>
    <row r="2813" spans="1:36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903"/>
        <v>1.0026999999999999</v>
      </c>
      <c r="P2813" s="6">
        <f t="shared" si="904"/>
        <v>92.842592592592595</v>
      </c>
      <c r="Q2813" t="str">
        <f t="shared" si="905"/>
        <v>theater</v>
      </c>
      <c r="R2813" t="str">
        <f t="shared" si="906"/>
        <v>plays</v>
      </c>
      <c r="S2813" s="8">
        <f t="shared" si="907"/>
        <v>42028</v>
      </c>
      <c r="T2813" s="8">
        <f t="shared" si="908"/>
        <v>42058.496562500004</v>
      </c>
      <c r="U2813">
        <f t="shared" si="909"/>
        <v>2015</v>
      </c>
      <c r="V2813" t="str">
        <f>VLOOKUP(MONTH(S2813),REF!$C$4:$D$15,2,FALSE)</f>
        <v>JAN</v>
      </c>
      <c r="W2813" t="str">
        <f t="shared" si="910"/>
        <v>NO</v>
      </c>
      <c r="X2813" t="str">
        <f t="shared" si="911"/>
        <v>NO</v>
      </c>
      <c r="Y2813" t="str">
        <f t="shared" si="912"/>
        <v>NO</v>
      </c>
      <c r="Z2813" t="str">
        <f t="shared" si="913"/>
        <v>YES</v>
      </c>
      <c r="AA2813" t="str">
        <f t="shared" si="914"/>
        <v>NO</v>
      </c>
      <c r="AB2813" t="str">
        <f t="shared" si="915"/>
        <v>NO</v>
      </c>
      <c r="AC2813" t="str">
        <f t="shared" si="916"/>
        <v>NO</v>
      </c>
      <c r="AD2813" t="str">
        <f t="shared" si="917"/>
        <v>NO</v>
      </c>
      <c r="AE2813" t="str">
        <f t="shared" si="918"/>
        <v>NO</v>
      </c>
      <c r="AF2813" t="str">
        <f t="shared" si="919"/>
        <v>NO</v>
      </c>
      <c r="AG2813" t="str">
        <f t="shared" si="920"/>
        <v>NO</v>
      </c>
      <c r="AH2813" t="str">
        <f t="shared" si="921"/>
        <v>NO</v>
      </c>
      <c r="AI2813">
        <f t="shared" si="922"/>
        <v>108</v>
      </c>
      <c r="AJ2813" t="str">
        <f t="shared" si="923"/>
        <v/>
      </c>
    </row>
    <row r="2814" spans="1:36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903"/>
        <v>1.133</v>
      </c>
      <c r="P2814" s="6">
        <f t="shared" si="904"/>
        <v>68.253012048192772</v>
      </c>
      <c r="Q2814" t="str">
        <f t="shared" si="905"/>
        <v>theater</v>
      </c>
      <c r="R2814" t="str">
        <f t="shared" si="906"/>
        <v>plays</v>
      </c>
      <c r="S2814" s="8">
        <f t="shared" si="907"/>
        <v>42055</v>
      </c>
      <c r="T2814" s="8">
        <f t="shared" si="908"/>
        <v>42100.166666666672</v>
      </c>
      <c r="U2814">
        <f t="shared" si="909"/>
        <v>2015</v>
      </c>
      <c r="V2814" t="str">
        <f>VLOOKUP(MONTH(S2814),REF!$C$4:$D$15,2,FALSE)</f>
        <v>FEB</v>
      </c>
      <c r="W2814" t="str">
        <f t="shared" si="910"/>
        <v>NO</v>
      </c>
      <c r="X2814" t="str">
        <f t="shared" si="911"/>
        <v>NO</v>
      </c>
      <c r="Y2814" t="str">
        <f t="shared" si="912"/>
        <v>YES</v>
      </c>
      <c r="Z2814" t="str">
        <f t="shared" si="913"/>
        <v>NO</v>
      </c>
      <c r="AA2814" t="str">
        <f t="shared" si="914"/>
        <v>NO</v>
      </c>
      <c r="AB2814" t="str">
        <f t="shared" si="915"/>
        <v>NO</v>
      </c>
      <c r="AC2814" t="str">
        <f t="shared" si="916"/>
        <v>NO</v>
      </c>
      <c r="AD2814" t="str">
        <f t="shared" si="917"/>
        <v>NO</v>
      </c>
      <c r="AE2814" t="str">
        <f t="shared" si="918"/>
        <v>NO</v>
      </c>
      <c r="AF2814" t="str">
        <f t="shared" si="919"/>
        <v>NO</v>
      </c>
      <c r="AG2814" t="str">
        <f t="shared" si="920"/>
        <v>NO</v>
      </c>
      <c r="AH2814" t="str">
        <f t="shared" si="921"/>
        <v>NO</v>
      </c>
      <c r="AI2814">
        <f t="shared" si="922"/>
        <v>83</v>
      </c>
      <c r="AJ2814" t="str">
        <f t="shared" si="923"/>
        <v/>
      </c>
    </row>
    <row r="2815" spans="1:36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903"/>
        <v>1.2757571428571428</v>
      </c>
      <c r="P2815" s="6">
        <f t="shared" si="904"/>
        <v>37.209583333333335</v>
      </c>
      <c r="Q2815" t="str">
        <f t="shared" si="905"/>
        <v>theater</v>
      </c>
      <c r="R2815" t="str">
        <f t="shared" si="906"/>
        <v>plays</v>
      </c>
      <c r="S2815" s="8">
        <f t="shared" si="907"/>
        <v>42694</v>
      </c>
      <c r="T2815" s="8">
        <f t="shared" si="908"/>
        <v>42718.742604166662</v>
      </c>
      <c r="U2815">
        <f t="shared" si="909"/>
        <v>2016</v>
      </c>
      <c r="V2815" t="str">
        <f>VLOOKUP(MONTH(S2815),REF!$C$4:$D$15,2,FALSE)</f>
        <v>NOV</v>
      </c>
      <c r="W2815" t="str">
        <f t="shared" si="910"/>
        <v>NO</v>
      </c>
      <c r="X2815" t="str">
        <f t="shared" si="911"/>
        <v>YES</v>
      </c>
      <c r="Y2815" t="str">
        <f t="shared" si="912"/>
        <v>NO</v>
      </c>
      <c r="Z2815" t="str">
        <f t="shared" si="913"/>
        <v>NO</v>
      </c>
      <c r="AA2815" t="str">
        <f t="shared" si="914"/>
        <v>NO</v>
      </c>
      <c r="AB2815" t="str">
        <f t="shared" si="915"/>
        <v>NO</v>
      </c>
      <c r="AC2815" t="str">
        <f t="shared" si="916"/>
        <v>NO</v>
      </c>
      <c r="AD2815" t="str">
        <f t="shared" si="917"/>
        <v>NO</v>
      </c>
      <c r="AE2815" t="str">
        <f t="shared" si="918"/>
        <v>NO</v>
      </c>
      <c r="AF2815" t="str">
        <f t="shared" si="919"/>
        <v>NO</v>
      </c>
      <c r="AG2815" t="str">
        <f t="shared" si="920"/>
        <v>NO</v>
      </c>
      <c r="AH2815" t="str">
        <f t="shared" si="921"/>
        <v>NO</v>
      </c>
      <c r="AI2815">
        <f t="shared" si="922"/>
        <v>96</v>
      </c>
      <c r="AJ2815" t="str">
        <f t="shared" si="923"/>
        <v/>
      </c>
    </row>
    <row r="2816" spans="1:36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903"/>
        <v>1.0773333333333333</v>
      </c>
      <c r="P2816" s="6">
        <f t="shared" si="904"/>
        <v>25.25</v>
      </c>
      <c r="Q2816" t="str">
        <f t="shared" si="905"/>
        <v>theater</v>
      </c>
      <c r="R2816" t="str">
        <f t="shared" si="906"/>
        <v>plays</v>
      </c>
      <c r="S2816" s="8">
        <f t="shared" si="907"/>
        <v>42103</v>
      </c>
      <c r="T2816" s="8">
        <f t="shared" si="908"/>
        <v>42133.399479166663</v>
      </c>
      <c r="U2816">
        <f t="shared" si="909"/>
        <v>2015</v>
      </c>
      <c r="V2816" t="str">
        <f>VLOOKUP(MONTH(S2816),REF!$C$4:$D$15,2,FALSE)</f>
        <v>APR</v>
      </c>
      <c r="W2816" t="str">
        <f t="shared" si="910"/>
        <v>NO</v>
      </c>
      <c r="X2816" t="str">
        <f t="shared" si="911"/>
        <v>YES</v>
      </c>
      <c r="Y2816" t="str">
        <f t="shared" si="912"/>
        <v>NO</v>
      </c>
      <c r="Z2816" t="str">
        <f t="shared" si="913"/>
        <v>NO</v>
      </c>
      <c r="AA2816" t="str">
        <f t="shared" si="914"/>
        <v>NO</v>
      </c>
      <c r="AB2816" t="str">
        <f t="shared" si="915"/>
        <v>NO</v>
      </c>
      <c r="AC2816" t="str">
        <f t="shared" si="916"/>
        <v>NO</v>
      </c>
      <c r="AD2816" t="str">
        <f t="shared" si="917"/>
        <v>NO</v>
      </c>
      <c r="AE2816" t="str">
        <f t="shared" si="918"/>
        <v>NO</v>
      </c>
      <c r="AF2816" t="str">
        <f t="shared" si="919"/>
        <v>NO</v>
      </c>
      <c r="AG2816" t="str">
        <f t="shared" si="920"/>
        <v>NO</v>
      </c>
      <c r="AH2816" t="str">
        <f t="shared" si="921"/>
        <v>NO</v>
      </c>
      <c r="AI2816">
        <f t="shared" si="922"/>
        <v>64</v>
      </c>
      <c r="AJ2816" t="str">
        <f t="shared" si="923"/>
        <v/>
      </c>
    </row>
    <row r="2817" spans="1:36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903"/>
        <v>2.42</v>
      </c>
      <c r="P2817" s="6">
        <f t="shared" si="904"/>
        <v>43.214285714285715</v>
      </c>
      <c r="Q2817" t="str">
        <f t="shared" si="905"/>
        <v>theater</v>
      </c>
      <c r="R2817" t="str">
        <f t="shared" si="906"/>
        <v>plays</v>
      </c>
      <c r="S2817" s="8">
        <f t="shared" si="907"/>
        <v>42560</v>
      </c>
      <c r="T2817" s="8">
        <f t="shared" si="908"/>
        <v>42589.776724537034</v>
      </c>
      <c r="U2817">
        <f t="shared" si="909"/>
        <v>2016</v>
      </c>
      <c r="V2817" t="str">
        <f>VLOOKUP(MONTH(S2817),REF!$C$4:$D$15,2,FALSE)</f>
        <v>JUL</v>
      </c>
      <c r="W2817" t="str">
        <f t="shared" si="910"/>
        <v>YES</v>
      </c>
      <c r="X2817" t="str">
        <f t="shared" si="911"/>
        <v>NO</v>
      </c>
      <c r="Y2817" t="str">
        <f t="shared" si="912"/>
        <v>NO</v>
      </c>
      <c r="Z2817" t="str">
        <f t="shared" si="913"/>
        <v>NO</v>
      </c>
      <c r="AA2817" t="str">
        <f t="shared" si="914"/>
        <v>NO</v>
      </c>
      <c r="AB2817" t="str">
        <f t="shared" si="915"/>
        <v>NO</v>
      </c>
      <c r="AC2817" t="str">
        <f t="shared" si="916"/>
        <v>NO</v>
      </c>
      <c r="AD2817" t="str">
        <f t="shared" si="917"/>
        <v>NO</v>
      </c>
      <c r="AE2817" t="str">
        <f t="shared" si="918"/>
        <v>NO</v>
      </c>
      <c r="AF2817" t="str">
        <f t="shared" si="919"/>
        <v>NO</v>
      </c>
      <c r="AG2817" t="str">
        <f t="shared" si="920"/>
        <v>NO</v>
      </c>
      <c r="AH2817" t="str">
        <f t="shared" si="921"/>
        <v>NO</v>
      </c>
      <c r="AI2817">
        <f t="shared" si="922"/>
        <v>14</v>
      </c>
      <c r="AJ2817" t="str">
        <f t="shared" si="923"/>
        <v/>
      </c>
    </row>
    <row r="2818" spans="1:36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903"/>
        <v>1.4156666666666666</v>
      </c>
      <c r="P2818" s="6">
        <f t="shared" si="904"/>
        <v>25.130177514792898</v>
      </c>
      <c r="Q2818" t="str">
        <f t="shared" si="905"/>
        <v>theater</v>
      </c>
      <c r="R2818" t="str">
        <f t="shared" si="906"/>
        <v>plays</v>
      </c>
      <c r="S2818" s="8">
        <f t="shared" si="907"/>
        <v>42188</v>
      </c>
      <c r="T2818" s="8">
        <f t="shared" si="908"/>
        <v>42218.666666666672</v>
      </c>
      <c r="U2818">
        <f t="shared" si="909"/>
        <v>2015</v>
      </c>
      <c r="V2818" t="str">
        <f>VLOOKUP(MONTH(S2818),REF!$C$4:$D$15,2,FALSE)</f>
        <v>JUL</v>
      </c>
      <c r="W2818" t="str">
        <f t="shared" si="910"/>
        <v>NO</v>
      </c>
      <c r="X2818" t="str">
        <f t="shared" si="911"/>
        <v>YES</v>
      </c>
      <c r="Y2818" t="str">
        <f t="shared" si="912"/>
        <v>NO</v>
      </c>
      <c r="Z2818" t="str">
        <f t="shared" si="913"/>
        <v>NO</v>
      </c>
      <c r="AA2818" t="str">
        <f t="shared" si="914"/>
        <v>NO</v>
      </c>
      <c r="AB2818" t="str">
        <f t="shared" si="915"/>
        <v>NO</v>
      </c>
      <c r="AC2818" t="str">
        <f t="shared" si="916"/>
        <v>NO</v>
      </c>
      <c r="AD2818" t="str">
        <f t="shared" si="917"/>
        <v>NO</v>
      </c>
      <c r="AE2818" t="str">
        <f t="shared" si="918"/>
        <v>NO</v>
      </c>
      <c r="AF2818" t="str">
        <f t="shared" si="919"/>
        <v>NO</v>
      </c>
      <c r="AG2818" t="str">
        <f t="shared" si="920"/>
        <v>NO</v>
      </c>
      <c r="AH2818" t="str">
        <f t="shared" si="921"/>
        <v>NO</v>
      </c>
      <c r="AI2818">
        <f t="shared" si="922"/>
        <v>169</v>
      </c>
      <c r="AJ2818" t="str">
        <f t="shared" si="923"/>
        <v/>
      </c>
    </row>
    <row r="2819" spans="1:36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924">E2819/D2819</f>
        <v>1.3</v>
      </c>
      <c r="P2819" s="6">
        <f t="shared" ref="P2819:P2882" si="925">E2819/L2819</f>
        <v>23.636363636363637</v>
      </c>
      <c r="Q2819" t="str">
        <f t="shared" ref="Q2819:Q2882" si="926">LEFT(N2819,FIND("/",N2819)-1)</f>
        <v>theater</v>
      </c>
      <c r="R2819" t="str">
        <f t="shared" ref="R2819:R2882" si="927">RIGHT(N2819,LEN(N2819)-FIND("/",N2819))</f>
        <v>plays</v>
      </c>
      <c r="S2819" s="8">
        <f t="shared" ref="S2819:S2882" si="928">ROUND((J2819/86400)+DATE(1970,1,1),0)</f>
        <v>42024</v>
      </c>
      <c r="T2819" s="8">
        <f t="shared" ref="T2819:T2882" si="929">(I2819/86400)+DATE(1970,1,1)</f>
        <v>42063.634976851856</v>
      </c>
      <c r="U2819">
        <f t="shared" ref="U2819:U2882" si="930">YEAR(S2819)</f>
        <v>2015</v>
      </c>
      <c r="V2819" t="str">
        <f>VLOOKUP(MONTH(S2819),REF!$C$4:$D$15,2,FALSE)</f>
        <v>JAN</v>
      </c>
      <c r="W2819" t="str">
        <f t="shared" ref="W2819:W2882" si="931">IF(D2819&lt;1000,"YES","NO")</f>
        <v>YES</v>
      </c>
      <c r="X2819" t="str">
        <f t="shared" ref="X2819:X2882" si="932">IF(AND($D2819&gt;=1000,$D2819&lt;=4999),"YES","NO")</f>
        <v>NO</v>
      </c>
      <c r="Y2819" t="str">
        <f t="shared" ref="Y2819:Y2882" si="933">IF(AND($D2819&gt;=5000,$D2819&lt;=9999),"YES","NO")</f>
        <v>NO</v>
      </c>
      <c r="Z2819" t="str">
        <f t="shared" ref="Z2819:Z2882" si="934">IF(AND($D2819&gt;=10000,$D2819&lt;=14999),"YES","NO")</f>
        <v>NO</v>
      </c>
      <c r="AA2819" t="str">
        <f t="shared" ref="AA2819:AA2882" si="935">IF(AND($D2819&gt;=15000,$D2819&lt;=19999),"YES","NO")</f>
        <v>NO</v>
      </c>
      <c r="AB2819" t="str">
        <f t="shared" ref="AB2819:AB2882" si="936">IF(AND($D2819&gt;=20000,$D2819&lt;=24999),"YES","NO")</f>
        <v>NO</v>
      </c>
      <c r="AC2819" t="str">
        <f t="shared" ref="AC2819:AC2882" si="937">IF(AND($D2819&gt;=25000,$D2819&lt;=29999),"YES","NO")</f>
        <v>NO</v>
      </c>
      <c r="AD2819" t="str">
        <f t="shared" ref="AD2819:AD2882" si="938">IF(AND($D2819&gt;=30000,$D2819&lt;=34999),"YES","NO")</f>
        <v>NO</v>
      </c>
      <c r="AE2819" t="str">
        <f t="shared" ref="AE2819:AE2882" si="939">IF(AND($D2819&gt;=35000,$D2819&lt;=39999),"YES","NO")</f>
        <v>NO</v>
      </c>
      <c r="AF2819" t="str">
        <f t="shared" ref="AF2819:AF2882" si="940">IF(AND($D2819&gt;=40000,$D2819&lt;=44999),"YES","NO")</f>
        <v>NO</v>
      </c>
      <c r="AG2819" t="str">
        <f t="shared" ref="AG2819:AG2882" si="941">IF(AND($D2819&gt;=45000,$D2819&lt;=49999),"YES","NO")</f>
        <v>NO</v>
      </c>
      <c r="AH2819" t="str">
        <f t="shared" ref="AH2819:AH2882" si="942">IF($D2819&gt;=50000,"YES","NO")</f>
        <v>NO</v>
      </c>
      <c r="AI2819">
        <f t="shared" ref="AI2819:AI2882" si="943">IF(F2819="successful",L2819,"")</f>
        <v>33</v>
      </c>
      <c r="AJ2819" t="str">
        <f t="shared" ref="AJ2819:AJ2882" si="944">IF(F2819="failed",L2819,"")</f>
        <v/>
      </c>
    </row>
    <row r="2820" spans="1:36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924"/>
        <v>1.0603</v>
      </c>
      <c r="P2820" s="6">
        <f t="shared" si="925"/>
        <v>103.95098039215686</v>
      </c>
      <c r="Q2820" t="str">
        <f t="shared" si="926"/>
        <v>theater</v>
      </c>
      <c r="R2820" t="str">
        <f t="shared" si="927"/>
        <v>plays</v>
      </c>
      <c r="S2820" s="8">
        <f t="shared" si="928"/>
        <v>42251</v>
      </c>
      <c r="T2820" s="8">
        <f t="shared" si="929"/>
        <v>42270.598217592589</v>
      </c>
      <c r="U2820">
        <f t="shared" si="930"/>
        <v>2015</v>
      </c>
      <c r="V2820" t="str">
        <f>VLOOKUP(MONTH(S2820),REF!$C$4:$D$15,2,FALSE)</f>
        <v>SEP</v>
      </c>
      <c r="W2820" t="str">
        <f t="shared" si="931"/>
        <v>NO</v>
      </c>
      <c r="X2820" t="str">
        <f t="shared" si="932"/>
        <v>NO</v>
      </c>
      <c r="Y2820" t="str">
        <f t="shared" si="933"/>
        <v>NO</v>
      </c>
      <c r="Z2820" t="str">
        <f t="shared" si="934"/>
        <v>YES</v>
      </c>
      <c r="AA2820" t="str">
        <f t="shared" si="935"/>
        <v>NO</v>
      </c>
      <c r="AB2820" t="str">
        <f t="shared" si="936"/>
        <v>NO</v>
      </c>
      <c r="AC2820" t="str">
        <f t="shared" si="937"/>
        <v>NO</v>
      </c>
      <c r="AD2820" t="str">
        <f t="shared" si="938"/>
        <v>NO</v>
      </c>
      <c r="AE2820" t="str">
        <f t="shared" si="939"/>
        <v>NO</v>
      </c>
      <c r="AF2820" t="str">
        <f t="shared" si="940"/>
        <v>NO</v>
      </c>
      <c r="AG2820" t="str">
        <f t="shared" si="941"/>
        <v>NO</v>
      </c>
      <c r="AH2820" t="str">
        <f t="shared" si="942"/>
        <v>NO</v>
      </c>
      <c r="AI2820">
        <f t="shared" si="943"/>
        <v>102</v>
      </c>
      <c r="AJ2820" t="str">
        <f t="shared" si="944"/>
        <v/>
      </c>
    </row>
    <row r="2821" spans="1:36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924"/>
        <v>1.048</v>
      </c>
      <c r="P2821" s="6">
        <f t="shared" si="925"/>
        <v>50.384615384615387</v>
      </c>
      <c r="Q2821" t="str">
        <f t="shared" si="926"/>
        <v>theater</v>
      </c>
      <c r="R2821" t="str">
        <f t="shared" si="927"/>
        <v>plays</v>
      </c>
      <c r="S2821" s="8">
        <f t="shared" si="928"/>
        <v>42140</v>
      </c>
      <c r="T2821" s="8">
        <f t="shared" si="929"/>
        <v>42169.525567129633</v>
      </c>
      <c r="U2821">
        <f t="shared" si="930"/>
        <v>2015</v>
      </c>
      <c r="V2821" t="str">
        <f>VLOOKUP(MONTH(S2821),REF!$C$4:$D$15,2,FALSE)</f>
        <v>MAY</v>
      </c>
      <c r="W2821" t="str">
        <f t="shared" si="931"/>
        <v>NO</v>
      </c>
      <c r="X2821" t="str">
        <f t="shared" si="932"/>
        <v>NO</v>
      </c>
      <c r="Y2821" t="str">
        <f t="shared" si="933"/>
        <v>YES</v>
      </c>
      <c r="Z2821" t="str">
        <f t="shared" si="934"/>
        <v>NO</v>
      </c>
      <c r="AA2821" t="str">
        <f t="shared" si="935"/>
        <v>NO</v>
      </c>
      <c r="AB2821" t="str">
        <f t="shared" si="936"/>
        <v>NO</v>
      </c>
      <c r="AC2821" t="str">
        <f t="shared" si="937"/>
        <v>NO</v>
      </c>
      <c r="AD2821" t="str">
        <f t="shared" si="938"/>
        <v>NO</v>
      </c>
      <c r="AE2821" t="str">
        <f t="shared" si="939"/>
        <v>NO</v>
      </c>
      <c r="AF2821" t="str">
        <f t="shared" si="940"/>
        <v>NO</v>
      </c>
      <c r="AG2821" t="str">
        <f t="shared" si="941"/>
        <v>NO</v>
      </c>
      <c r="AH2821" t="str">
        <f t="shared" si="942"/>
        <v>NO</v>
      </c>
      <c r="AI2821">
        <f t="shared" si="943"/>
        <v>104</v>
      </c>
      <c r="AJ2821" t="str">
        <f t="shared" si="944"/>
        <v/>
      </c>
    </row>
    <row r="2822" spans="1:36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924"/>
        <v>1.36</v>
      </c>
      <c r="P2822" s="6">
        <f t="shared" si="925"/>
        <v>13.6</v>
      </c>
      <c r="Q2822" t="str">
        <f t="shared" si="926"/>
        <v>theater</v>
      </c>
      <c r="R2822" t="str">
        <f t="shared" si="927"/>
        <v>plays</v>
      </c>
      <c r="S2822" s="8">
        <f t="shared" si="928"/>
        <v>42402</v>
      </c>
      <c r="T2822" s="8">
        <f t="shared" si="929"/>
        <v>42426</v>
      </c>
      <c r="U2822">
        <f t="shared" si="930"/>
        <v>2016</v>
      </c>
      <c r="V2822" t="str">
        <f>VLOOKUP(MONTH(S2822),REF!$C$4:$D$15,2,FALSE)</f>
        <v>FEB</v>
      </c>
      <c r="W2822" t="str">
        <f t="shared" si="931"/>
        <v>YES</v>
      </c>
      <c r="X2822" t="str">
        <f t="shared" si="932"/>
        <v>NO</v>
      </c>
      <c r="Y2822" t="str">
        <f t="shared" si="933"/>
        <v>NO</v>
      </c>
      <c r="Z2822" t="str">
        <f t="shared" si="934"/>
        <v>NO</v>
      </c>
      <c r="AA2822" t="str">
        <f t="shared" si="935"/>
        <v>NO</v>
      </c>
      <c r="AB2822" t="str">
        <f t="shared" si="936"/>
        <v>NO</v>
      </c>
      <c r="AC2822" t="str">
        <f t="shared" si="937"/>
        <v>NO</v>
      </c>
      <c r="AD2822" t="str">
        <f t="shared" si="938"/>
        <v>NO</v>
      </c>
      <c r="AE2822" t="str">
        <f t="shared" si="939"/>
        <v>NO</v>
      </c>
      <c r="AF2822" t="str">
        <f t="shared" si="940"/>
        <v>NO</v>
      </c>
      <c r="AG2822" t="str">
        <f t="shared" si="941"/>
        <v>NO</v>
      </c>
      <c r="AH2822" t="str">
        <f t="shared" si="942"/>
        <v>NO</v>
      </c>
      <c r="AI2822">
        <f t="shared" si="943"/>
        <v>20</v>
      </c>
      <c r="AJ2822" t="str">
        <f t="shared" si="944"/>
        <v/>
      </c>
    </row>
    <row r="2823" spans="1:36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924"/>
        <v>1</v>
      </c>
      <c r="P2823" s="6">
        <f t="shared" si="925"/>
        <v>28.571428571428573</v>
      </c>
      <c r="Q2823" t="str">
        <f t="shared" si="926"/>
        <v>theater</v>
      </c>
      <c r="R2823" t="str">
        <f t="shared" si="927"/>
        <v>plays</v>
      </c>
      <c r="S2823" s="8">
        <f t="shared" si="928"/>
        <v>41876</v>
      </c>
      <c r="T2823" s="8">
        <f t="shared" si="929"/>
        <v>41905.922858796301</v>
      </c>
      <c r="U2823">
        <f t="shared" si="930"/>
        <v>2014</v>
      </c>
      <c r="V2823" t="str">
        <f>VLOOKUP(MONTH(S2823),REF!$C$4:$D$15,2,FALSE)</f>
        <v>AUG</v>
      </c>
      <c r="W2823" t="str">
        <f t="shared" si="931"/>
        <v>NO</v>
      </c>
      <c r="X2823" t="str">
        <f t="shared" si="932"/>
        <v>YES</v>
      </c>
      <c r="Y2823" t="str">
        <f t="shared" si="933"/>
        <v>NO</v>
      </c>
      <c r="Z2823" t="str">
        <f t="shared" si="934"/>
        <v>NO</v>
      </c>
      <c r="AA2823" t="str">
        <f t="shared" si="935"/>
        <v>NO</v>
      </c>
      <c r="AB2823" t="str">
        <f t="shared" si="936"/>
        <v>NO</v>
      </c>
      <c r="AC2823" t="str">
        <f t="shared" si="937"/>
        <v>NO</v>
      </c>
      <c r="AD2823" t="str">
        <f t="shared" si="938"/>
        <v>NO</v>
      </c>
      <c r="AE2823" t="str">
        <f t="shared" si="939"/>
        <v>NO</v>
      </c>
      <c r="AF2823" t="str">
        <f t="shared" si="940"/>
        <v>NO</v>
      </c>
      <c r="AG2823" t="str">
        <f t="shared" si="941"/>
        <v>NO</v>
      </c>
      <c r="AH2823" t="str">
        <f t="shared" si="942"/>
        <v>NO</v>
      </c>
      <c r="AI2823">
        <f t="shared" si="943"/>
        <v>35</v>
      </c>
      <c r="AJ2823" t="str">
        <f t="shared" si="944"/>
        <v/>
      </c>
    </row>
    <row r="2824" spans="1:36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924"/>
        <v>1</v>
      </c>
      <c r="P2824" s="6">
        <f t="shared" si="925"/>
        <v>63.829787234042556</v>
      </c>
      <c r="Q2824" t="str">
        <f t="shared" si="926"/>
        <v>theater</v>
      </c>
      <c r="R2824" t="str">
        <f t="shared" si="927"/>
        <v>plays</v>
      </c>
      <c r="S2824" s="8">
        <f t="shared" si="928"/>
        <v>42061</v>
      </c>
      <c r="T2824" s="8">
        <f t="shared" si="929"/>
        <v>42090.642268518517</v>
      </c>
      <c r="U2824">
        <f t="shared" si="930"/>
        <v>2015</v>
      </c>
      <c r="V2824" t="str">
        <f>VLOOKUP(MONTH(S2824),REF!$C$4:$D$15,2,FALSE)</f>
        <v>FEB</v>
      </c>
      <c r="W2824" t="str">
        <f t="shared" si="931"/>
        <v>NO</v>
      </c>
      <c r="X2824" t="str">
        <f t="shared" si="932"/>
        <v>NO</v>
      </c>
      <c r="Y2824" t="str">
        <f t="shared" si="933"/>
        <v>YES</v>
      </c>
      <c r="Z2824" t="str">
        <f t="shared" si="934"/>
        <v>NO</v>
      </c>
      <c r="AA2824" t="str">
        <f t="shared" si="935"/>
        <v>NO</v>
      </c>
      <c r="AB2824" t="str">
        <f t="shared" si="936"/>
        <v>NO</v>
      </c>
      <c r="AC2824" t="str">
        <f t="shared" si="937"/>
        <v>NO</v>
      </c>
      <c r="AD2824" t="str">
        <f t="shared" si="938"/>
        <v>NO</v>
      </c>
      <c r="AE2824" t="str">
        <f t="shared" si="939"/>
        <v>NO</v>
      </c>
      <c r="AF2824" t="str">
        <f t="shared" si="940"/>
        <v>NO</v>
      </c>
      <c r="AG2824" t="str">
        <f t="shared" si="941"/>
        <v>NO</v>
      </c>
      <c r="AH2824" t="str">
        <f t="shared" si="942"/>
        <v>NO</v>
      </c>
      <c r="AI2824">
        <f t="shared" si="943"/>
        <v>94</v>
      </c>
      <c r="AJ2824" t="str">
        <f t="shared" si="944"/>
        <v/>
      </c>
    </row>
    <row r="2825" spans="1:36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924"/>
        <v>1.24</v>
      </c>
      <c r="P2825" s="6">
        <f t="shared" si="925"/>
        <v>8.8571428571428577</v>
      </c>
      <c r="Q2825" t="str">
        <f t="shared" si="926"/>
        <v>theater</v>
      </c>
      <c r="R2825" t="str">
        <f t="shared" si="927"/>
        <v>plays</v>
      </c>
      <c r="S2825" s="8">
        <f t="shared" si="928"/>
        <v>42067</v>
      </c>
      <c r="T2825" s="8">
        <f t="shared" si="929"/>
        <v>42094.957638888889</v>
      </c>
      <c r="U2825">
        <f t="shared" si="930"/>
        <v>2015</v>
      </c>
      <c r="V2825" t="str">
        <f>VLOOKUP(MONTH(S2825),REF!$C$4:$D$15,2,FALSE)</f>
        <v>MAR</v>
      </c>
      <c r="W2825" t="str">
        <f t="shared" si="931"/>
        <v>YES</v>
      </c>
      <c r="X2825" t="str">
        <f t="shared" si="932"/>
        <v>NO</v>
      </c>
      <c r="Y2825" t="str">
        <f t="shared" si="933"/>
        <v>NO</v>
      </c>
      <c r="Z2825" t="str">
        <f t="shared" si="934"/>
        <v>NO</v>
      </c>
      <c r="AA2825" t="str">
        <f t="shared" si="935"/>
        <v>NO</v>
      </c>
      <c r="AB2825" t="str">
        <f t="shared" si="936"/>
        <v>NO</v>
      </c>
      <c r="AC2825" t="str">
        <f t="shared" si="937"/>
        <v>NO</v>
      </c>
      <c r="AD2825" t="str">
        <f t="shared" si="938"/>
        <v>NO</v>
      </c>
      <c r="AE2825" t="str">
        <f t="shared" si="939"/>
        <v>NO</v>
      </c>
      <c r="AF2825" t="str">
        <f t="shared" si="940"/>
        <v>NO</v>
      </c>
      <c r="AG2825" t="str">
        <f t="shared" si="941"/>
        <v>NO</v>
      </c>
      <c r="AH2825" t="str">
        <f t="shared" si="942"/>
        <v>NO</v>
      </c>
      <c r="AI2825">
        <f t="shared" si="943"/>
        <v>14</v>
      </c>
      <c r="AJ2825" t="str">
        <f t="shared" si="944"/>
        <v/>
      </c>
    </row>
    <row r="2826" spans="1:36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924"/>
        <v>1.1692307692307693</v>
      </c>
      <c r="P2826" s="6">
        <f t="shared" si="925"/>
        <v>50.666666666666664</v>
      </c>
      <c r="Q2826" t="str">
        <f t="shared" si="926"/>
        <v>theater</v>
      </c>
      <c r="R2826" t="str">
        <f t="shared" si="927"/>
        <v>plays</v>
      </c>
      <c r="S2826" s="8">
        <f t="shared" si="928"/>
        <v>42136</v>
      </c>
      <c r="T2826" s="8">
        <f t="shared" si="929"/>
        <v>42168.071527777778</v>
      </c>
      <c r="U2826">
        <f t="shared" si="930"/>
        <v>2015</v>
      </c>
      <c r="V2826" t="str">
        <f>VLOOKUP(MONTH(S2826),REF!$C$4:$D$15,2,FALSE)</f>
        <v>MAY</v>
      </c>
      <c r="W2826" t="str">
        <f t="shared" si="931"/>
        <v>YES</v>
      </c>
      <c r="X2826" t="str">
        <f t="shared" si="932"/>
        <v>NO</v>
      </c>
      <c r="Y2826" t="str">
        <f t="shared" si="933"/>
        <v>NO</v>
      </c>
      <c r="Z2826" t="str">
        <f t="shared" si="934"/>
        <v>NO</v>
      </c>
      <c r="AA2826" t="str">
        <f t="shared" si="935"/>
        <v>NO</v>
      </c>
      <c r="AB2826" t="str">
        <f t="shared" si="936"/>
        <v>NO</v>
      </c>
      <c r="AC2826" t="str">
        <f t="shared" si="937"/>
        <v>NO</v>
      </c>
      <c r="AD2826" t="str">
        <f t="shared" si="938"/>
        <v>NO</v>
      </c>
      <c r="AE2826" t="str">
        <f t="shared" si="939"/>
        <v>NO</v>
      </c>
      <c r="AF2826" t="str">
        <f t="shared" si="940"/>
        <v>NO</v>
      </c>
      <c r="AG2826" t="str">
        <f t="shared" si="941"/>
        <v>NO</v>
      </c>
      <c r="AH2826" t="str">
        <f t="shared" si="942"/>
        <v>NO</v>
      </c>
      <c r="AI2826">
        <f t="shared" si="943"/>
        <v>15</v>
      </c>
      <c r="AJ2826" t="str">
        <f t="shared" si="944"/>
        <v/>
      </c>
    </row>
    <row r="2827" spans="1:36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924"/>
        <v>1.0333333333333334</v>
      </c>
      <c r="P2827" s="6">
        <f t="shared" si="925"/>
        <v>60.784313725490193</v>
      </c>
      <c r="Q2827" t="str">
        <f t="shared" si="926"/>
        <v>theater</v>
      </c>
      <c r="R2827" t="str">
        <f t="shared" si="927"/>
        <v>plays</v>
      </c>
      <c r="S2827" s="8">
        <f t="shared" si="928"/>
        <v>42313</v>
      </c>
      <c r="T2827" s="8">
        <f t="shared" si="929"/>
        <v>42342.792662037042</v>
      </c>
      <c r="U2827">
        <f t="shared" si="930"/>
        <v>2015</v>
      </c>
      <c r="V2827" t="str">
        <f>VLOOKUP(MONTH(S2827),REF!$C$4:$D$15,2,FALSE)</f>
        <v>NOV</v>
      </c>
      <c r="W2827" t="str">
        <f t="shared" si="931"/>
        <v>NO</v>
      </c>
      <c r="X2827" t="str">
        <f t="shared" si="932"/>
        <v>YES</v>
      </c>
      <c r="Y2827" t="str">
        <f t="shared" si="933"/>
        <v>NO</v>
      </c>
      <c r="Z2827" t="str">
        <f t="shared" si="934"/>
        <v>NO</v>
      </c>
      <c r="AA2827" t="str">
        <f t="shared" si="935"/>
        <v>NO</v>
      </c>
      <c r="AB2827" t="str">
        <f t="shared" si="936"/>
        <v>NO</v>
      </c>
      <c r="AC2827" t="str">
        <f t="shared" si="937"/>
        <v>NO</v>
      </c>
      <c r="AD2827" t="str">
        <f t="shared" si="938"/>
        <v>NO</v>
      </c>
      <c r="AE2827" t="str">
        <f t="shared" si="939"/>
        <v>NO</v>
      </c>
      <c r="AF2827" t="str">
        <f t="shared" si="940"/>
        <v>NO</v>
      </c>
      <c r="AG2827" t="str">
        <f t="shared" si="941"/>
        <v>NO</v>
      </c>
      <c r="AH2827" t="str">
        <f t="shared" si="942"/>
        <v>NO</v>
      </c>
      <c r="AI2827">
        <f t="shared" si="943"/>
        <v>51</v>
      </c>
      <c r="AJ2827" t="str">
        <f t="shared" si="944"/>
        <v/>
      </c>
    </row>
    <row r="2828" spans="1:36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924"/>
        <v>1.0774999999999999</v>
      </c>
      <c r="P2828" s="6">
        <f t="shared" si="925"/>
        <v>113.42105263157895</v>
      </c>
      <c r="Q2828" t="str">
        <f t="shared" si="926"/>
        <v>theater</v>
      </c>
      <c r="R2828" t="str">
        <f t="shared" si="927"/>
        <v>plays</v>
      </c>
      <c r="S2828" s="8">
        <f t="shared" si="928"/>
        <v>42171</v>
      </c>
      <c r="T2828" s="8">
        <f t="shared" si="929"/>
        <v>42195.291666666672</v>
      </c>
      <c r="U2828">
        <f t="shared" si="930"/>
        <v>2015</v>
      </c>
      <c r="V2828" t="str">
        <f>VLOOKUP(MONTH(S2828),REF!$C$4:$D$15,2,FALSE)</f>
        <v>JUN</v>
      </c>
      <c r="W2828" t="str">
        <f t="shared" si="931"/>
        <v>NO</v>
      </c>
      <c r="X2828" t="str">
        <f t="shared" si="932"/>
        <v>YES</v>
      </c>
      <c r="Y2828" t="str">
        <f t="shared" si="933"/>
        <v>NO</v>
      </c>
      <c r="Z2828" t="str">
        <f t="shared" si="934"/>
        <v>NO</v>
      </c>
      <c r="AA2828" t="str">
        <f t="shared" si="935"/>
        <v>NO</v>
      </c>
      <c r="AB2828" t="str">
        <f t="shared" si="936"/>
        <v>NO</v>
      </c>
      <c r="AC2828" t="str">
        <f t="shared" si="937"/>
        <v>NO</v>
      </c>
      <c r="AD2828" t="str">
        <f t="shared" si="938"/>
        <v>NO</v>
      </c>
      <c r="AE2828" t="str">
        <f t="shared" si="939"/>
        <v>NO</v>
      </c>
      <c r="AF2828" t="str">
        <f t="shared" si="940"/>
        <v>NO</v>
      </c>
      <c r="AG2828" t="str">
        <f t="shared" si="941"/>
        <v>NO</v>
      </c>
      <c r="AH2828" t="str">
        <f t="shared" si="942"/>
        <v>NO</v>
      </c>
      <c r="AI2828">
        <f t="shared" si="943"/>
        <v>19</v>
      </c>
      <c r="AJ2828" t="str">
        <f t="shared" si="944"/>
        <v/>
      </c>
    </row>
    <row r="2829" spans="1:36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924"/>
        <v>1.2024999999999999</v>
      </c>
      <c r="P2829" s="6">
        <f t="shared" si="925"/>
        <v>104.56521739130434</v>
      </c>
      <c r="Q2829" t="str">
        <f t="shared" si="926"/>
        <v>theater</v>
      </c>
      <c r="R2829" t="str">
        <f t="shared" si="927"/>
        <v>plays</v>
      </c>
      <c r="S2829" s="8">
        <f t="shared" si="928"/>
        <v>42495</v>
      </c>
      <c r="T2829" s="8">
        <f t="shared" si="929"/>
        <v>42524.6875</v>
      </c>
      <c r="U2829">
        <f t="shared" si="930"/>
        <v>2016</v>
      </c>
      <c r="V2829" t="str">
        <f>VLOOKUP(MONTH(S2829),REF!$C$4:$D$15,2,FALSE)</f>
        <v>MAY</v>
      </c>
      <c r="W2829" t="str">
        <f t="shared" si="931"/>
        <v>NO</v>
      </c>
      <c r="X2829" t="str">
        <f t="shared" si="932"/>
        <v>YES</v>
      </c>
      <c r="Y2829" t="str">
        <f t="shared" si="933"/>
        <v>NO</v>
      </c>
      <c r="Z2829" t="str">
        <f t="shared" si="934"/>
        <v>NO</v>
      </c>
      <c r="AA2829" t="str">
        <f t="shared" si="935"/>
        <v>NO</v>
      </c>
      <c r="AB2829" t="str">
        <f t="shared" si="936"/>
        <v>NO</v>
      </c>
      <c r="AC2829" t="str">
        <f t="shared" si="937"/>
        <v>NO</v>
      </c>
      <c r="AD2829" t="str">
        <f t="shared" si="938"/>
        <v>NO</v>
      </c>
      <c r="AE2829" t="str">
        <f t="shared" si="939"/>
        <v>NO</v>
      </c>
      <c r="AF2829" t="str">
        <f t="shared" si="940"/>
        <v>NO</v>
      </c>
      <c r="AG2829" t="str">
        <f t="shared" si="941"/>
        <v>NO</v>
      </c>
      <c r="AH2829" t="str">
        <f t="shared" si="942"/>
        <v>NO</v>
      </c>
      <c r="AI2829">
        <f t="shared" si="943"/>
        <v>23</v>
      </c>
      <c r="AJ2829" t="str">
        <f t="shared" si="944"/>
        <v/>
      </c>
    </row>
    <row r="2830" spans="1:36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924"/>
        <v>1.0037894736842106</v>
      </c>
      <c r="P2830" s="6">
        <f t="shared" si="925"/>
        <v>98.30927835051547</v>
      </c>
      <c r="Q2830" t="str">
        <f t="shared" si="926"/>
        <v>theater</v>
      </c>
      <c r="R2830" t="str">
        <f t="shared" si="927"/>
        <v>plays</v>
      </c>
      <c r="S2830" s="8">
        <f t="shared" si="928"/>
        <v>42254</v>
      </c>
      <c r="T2830" s="8">
        <f t="shared" si="929"/>
        <v>42279.958333333328</v>
      </c>
      <c r="U2830">
        <f t="shared" si="930"/>
        <v>2015</v>
      </c>
      <c r="V2830" t="str">
        <f>VLOOKUP(MONTH(S2830),REF!$C$4:$D$15,2,FALSE)</f>
        <v>SEP</v>
      </c>
      <c r="W2830" t="str">
        <f t="shared" si="931"/>
        <v>NO</v>
      </c>
      <c r="X2830" t="str">
        <f t="shared" si="932"/>
        <v>NO</v>
      </c>
      <c r="Y2830" t="str">
        <f t="shared" si="933"/>
        <v>YES</v>
      </c>
      <c r="Z2830" t="str">
        <f t="shared" si="934"/>
        <v>NO</v>
      </c>
      <c r="AA2830" t="str">
        <f t="shared" si="935"/>
        <v>NO</v>
      </c>
      <c r="AB2830" t="str">
        <f t="shared" si="936"/>
        <v>NO</v>
      </c>
      <c r="AC2830" t="str">
        <f t="shared" si="937"/>
        <v>NO</v>
      </c>
      <c r="AD2830" t="str">
        <f t="shared" si="938"/>
        <v>NO</v>
      </c>
      <c r="AE2830" t="str">
        <f t="shared" si="939"/>
        <v>NO</v>
      </c>
      <c r="AF2830" t="str">
        <f t="shared" si="940"/>
        <v>NO</v>
      </c>
      <c r="AG2830" t="str">
        <f t="shared" si="941"/>
        <v>NO</v>
      </c>
      <c r="AH2830" t="str">
        <f t="shared" si="942"/>
        <v>NO</v>
      </c>
      <c r="AI2830">
        <f t="shared" si="943"/>
        <v>97</v>
      </c>
      <c r="AJ2830" t="str">
        <f t="shared" si="944"/>
        <v/>
      </c>
    </row>
    <row r="2831" spans="1:36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924"/>
        <v>1.0651999999999999</v>
      </c>
      <c r="P2831" s="6">
        <f t="shared" si="925"/>
        <v>35.039473684210527</v>
      </c>
      <c r="Q2831" t="str">
        <f t="shared" si="926"/>
        <v>theater</v>
      </c>
      <c r="R2831" t="str">
        <f t="shared" si="927"/>
        <v>plays</v>
      </c>
      <c r="S2831" s="8">
        <f t="shared" si="928"/>
        <v>42495</v>
      </c>
      <c r="T2831" s="8">
        <f t="shared" si="929"/>
        <v>42523.434236111112</v>
      </c>
      <c r="U2831">
        <f t="shared" si="930"/>
        <v>2016</v>
      </c>
      <c r="V2831" t="str">
        <f>VLOOKUP(MONTH(S2831),REF!$C$4:$D$15,2,FALSE)</f>
        <v>MAY</v>
      </c>
      <c r="W2831" t="str">
        <f t="shared" si="931"/>
        <v>NO</v>
      </c>
      <c r="X2831" t="str">
        <f t="shared" si="932"/>
        <v>YES</v>
      </c>
      <c r="Y2831" t="str">
        <f t="shared" si="933"/>
        <v>NO</v>
      </c>
      <c r="Z2831" t="str">
        <f t="shared" si="934"/>
        <v>NO</v>
      </c>
      <c r="AA2831" t="str">
        <f t="shared" si="935"/>
        <v>NO</v>
      </c>
      <c r="AB2831" t="str">
        <f t="shared" si="936"/>
        <v>NO</v>
      </c>
      <c r="AC2831" t="str">
        <f t="shared" si="937"/>
        <v>NO</v>
      </c>
      <c r="AD2831" t="str">
        <f t="shared" si="938"/>
        <v>NO</v>
      </c>
      <c r="AE2831" t="str">
        <f t="shared" si="939"/>
        <v>NO</v>
      </c>
      <c r="AF2831" t="str">
        <f t="shared" si="940"/>
        <v>NO</v>
      </c>
      <c r="AG2831" t="str">
        <f t="shared" si="941"/>
        <v>NO</v>
      </c>
      <c r="AH2831" t="str">
        <f t="shared" si="942"/>
        <v>NO</v>
      </c>
      <c r="AI2831">
        <f t="shared" si="943"/>
        <v>76</v>
      </c>
      <c r="AJ2831" t="str">
        <f t="shared" si="944"/>
        <v/>
      </c>
    </row>
    <row r="2832" spans="1:36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924"/>
        <v>1</v>
      </c>
      <c r="P2832" s="6">
        <f t="shared" si="925"/>
        <v>272.72727272727275</v>
      </c>
      <c r="Q2832" t="str">
        <f t="shared" si="926"/>
        <v>theater</v>
      </c>
      <c r="R2832" t="str">
        <f t="shared" si="927"/>
        <v>plays</v>
      </c>
      <c r="S2832" s="8">
        <f t="shared" si="928"/>
        <v>41759</v>
      </c>
      <c r="T2832" s="8">
        <f t="shared" si="929"/>
        <v>41771.165972222225</v>
      </c>
      <c r="U2832">
        <f t="shared" si="930"/>
        <v>2014</v>
      </c>
      <c r="V2832" t="str">
        <f>VLOOKUP(MONTH(S2832),REF!$C$4:$D$15,2,FALSE)</f>
        <v>APR</v>
      </c>
      <c r="W2832" t="str">
        <f t="shared" si="931"/>
        <v>NO</v>
      </c>
      <c r="X2832" t="str">
        <f t="shared" si="932"/>
        <v>YES</v>
      </c>
      <c r="Y2832" t="str">
        <f t="shared" si="933"/>
        <v>NO</v>
      </c>
      <c r="Z2832" t="str">
        <f t="shared" si="934"/>
        <v>NO</v>
      </c>
      <c r="AA2832" t="str">
        <f t="shared" si="935"/>
        <v>NO</v>
      </c>
      <c r="AB2832" t="str">
        <f t="shared" si="936"/>
        <v>NO</v>
      </c>
      <c r="AC2832" t="str">
        <f t="shared" si="937"/>
        <v>NO</v>
      </c>
      <c r="AD2832" t="str">
        <f t="shared" si="938"/>
        <v>NO</v>
      </c>
      <c r="AE2832" t="str">
        <f t="shared" si="939"/>
        <v>NO</v>
      </c>
      <c r="AF2832" t="str">
        <f t="shared" si="940"/>
        <v>NO</v>
      </c>
      <c r="AG2832" t="str">
        <f t="shared" si="941"/>
        <v>NO</v>
      </c>
      <c r="AH2832" t="str">
        <f t="shared" si="942"/>
        <v>NO</v>
      </c>
      <c r="AI2832">
        <f t="shared" si="943"/>
        <v>11</v>
      </c>
      <c r="AJ2832" t="str">
        <f t="shared" si="944"/>
        <v/>
      </c>
    </row>
    <row r="2833" spans="1:36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924"/>
        <v>1.1066666666666667</v>
      </c>
      <c r="P2833" s="6">
        <f t="shared" si="925"/>
        <v>63.846153846153847</v>
      </c>
      <c r="Q2833" t="str">
        <f t="shared" si="926"/>
        <v>theater</v>
      </c>
      <c r="R2833" t="str">
        <f t="shared" si="927"/>
        <v>plays</v>
      </c>
      <c r="S2833" s="8">
        <f t="shared" si="928"/>
        <v>42172</v>
      </c>
      <c r="T2833" s="8">
        <f t="shared" si="929"/>
        <v>42201.824884259258</v>
      </c>
      <c r="U2833">
        <f t="shared" si="930"/>
        <v>2015</v>
      </c>
      <c r="V2833" t="str">
        <f>VLOOKUP(MONTH(S2833),REF!$C$4:$D$15,2,FALSE)</f>
        <v>JUN</v>
      </c>
      <c r="W2833" t="str">
        <f t="shared" si="931"/>
        <v>NO</v>
      </c>
      <c r="X2833" t="str">
        <f t="shared" si="932"/>
        <v>YES</v>
      </c>
      <c r="Y2833" t="str">
        <f t="shared" si="933"/>
        <v>NO</v>
      </c>
      <c r="Z2833" t="str">
        <f t="shared" si="934"/>
        <v>NO</v>
      </c>
      <c r="AA2833" t="str">
        <f t="shared" si="935"/>
        <v>NO</v>
      </c>
      <c r="AB2833" t="str">
        <f t="shared" si="936"/>
        <v>NO</v>
      </c>
      <c r="AC2833" t="str">
        <f t="shared" si="937"/>
        <v>NO</v>
      </c>
      <c r="AD2833" t="str">
        <f t="shared" si="938"/>
        <v>NO</v>
      </c>
      <c r="AE2833" t="str">
        <f t="shared" si="939"/>
        <v>NO</v>
      </c>
      <c r="AF2833" t="str">
        <f t="shared" si="940"/>
        <v>NO</v>
      </c>
      <c r="AG2833" t="str">
        <f t="shared" si="941"/>
        <v>NO</v>
      </c>
      <c r="AH2833" t="str">
        <f t="shared" si="942"/>
        <v>NO</v>
      </c>
      <c r="AI2833">
        <f t="shared" si="943"/>
        <v>52</v>
      </c>
      <c r="AJ2833" t="str">
        <f t="shared" si="944"/>
        <v/>
      </c>
    </row>
    <row r="2834" spans="1:36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924"/>
        <v>1.1471959999999999</v>
      </c>
      <c r="P2834" s="6">
        <f t="shared" si="925"/>
        <v>30.189368421052631</v>
      </c>
      <c r="Q2834" t="str">
        <f t="shared" si="926"/>
        <v>theater</v>
      </c>
      <c r="R2834" t="str">
        <f t="shared" si="927"/>
        <v>plays</v>
      </c>
      <c r="S2834" s="8">
        <f t="shared" si="928"/>
        <v>41939</v>
      </c>
      <c r="T2834" s="8">
        <f t="shared" si="929"/>
        <v>41966.916666666672</v>
      </c>
      <c r="U2834">
        <f t="shared" si="930"/>
        <v>2014</v>
      </c>
      <c r="V2834" t="str">
        <f>VLOOKUP(MONTH(S2834),REF!$C$4:$D$15,2,FALSE)</f>
        <v>OCT</v>
      </c>
      <c r="W2834" t="str">
        <f t="shared" si="931"/>
        <v>NO</v>
      </c>
      <c r="X2834" t="str">
        <f t="shared" si="932"/>
        <v>YES</v>
      </c>
      <c r="Y2834" t="str">
        <f t="shared" si="933"/>
        <v>NO</v>
      </c>
      <c r="Z2834" t="str">
        <f t="shared" si="934"/>
        <v>NO</v>
      </c>
      <c r="AA2834" t="str">
        <f t="shared" si="935"/>
        <v>NO</v>
      </c>
      <c r="AB2834" t="str">
        <f t="shared" si="936"/>
        <v>NO</v>
      </c>
      <c r="AC2834" t="str">
        <f t="shared" si="937"/>
        <v>NO</v>
      </c>
      <c r="AD2834" t="str">
        <f t="shared" si="938"/>
        <v>NO</v>
      </c>
      <c r="AE2834" t="str">
        <f t="shared" si="939"/>
        <v>NO</v>
      </c>
      <c r="AF2834" t="str">
        <f t="shared" si="940"/>
        <v>NO</v>
      </c>
      <c r="AG2834" t="str">
        <f t="shared" si="941"/>
        <v>NO</v>
      </c>
      <c r="AH2834" t="str">
        <f t="shared" si="942"/>
        <v>NO</v>
      </c>
      <c r="AI2834">
        <f t="shared" si="943"/>
        <v>95</v>
      </c>
      <c r="AJ2834" t="str">
        <f t="shared" si="944"/>
        <v/>
      </c>
    </row>
    <row r="2835" spans="1:36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924"/>
        <v>1.0825925925925926</v>
      </c>
      <c r="P2835" s="6">
        <f t="shared" si="925"/>
        <v>83.51428571428572</v>
      </c>
      <c r="Q2835" t="str">
        <f t="shared" si="926"/>
        <v>theater</v>
      </c>
      <c r="R2835" t="str">
        <f t="shared" si="927"/>
        <v>plays</v>
      </c>
      <c r="S2835" s="8">
        <f t="shared" si="928"/>
        <v>42268</v>
      </c>
      <c r="T2835" s="8">
        <f t="shared" si="929"/>
        <v>42288.083333333328</v>
      </c>
      <c r="U2835">
        <f t="shared" si="930"/>
        <v>2015</v>
      </c>
      <c r="V2835" t="str">
        <f>VLOOKUP(MONTH(S2835),REF!$C$4:$D$15,2,FALSE)</f>
        <v>SEP</v>
      </c>
      <c r="W2835" t="str">
        <f t="shared" si="931"/>
        <v>NO</v>
      </c>
      <c r="X2835" t="str">
        <f t="shared" si="932"/>
        <v>YES</v>
      </c>
      <c r="Y2835" t="str">
        <f t="shared" si="933"/>
        <v>NO</v>
      </c>
      <c r="Z2835" t="str">
        <f t="shared" si="934"/>
        <v>NO</v>
      </c>
      <c r="AA2835" t="str">
        <f t="shared" si="935"/>
        <v>NO</v>
      </c>
      <c r="AB2835" t="str">
        <f t="shared" si="936"/>
        <v>NO</v>
      </c>
      <c r="AC2835" t="str">
        <f t="shared" si="937"/>
        <v>NO</v>
      </c>
      <c r="AD2835" t="str">
        <f t="shared" si="938"/>
        <v>NO</v>
      </c>
      <c r="AE2835" t="str">
        <f t="shared" si="939"/>
        <v>NO</v>
      </c>
      <c r="AF2835" t="str">
        <f t="shared" si="940"/>
        <v>NO</v>
      </c>
      <c r="AG2835" t="str">
        <f t="shared" si="941"/>
        <v>NO</v>
      </c>
      <c r="AH2835" t="str">
        <f t="shared" si="942"/>
        <v>NO</v>
      </c>
      <c r="AI2835">
        <f t="shared" si="943"/>
        <v>35</v>
      </c>
      <c r="AJ2835" t="str">
        <f t="shared" si="944"/>
        <v/>
      </c>
    </row>
    <row r="2836" spans="1:36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924"/>
        <v>1.7</v>
      </c>
      <c r="P2836" s="6">
        <f t="shared" si="925"/>
        <v>64.761904761904759</v>
      </c>
      <c r="Q2836" t="str">
        <f t="shared" si="926"/>
        <v>theater</v>
      </c>
      <c r="R2836" t="str">
        <f t="shared" si="927"/>
        <v>plays</v>
      </c>
      <c r="S2836" s="8">
        <f t="shared" si="928"/>
        <v>42020</v>
      </c>
      <c r="T2836" s="8">
        <f t="shared" si="929"/>
        <v>42034.959837962961</v>
      </c>
      <c r="U2836">
        <f t="shared" si="930"/>
        <v>2015</v>
      </c>
      <c r="V2836" t="str">
        <f>VLOOKUP(MONTH(S2836),REF!$C$4:$D$15,2,FALSE)</f>
        <v>JAN</v>
      </c>
      <c r="W2836" t="str">
        <f t="shared" si="931"/>
        <v>YES</v>
      </c>
      <c r="X2836" t="str">
        <f t="shared" si="932"/>
        <v>NO</v>
      </c>
      <c r="Y2836" t="str">
        <f t="shared" si="933"/>
        <v>NO</v>
      </c>
      <c r="Z2836" t="str">
        <f t="shared" si="934"/>
        <v>NO</v>
      </c>
      <c r="AA2836" t="str">
        <f t="shared" si="935"/>
        <v>NO</v>
      </c>
      <c r="AB2836" t="str">
        <f t="shared" si="936"/>
        <v>NO</v>
      </c>
      <c r="AC2836" t="str">
        <f t="shared" si="937"/>
        <v>NO</v>
      </c>
      <c r="AD2836" t="str">
        <f t="shared" si="938"/>
        <v>NO</v>
      </c>
      <c r="AE2836" t="str">
        <f t="shared" si="939"/>
        <v>NO</v>
      </c>
      <c r="AF2836" t="str">
        <f t="shared" si="940"/>
        <v>NO</v>
      </c>
      <c r="AG2836" t="str">
        <f t="shared" si="941"/>
        <v>NO</v>
      </c>
      <c r="AH2836" t="str">
        <f t="shared" si="942"/>
        <v>NO</v>
      </c>
      <c r="AI2836">
        <f t="shared" si="943"/>
        <v>21</v>
      </c>
      <c r="AJ2836" t="str">
        <f t="shared" si="944"/>
        <v/>
      </c>
    </row>
    <row r="2837" spans="1:36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924"/>
        <v>1.8709899999999999</v>
      </c>
      <c r="P2837" s="6">
        <f t="shared" si="925"/>
        <v>20.118172043010752</v>
      </c>
      <c r="Q2837" t="str">
        <f t="shared" si="926"/>
        <v>theater</v>
      </c>
      <c r="R2837" t="str">
        <f t="shared" si="927"/>
        <v>plays</v>
      </c>
      <c r="S2837" s="8">
        <f t="shared" si="928"/>
        <v>42314</v>
      </c>
      <c r="T2837" s="8">
        <f t="shared" si="929"/>
        <v>42343</v>
      </c>
      <c r="U2837">
        <f t="shared" si="930"/>
        <v>2015</v>
      </c>
      <c r="V2837" t="str">
        <f>VLOOKUP(MONTH(S2837),REF!$C$4:$D$15,2,FALSE)</f>
        <v>NOV</v>
      </c>
      <c r="W2837" t="str">
        <f t="shared" si="931"/>
        <v>NO</v>
      </c>
      <c r="X2837" t="str">
        <f t="shared" si="932"/>
        <v>YES</v>
      </c>
      <c r="Y2837" t="str">
        <f t="shared" si="933"/>
        <v>NO</v>
      </c>
      <c r="Z2837" t="str">
        <f t="shared" si="934"/>
        <v>NO</v>
      </c>
      <c r="AA2837" t="str">
        <f t="shared" si="935"/>
        <v>NO</v>
      </c>
      <c r="AB2837" t="str">
        <f t="shared" si="936"/>
        <v>NO</v>
      </c>
      <c r="AC2837" t="str">
        <f t="shared" si="937"/>
        <v>NO</v>
      </c>
      <c r="AD2837" t="str">
        <f t="shared" si="938"/>
        <v>NO</v>
      </c>
      <c r="AE2837" t="str">
        <f t="shared" si="939"/>
        <v>NO</v>
      </c>
      <c r="AF2837" t="str">
        <f t="shared" si="940"/>
        <v>NO</v>
      </c>
      <c r="AG2837" t="str">
        <f t="shared" si="941"/>
        <v>NO</v>
      </c>
      <c r="AH2837" t="str">
        <f t="shared" si="942"/>
        <v>NO</v>
      </c>
      <c r="AI2837">
        <f t="shared" si="943"/>
        <v>93</v>
      </c>
      <c r="AJ2837" t="str">
        <f t="shared" si="944"/>
        <v/>
      </c>
    </row>
    <row r="2838" spans="1:36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924"/>
        <v>1.0777777777777777</v>
      </c>
      <c r="P2838" s="6">
        <f t="shared" si="925"/>
        <v>44.090909090909093</v>
      </c>
      <c r="Q2838" t="str">
        <f t="shared" si="926"/>
        <v>theater</v>
      </c>
      <c r="R2838" t="str">
        <f t="shared" si="927"/>
        <v>plays</v>
      </c>
      <c r="S2838" s="8">
        <f t="shared" si="928"/>
        <v>42746</v>
      </c>
      <c r="T2838" s="8">
        <f t="shared" si="929"/>
        <v>42784.207638888889</v>
      </c>
      <c r="U2838">
        <f t="shared" si="930"/>
        <v>2017</v>
      </c>
      <c r="V2838" t="str">
        <f>VLOOKUP(MONTH(S2838),REF!$C$4:$D$15,2,FALSE)</f>
        <v>JAN</v>
      </c>
      <c r="W2838" t="str">
        <f t="shared" si="931"/>
        <v>YES</v>
      </c>
      <c r="X2838" t="str">
        <f t="shared" si="932"/>
        <v>NO</v>
      </c>
      <c r="Y2838" t="str">
        <f t="shared" si="933"/>
        <v>NO</v>
      </c>
      <c r="Z2838" t="str">
        <f t="shared" si="934"/>
        <v>NO</v>
      </c>
      <c r="AA2838" t="str">
        <f t="shared" si="935"/>
        <v>NO</v>
      </c>
      <c r="AB2838" t="str">
        <f t="shared" si="936"/>
        <v>NO</v>
      </c>
      <c r="AC2838" t="str">
        <f t="shared" si="937"/>
        <v>NO</v>
      </c>
      <c r="AD2838" t="str">
        <f t="shared" si="938"/>
        <v>NO</v>
      </c>
      <c r="AE2838" t="str">
        <f t="shared" si="939"/>
        <v>NO</v>
      </c>
      <c r="AF2838" t="str">
        <f t="shared" si="940"/>
        <v>NO</v>
      </c>
      <c r="AG2838" t="str">
        <f t="shared" si="941"/>
        <v>NO</v>
      </c>
      <c r="AH2838" t="str">
        <f t="shared" si="942"/>
        <v>NO</v>
      </c>
      <c r="AI2838">
        <f t="shared" si="943"/>
        <v>11</v>
      </c>
      <c r="AJ2838" t="str">
        <f t="shared" si="944"/>
        <v/>
      </c>
    </row>
    <row r="2839" spans="1:36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924"/>
        <v>1</v>
      </c>
      <c r="P2839" s="6">
        <f t="shared" si="925"/>
        <v>40.476190476190474</v>
      </c>
      <c r="Q2839" t="str">
        <f t="shared" si="926"/>
        <v>theater</v>
      </c>
      <c r="R2839" t="str">
        <f t="shared" si="927"/>
        <v>plays</v>
      </c>
      <c r="S2839" s="8">
        <f t="shared" si="928"/>
        <v>42308</v>
      </c>
      <c r="T2839" s="8">
        <f t="shared" si="929"/>
        <v>42347.950046296297</v>
      </c>
      <c r="U2839">
        <f t="shared" si="930"/>
        <v>2015</v>
      </c>
      <c r="V2839" t="str">
        <f>VLOOKUP(MONTH(S2839),REF!$C$4:$D$15,2,FALSE)</f>
        <v>OCT</v>
      </c>
      <c r="W2839" t="str">
        <f t="shared" si="931"/>
        <v>YES</v>
      </c>
      <c r="X2839" t="str">
        <f t="shared" si="932"/>
        <v>NO</v>
      </c>
      <c r="Y2839" t="str">
        <f t="shared" si="933"/>
        <v>NO</v>
      </c>
      <c r="Z2839" t="str">
        <f t="shared" si="934"/>
        <v>NO</v>
      </c>
      <c r="AA2839" t="str">
        <f t="shared" si="935"/>
        <v>NO</v>
      </c>
      <c r="AB2839" t="str">
        <f t="shared" si="936"/>
        <v>NO</v>
      </c>
      <c r="AC2839" t="str">
        <f t="shared" si="937"/>
        <v>NO</v>
      </c>
      <c r="AD2839" t="str">
        <f t="shared" si="938"/>
        <v>NO</v>
      </c>
      <c r="AE2839" t="str">
        <f t="shared" si="939"/>
        <v>NO</v>
      </c>
      <c r="AF2839" t="str">
        <f t="shared" si="940"/>
        <v>NO</v>
      </c>
      <c r="AG2839" t="str">
        <f t="shared" si="941"/>
        <v>NO</v>
      </c>
      <c r="AH2839" t="str">
        <f t="shared" si="942"/>
        <v>NO</v>
      </c>
      <c r="AI2839">
        <f t="shared" si="943"/>
        <v>21</v>
      </c>
      <c r="AJ2839" t="str">
        <f t="shared" si="944"/>
        <v/>
      </c>
    </row>
    <row r="2840" spans="1:36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924"/>
        <v>1.2024999999999999</v>
      </c>
      <c r="P2840" s="6">
        <f t="shared" si="925"/>
        <v>44.537037037037038</v>
      </c>
      <c r="Q2840" t="str">
        <f t="shared" si="926"/>
        <v>theater</v>
      </c>
      <c r="R2840" t="str">
        <f t="shared" si="927"/>
        <v>plays</v>
      </c>
      <c r="S2840" s="8">
        <f t="shared" si="928"/>
        <v>41843</v>
      </c>
      <c r="T2840" s="8">
        <f t="shared" si="929"/>
        <v>41864.916666666664</v>
      </c>
      <c r="U2840">
        <f t="shared" si="930"/>
        <v>2014</v>
      </c>
      <c r="V2840" t="str">
        <f>VLOOKUP(MONTH(S2840),REF!$C$4:$D$15,2,FALSE)</f>
        <v>JUL</v>
      </c>
      <c r="W2840" t="str">
        <f t="shared" si="931"/>
        <v>NO</v>
      </c>
      <c r="X2840" t="str">
        <f t="shared" si="932"/>
        <v>YES</v>
      </c>
      <c r="Y2840" t="str">
        <f t="shared" si="933"/>
        <v>NO</v>
      </c>
      <c r="Z2840" t="str">
        <f t="shared" si="934"/>
        <v>NO</v>
      </c>
      <c r="AA2840" t="str">
        <f t="shared" si="935"/>
        <v>NO</v>
      </c>
      <c r="AB2840" t="str">
        <f t="shared" si="936"/>
        <v>NO</v>
      </c>
      <c r="AC2840" t="str">
        <f t="shared" si="937"/>
        <v>NO</v>
      </c>
      <c r="AD2840" t="str">
        <f t="shared" si="938"/>
        <v>NO</v>
      </c>
      <c r="AE2840" t="str">
        <f t="shared" si="939"/>
        <v>NO</v>
      </c>
      <c r="AF2840" t="str">
        <f t="shared" si="940"/>
        <v>NO</v>
      </c>
      <c r="AG2840" t="str">
        <f t="shared" si="941"/>
        <v>NO</v>
      </c>
      <c r="AH2840" t="str">
        <f t="shared" si="942"/>
        <v>NO</v>
      </c>
      <c r="AI2840">
        <f t="shared" si="943"/>
        <v>54</v>
      </c>
      <c r="AJ2840" t="str">
        <f t="shared" si="944"/>
        <v/>
      </c>
    </row>
    <row r="2841" spans="1:36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924"/>
        <v>1.1142857142857143</v>
      </c>
      <c r="P2841" s="6">
        <f t="shared" si="925"/>
        <v>125.80645161290323</v>
      </c>
      <c r="Q2841" t="str">
        <f t="shared" si="926"/>
        <v>theater</v>
      </c>
      <c r="R2841" t="str">
        <f t="shared" si="927"/>
        <v>plays</v>
      </c>
      <c r="S2841" s="8">
        <f t="shared" si="928"/>
        <v>41853</v>
      </c>
      <c r="T2841" s="8">
        <f t="shared" si="929"/>
        <v>41876.207638888889</v>
      </c>
      <c r="U2841">
        <f t="shared" si="930"/>
        <v>2014</v>
      </c>
      <c r="V2841" t="str">
        <f>VLOOKUP(MONTH(S2841),REF!$C$4:$D$15,2,FALSE)</f>
        <v>AUG</v>
      </c>
      <c r="W2841" t="str">
        <f t="shared" si="931"/>
        <v>NO</v>
      </c>
      <c r="X2841" t="str">
        <f t="shared" si="932"/>
        <v>YES</v>
      </c>
      <c r="Y2841" t="str">
        <f t="shared" si="933"/>
        <v>NO</v>
      </c>
      <c r="Z2841" t="str">
        <f t="shared" si="934"/>
        <v>NO</v>
      </c>
      <c r="AA2841" t="str">
        <f t="shared" si="935"/>
        <v>NO</v>
      </c>
      <c r="AB2841" t="str">
        <f t="shared" si="936"/>
        <v>NO</v>
      </c>
      <c r="AC2841" t="str">
        <f t="shared" si="937"/>
        <v>NO</v>
      </c>
      <c r="AD2841" t="str">
        <f t="shared" si="938"/>
        <v>NO</v>
      </c>
      <c r="AE2841" t="str">
        <f t="shared" si="939"/>
        <v>NO</v>
      </c>
      <c r="AF2841" t="str">
        <f t="shared" si="940"/>
        <v>NO</v>
      </c>
      <c r="AG2841" t="str">
        <f t="shared" si="941"/>
        <v>NO</v>
      </c>
      <c r="AH2841" t="str">
        <f t="shared" si="942"/>
        <v>NO</v>
      </c>
      <c r="AI2841">
        <f t="shared" si="943"/>
        <v>31</v>
      </c>
      <c r="AJ2841" t="str">
        <f t="shared" si="944"/>
        <v/>
      </c>
    </row>
    <row r="2842" spans="1:36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924"/>
        <v>1.04</v>
      </c>
      <c r="P2842" s="6">
        <f t="shared" si="925"/>
        <v>19.696969696969695</v>
      </c>
      <c r="Q2842" t="str">
        <f t="shared" si="926"/>
        <v>theater</v>
      </c>
      <c r="R2842" t="str">
        <f t="shared" si="927"/>
        <v>plays</v>
      </c>
      <c r="S2842" s="8">
        <f t="shared" si="928"/>
        <v>42060</v>
      </c>
      <c r="T2842" s="8">
        <f t="shared" si="929"/>
        <v>42081.708333333328</v>
      </c>
      <c r="U2842">
        <f t="shared" si="930"/>
        <v>2015</v>
      </c>
      <c r="V2842" t="str">
        <f>VLOOKUP(MONTH(S2842),REF!$C$4:$D$15,2,FALSE)</f>
        <v>FEB</v>
      </c>
      <c r="W2842" t="str">
        <f t="shared" si="931"/>
        <v>NO</v>
      </c>
      <c r="X2842" t="str">
        <f t="shared" si="932"/>
        <v>YES</v>
      </c>
      <c r="Y2842" t="str">
        <f t="shared" si="933"/>
        <v>NO</v>
      </c>
      <c r="Z2842" t="str">
        <f t="shared" si="934"/>
        <v>NO</v>
      </c>
      <c r="AA2842" t="str">
        <f t="shared" si="935"/>
        <v>NO</v>
      </c>
      <c r="AB2842" t="str">
        <f t="shared" si="936"/>
        <v>NO</v>
      </c>
      <c r="AC2842" t="str">
        <f t="shared" si="937"/>
        <v>NO</v>
      </c>
      <c r="AD2842" t="str">
        <f t="shared" si="938"/>
        <v>NO</v>
      </c>
      <c r="AE2842" t="str">
        <f t="shared" si="939"/>
        <v>NO</v>
      </c>
      <c r="AF2842" t="str">
        <f t="shared" si="940"/>
        <v>NO</v>
      </c>
      <c r="AG2842" t="str">
        <f t="shared" si="941"/>
        <v>NO</v>
      </c>
      <c r="AH2842" t="str">
        <f t="shared" si="942"/>
        <v>NO</v>
      </c>
      <c r="AI2842">
        <f t="shared" si="943"/>
        <v>132</v>
      </c>
      <c r="AJ2842" t="str">
        <f t="shared" si="944"/>
        <v/>
      </c>
    </row>
    <row r="2843" spans="1:36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924"/>
        <v>0.01</v>
      </c>
      <c r="P2843" s="6">
        <f t="shared" si="925"/>
        <v>10</v>
      </c>
      <c r="Q2843" t="str">
        <f t="shared" si="926"/>
        <v>theater</v>
      </c>
      <c r="R2843" t="str">
        <f t="shared" si="927"/>
        <v>plays</v>
      </c>
      <c r="S2843" s="8">
        <f t="shared" si="928"/>
        <v>42292</v>
      </c>
      <c r="T2843" s="8">
        <f t="shared" si="929"/>
        <v>42351.781215277777</v>
      </c>
      <c r="U2843">
        <f t="shared" si="930"/>
        <v>2015</v>
      </c>
      <c r="V2843" t="str">
        <f>VLOOKUP(MONTH(S2843),REF!$C$4:$D$15,2,FALSE)</f>
        <v>OCT</v>
      </c>
      <c r="W2843" t="str">
        <f t="shared" si="931"/>
        <v>NO</v>
      </c>
      <c r="X2843" t="str">
        <f t="shared" si="932"/>
        <v>YES</v>
      </c>
      <c r="Y2843" t="str">
        <f t="shared" si="933"/>
        <v>NO</v>
      </c>
      <c r="Z2843" t="str">
        <f t="shared" si="934"/>
        <v>NO</v>
      </c>
      <c r="AA2843" t="str">
        <f t="shared" si="935"/>
        <v>NO</v>
      </c>
      <c r="AB2843" t="str">
        <f t="shared" si="936"/>
        <v>NO</v>
      </c>
      <c r="AC2843" t="str">
        <f t="shared" si="937"/>
        <v>NO</v>
      </c>
      <c r="AD2843" t="str">
        <f t="shared" si="938"/>
        <v>NO</v>
      </c>
      <c r="AE2843" t="str">
        <f t="shared" si="939"/>
        <v>NO</v>
      </c>
      <c r="AF2843" t="str">
        <f t="shared" si="940"/>
        <v>NO</v>
      </c>
      <c r="AG2843" t="str">
        <f t="shared" si="941"/>
        <v>NO</v>
      </c>
      <c r="AH2843" t="str">
        <f t="shared" si="942"/>
        <v>NO</v>
      </c>
      <c r="AI2843" t="str">
        <f t="shared" si="943"/>
        <v/>
      </c>
      <c r="AJ2843">
        <f t="shared" si="944"/>
        <v>1</v>
      </c>
    </row>
    <row r="2844" spans="1:36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924"/>
        <v>0</v>
      </c>
      <c r="P2844" s="6" t="e">
        <f t="shared" si="925"/>
        <v>#DIV/0!</v>
      </c>
      <c r="Q2844" t="str">
        <f t="shared" si="926"/>
        <v>theater</v>
      </c>
      <c r="R2844" t="str">
        <f t="shared" si="927"/>
        <v>plays</v>
      </c>
      <c r="S2844" s="8">
        <f t="shared" si="928"/>
        <v>41785</v>
      </c>
      <c r="T2844" s="8">
        <f t="shared" si="929"/>
        <v>41811.458333333336</v>
      </c>
      <c r="U2844">
        <f t="shared" si="930"/>
        <v>2014</v>
      </c>
      <c r="V2844" t="str">
        <f>VLOOKUP(MONTH(S2844),REF!$C$4:$D$15,2,FALSE)</f>
        <v>MAY</v>
      </c>
      <c r="W2844" t="str">
        <f t="shared" si="931"/>
        <v>NO</v>
      </c>
      <c r="X2844" t="str">
        <f t="shared" si="932"/>
        <v>YES</v>
      </c>
      <c r="Y2844" t="str">
        <f t="shared" si="933"/>
        <v>NO</v>
      </c>
      <c r="Z2844" t="str">
        <f t="shared" si="934"/>
        <v>NO</v>
      </c>
      <c r="AA2844" t="str">
        <f t="shared" si="935"/>
        <v>NO</v>
      </c>
      <c r="AB2844" t="str">
        <f t="shared" si="936"/>
        <v>NO</v>
      </c>
      <c r="AC2844" t="str">
        <f t="shared" si="937"/>
        <v>NO</v>
      </c>
      <c r="AD2844" t="str">
        <f t="shared" si="938"/>
        <v>NO</v>
      </c>
      <c r="AE2844" t="str">
        <f t="shared" si="939"/>
        <v>NO</v>
      </c>
      <c r="AF2844" t="str">
        <f t="shared" si="940"/>
        <v>NO</v>
      </c>
      <c r="AG2844" t="str">
        <f t="shared" si="941"/>
        <v>NO</v>
      </c>
      <c r="AH2844" t="str">
        <f t="shared" si="942"/>
        <v>NO</v>
      </c>
      <c r="AI2844" t="str">
        <f t="shared" si="943"/>
        <v/>
      </c>
      <c r="AJ2844">
        <f t="shared" si="944"/>
        <v>0</v>
      </c>
    </row>
    <row r="2845" spans="1:36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924"/>
        <v>0</v>
      </c>
      <c r="P2845" s="6" t="e">
        <f t="shared" si="925"/>
        <v>#DIV/0!</v>
      </c>
      <c r="Q2845" t="str">
        <f t="shared" si="926"/>
        <v>theater</v>
      </c>
      <c r="R2845" t="str">
        <f t="shared" si="927"/>
        <v>plays</v>
      </c>
      <c r="S2845" s="8">
        <f t="shared" si="928"/>
        <v>42493</v>
      </c>
      <c r="T2845" s="8">
        <f t="shared" si="929"/>
        <v>42534.166666666672</v>
      </c>
      <c r="U2845">
        <f t="shared" si="930"/>
        <v>2016</v>
      </c>
      <c r="V2845" t="str">
        <f>VLOOKUP(MONTH(S2845),REF!$C$4:$D$15,2,FALSE)</f>
        <v>MAY</v>
      </c>
      <c r="W2845" t="str">
        <f t="shared" si="931"/>
        <v>NO</v>
      </c>
      <c r="X2845" t="str">
        <f t="shared" si="932"/>
        <v>YES</v>
      </c>
      <c r="Y2845" t="str">
        <f t="shared" si="933"/>
        <v>NO</v>
      </c>
      <c r="Z2845" t="str">
        <f t="shared" si="934"/>
        <v>NO</v>
      </c>
      <c r="AA2845" t="str">
        <f t="shared" si="935"/>
        <v>NO</v>
      </c>
      <c r="AB2845" t="str">
        <f t="shared" si="936"/>
        <v>NO</v>
      </c>
      <c r="AC2845" t="str">
        <f t="shared" si="937"/>
        <v>NO</v>
      </c>
      <c r="AD2845" t="str">
        <f t="shared" si="938"/>
        <v>NO</v>
      </c>
      <c r="AE2845" t="str">
        <f t="shared" si="939"/>
        <v>NO</v>
      </c>
      <c r="AF2845" t="str">
        <f t="shared" si="940"/>
        <v>NO</v>
      </c>
      <c r="AG2845" t="str">
        <f t="shared" si="941"/>
        <v>NO</v>
      </c>
      <c r="AH2845" t="str">
        <f t="shared" si="942"/>
        <v>NO</v>
      </c>
      <c r="AI2845" t="str">
        <f t="shared" si="943"/>
        <v/>
      </c>
      <c r="AJ2845">
        <f t="shared" si="944"/>
        <v>0</v>
      </c>
    </row>
    <row r="2846" spans="1:36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924"/>
        <v>5.4545454545454543E-2</v>
      </c>
      <c r="P2846" s="6">
        <f t="shared" si="925"/>
        <v>30</v>
      </c>
      <c r="Q2846" t="str">
        <f t="shared" si="926"/>
        <v>theater</v>
      </c>
      <c r="R2846" t="str">
        <f t="shared" si="927"/>
        <v>plays</v>
      </c>
      <c r="S2846" s="8">
        <f t="shared" si="928"/>
        <v>42710</v>
      </c>
      <c r="T2846" s="8">
        <f t="shared" si="929"/>
        <v>42739.546064814815</v>
      </c>
      <c r="U2846">
        <f t="shared" si="930"/>
        <v>2016</v>
      </c>
      <c r="V2846" t="str">
        <f>VLOOKUP(MONTH(S2846),REF!$C$4:$D$15,2,FALSE)</f>
        <v>DEC</v>
      </c>
      <c r="W2846" t="str">
        <f t="shared" si="931"/>
        <v>YES</v>
      </c>
      <c r="X2846" t="str">
        <f t="shared" si="932"/>
        <v>NO</v>
      </c>
      <c r="Y2846" t="str">
        <f t="shared" si="933"/>
        <v>NO</v>
      </c>
      <c r="Z2846" t="str">
        <f t="shared" si="934"/>
        <v>NO</v>
      </c>
      <c r="AA2846" t="str">
        <f t="shared" si="935"/>
        <v>NO</v>
      </c>
      <c r="AB2846" t="str">
        <f t="shared" si="936"/>
        <v>NO</v>
      </c>
      <c r="AC2846" t="str">
        <f t="shared" si="937"/>
        <v>NO</v>
      </c>
      <c r="AD2846" t="str">
        <f t="shared" si="938"/>
        <v>NO</v>
      </c>
      <c r="AE2846" t="str">
        <f t="shared" si="939"/>
        <v>NO</v>
      </c>
      <c r="AF2846" t="str">
        <f t="shared" si="940"/>
        <v>NO</v>
      </c>
      <c r="AG2846" t="str">
        <f t="shared" si="941"/>
        <v>NO</v>
      </c>
      <c r="AH2846" t="str">
        <f t="shared" si="942"/>
        <v>NO</v>
      </c>
      <c r="AI2846" t="str">
        <f t="shared" si="943"/>
        <v/>
      </c>
      <c r="AJ2846">
        <f t="shared" si="944"/>
        <v>1</v>
      </c>
    </row>
    <row r="2847" spans="1:36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924"/>
        <v>0.31546666666666667</v>
      </c>
      <c r="P2847" s="6">
        <f t="shared" si="925"/>
        <v>60.666666666666664</v>
      </c>
      <c r="Q2847" t="str">
        <f t="shared" si="926"/>
        <v>theater</v>
      </c>
      <c r="R2847" t="str">
        <f t="shared" si="927"/>
        <v>plays</v>
      </c>
      <c r="S2847" s="8">
        <f t="shared" si="928"/>
        <v>42103</v>
      </c>
      <c r="T2847" s="8">
        <f t="shared" si="929"/>
        <v>42163.016585648147</v>
      </c>
      <c r="U2847">
        <f t="shared" si="930"/>
        <v>2015</v>
      </c>
      <c r="V2847" t="str">
        <f>VLOOKUP(MONTH(S2847),REF!$C$4:$D$15,2,FALSE)</f>
        <v>APR</v>
      </c>
      <c r="W2847" t="str">
        <f t="shared" si="931"/>
        <v>NO</v>
      </c>
      <c r="X2847" t="str">
        <f t="shared" si="932"/>
        <v>NO</v>
      </c>
      <c r="Y2847" t="str">
        <f t="shared" si="933"/>
        <v>YES</v>
      </c>
      <c r="Z2847" t="str">
        <f t="shared" si="934"/>
        <v>NO</v>
      </c>
      <c r="AA2847" t="str">
        <f t="shared" si="935"/>
        <v>NO</v>
      </c>
      <c r="AB2847" t="str">
        <f t="shared" si="936"/>
        <v>NO</v>
      </c>
      <c r="AC2847" t="str">
        <f t="shared" si="937"/>
        <v>NO</v>
      </c>
      <c r="AD2847" t="str">
        <f t="shared" si="938"/>
        <v>NO</v>
      </c>
      <c r="AE2847" t="str">
        <f t="shared" si="939"/>
        <v>NO</v>
      </c>
      <c r="AF2847" t="str">
        <f t="shared" si="940"/>
        <v>NO</v>
      </c>
      <c r="AG2847" t="str">
        <f t="shared" si="941"/>
        <v>NO</v>
      </c>
      <c r="AH2847" t="str">
        <f t="shared" si="942"/>
        <v>NO</v>
      </c>
      <c r="AI2847" t="str">
        <f t="shared" si="943"/>
        <v/>
      </c>
      <c r="AJ2847">
        <f t="shared" si="944"/>
        <v>39</v>
      </c>
    </row>
    <row r="2848" spans="1:36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924"/>
        <v>0</v>
      </c>
      <c r="P2848" s="6" t="e">
        <f t="shared" si="925"/>
        <v>#DIV/0!</v>
      </c>
      <c r="Q2848" t="str">
        <f t="shared" si="926"/>
        <v>theater</v>
      </c>
      <c r="R2848" t="str">
        <f t="shared" si="927"/>
        <v>plays</v>
      </c>
      <c r="S2848" s="8">
        <f t="shared" si="928"/>
        <v>42109</v>
      </c>
      <c r="T2848" s="8">
        <f t="shared" si="929"/>
        <v>42153.692060185189</v>
      </c>
      <c r="U2848">
        <f t="shared" si="930"/>
        <v>2015</v>
      </c>
      <c r="V2848" t="str">
        <f>VLOOKUP(MONTH(S2848),REF!$C$4:$D$15,2,FALSE)</f>
        <v>APR</v>
      </c>
      <c r="W2848" t="str">
        <f t="shared" si="931"/>
        <v>NO</v>
      </c>
      <c r="X2848" t="str">
        <f t="shared" si="932"/>
        <v>NO</v>
      </c>
      <c r="Y2848" t="str">
        <f t="shared" si="933"/>
        <v>YES</v>
      </c>
      <c r="Z2848" t="str">
        <f t="shared" si="934"/>
        <v>NO</v>
      </c>
      <c r="AA2848" t="str">
        <f t="shared" si="935"/>
        <v>NO</v>
      </c>
      <c r="AB2848" t="str">
        <f t="shared" si="936"/>
        <v>NO</v>
      </c>
      <c r="AC2848" t="str">
        <f t="shared" si="937"/>
        <v>NO</v>
      </c>
      <c r="AD2848" t="str">
        <f t="shared" si="938"/>
        <v>NO</v>
      </c>
      <c r="AE2848" t="str">
        <f t="shared" si="939"/>
        <v>NO</v>
      </c>
      <c r="AF2848" t="str">
        <f t="shared" si="940"/>
        <v>NO</v>
      </c>
      <c r="AG2848" t="str">
        <f t="shared" si="941"/>
        <v>NO</v>
      </c>
      <c r="AH2848" t="str">
        <f t="shared" si="942"/>
        <v>NO</v>
      </c>
      <c r="AI2848" t="str">
        <f t="shared" si="943"/>
        <v/>
      </c>
      <c r="AJ2848">
        <f t="shared" si="944"/>
        <v>0</v>
      </c>
    </row>
    <row r="2849" spans="1:36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924"/>
        <v>0</v>
      </c>
      <c r="P2849" s="6" t="e">
        <f t="shared" si="925"/>
        <v>#DIV/0!</v>
      </c>
      <c r="Q2849" t="str">
        <f t="shared" si="926"/>
        <v>theater</v>
      </c>
      <c r="R2849" t="str">
        <f t="shared" si="927"/>
        <v>plays</v>
      </c>
      <c r="S2849" s="8">
        <f t="shared" si="928"/>
        <v>42454</v>
      </c>
      <c r="T2849" s="8">
        <f t="shared" si="929"/>
        <v>42513.806307870371</v>
      </c>
      <c r="U2849">
        <f t="shared" si="930"/>
        <v>2016</v>
      </c>
      <c r="V2849" t="str">
        <f>VLOOKUP(MONTH(S2849),REF!$C$4:$D$15,2,FALSE)</f>
        <v>MAR</v>
      </c>
      <c r="W2849" t="str">
        <f t="shared" si="931"/>
        <v>NO</v>
      </c>
      <c r="X2849" t="str">
        <f t="shared" si="932"/>
        <v>YES</v>
      </c>
      <c r="Y2849" t="str">
        <f t="shared" si="933"/>
        <v>NO</v>
      </c>
      <c r="Z2849" t="str">
        <f t="shared" si="934"/>
        <v>NO</v>
      </c>
      <c r="AA2849" t="str">
        <f t="shared" si="935"/>
        <v>NO</v>
      </c>
      <c r="AB2849" t="str">
        <f t="shared" si="936"/>
        <v>NO</v>
      </c>
      <c r="AC2849" t="str">
        <f t="shared" si="937"/>
        <v>NO</v>
      </c>
      <c r="AD2849" t="str">
        <f t="shared" si="938"/>
        <v>NO</v>
      </c>
      <c r="AE2849" t="str">
        <f t="shared" si="939"/>
        <v>NO</v>
      </c>
      <c r="AF2849" t="str">
        <f t="shared" si="940"/>
        <v>NO</v>
      </c>
      <c r="AG2849" t="str">
        <f t="shared" si="941"/>
        <v>NO</v>
      </c>
      <c r="AH2849" t="str">
        <f t="shared" si="942"/>
        <v>NO</v>
      </c>
      <c r="AI2849" t="str">
        <f t="shared" si="943"/>
        <v/>
      </c>
      <c r="AJ2849">
        <f t="shared" si="944"/>
        <v>0</v>
      </c>
    </row>
    <row r="2850" spans="1:36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924"/>
        <v>2E-3</v>
      </c>
      <c r="P2850" s="6">
        <f t="shared" si="925"/>
        <v>23.333333333333332</v>
      </c>
      <c r="Q2850" t="str">
        <f t="shared" si="926"/>
        <v>theater</v>
      </c>
      <c r="R2850" t="str">
        <f t="shared" si="927"/>
        <v>plays</v>
      </c>
      <c r="S2850" s="8">
        <f t="shared" si="928"/>
        <v>42124</v>
      </c>
      <c r="T2850" s="8">
        <f t="shared" si="929"/>
        <v>42153.648831018523</v>
      </c>
      <c r="U2850">
        <f t="shared" si="930"/>
        <v>2015</v>
      </c>
      <c r="V2850" t="str">
        <f>VLOOKUP(MONTH(S2850),REF!$C$4:$D$15,2,FALSE)</f>
        <v>APR</v>
      </c>
      <c r="W2850" t="str">
        <f t="shared" si="931"/>
        <v>NO</v>
      </c>
      <c r="X2850" t="str">
        <f t="shared" si="932"/>
        <v>NO</v>
      </c>
      <c r="Y2850" t="str">
        <f t="shared" si="933"/>
        <v>NO</v>
      </c>
      <c r="Z2850" t="str">
        <f t="shared" si="934"/>
        <v>NO</v>
      </c>
      <c r="AA2850" t="str">
        <f t="shared" si="935"/>
        <v>NO</v>
      </c>
      <c r="AB2850" t="str">
        <f t="shared" si="936"/>
        <v>NO</v>
      </c>
      <c r="AC2850" t="str">
        <f t="shared" si="937"/>
        <v>NO</v>
      </c>
      <c r="AD2850" t="str">
        <f t="shared" si="938"/>
        <v>NO</v>
      </c>
      <c r="AE2850" t="str">
        <f t="shared" si="939"/>
        <v>YES</v>
      </c>
      <c r="AF2850" t="str">
        <f t="shared" si="940"/>
        <v>NO</v>
      </c>
      <c r="AG2850" t="str">
        <f t="shared" si="941"/>
        <v>NO</v>
      </c>
      <c r="AH2850" t="str">
        <f t="shared" si="942"/>
        <v>NO</v>
      </c>
      <c r="AI2850" t="str">
        <f t="shared" si="943"/>
        <v/>
      </c>
      <c r="AJ2850">
        <f t="shared" si="944"/>
        <v>3</v>
      </c>
    </row>
    <row r="2851" spans="1:36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924"/>
        <v>0.01</v>
      </c>
      <c r="P2851" s="6">
        <f t="shared" si="925"/>
        <v>5</v>
      </c>
      <c r="Q2851" t="str">
        <f t="shared" si="926"/>
        <v>theater</v>
      </c>
      <c r="R2851" t="str">
        <f t="shared" si="927"/>
        <v>plays</v>
      </c>
      <c r="S2851" s="8">
        <f t="shared" si="928"/>
        <v>42453</v>
      </c>
      <c r="T2851" s="8">
        <f t="shared" si="929"/>
        <v>42483.428240740745</v>
      </c>
      <c r="U2851">
        <f t="shared" si="930"/>
        <v>2016</v>
      </c>
      <c r="V2851" t="str">
        <f>VLOOKUP(MONTH(S2851),REF!$C$4:$D$15,2,FALSE)</f>
        <v>MAR</v>
      </c>
      <c r="W2851" t="str">
        <f t="shared" si="931"/>
        <v>YES</v>
      </c>
      <c r="X2851" t="str">
        <f t="shared" si="932"/>
        <v>NO</v>
      </c>
      <c r="Y2851" t="str">
        <f t="shared" si="933"/>
        <v>NO</v>
      </c>
      <c r="Z2851" t="str">
        <f t="shared" si="934"/>
        <v>NO</v>
      </c>
      <c r="AA2851" t="str">
        <f t="shared" si="935"/>
        <v>NO</v>
      </c>
      <c r="AB2851" t="str">
        <f t="shared" si="936"/>
        <v>NO</v>
      </c>
      <c r="AC2851" t="str">
        <f t="shared" si="937"/>
        <v>NO</v>
      </c>
      <c r="AD2851" t="str">
        <f t="shared" si="938"/>
        <v>NO</v>
      </c>
      <c r="AE2851" t="str">
        <f t="shared" si="939"/>
        <v>NO</v>
      </c>
      <c r="AF2851" t="str">
        <f t="shared" si="940"/>
        <v>NO</v>
      </c>
      <c r="AG2851" t="str">
        <f t="shared" si="941"/>
        <v>NO</v>
      </c>
      <c r="AH2851" t="str">
        <f t="shared" si="942"/>
        <v>NO</v>
      </c>
      <c r="AI2851" t="str">
        <f t="shared" si="943"/>
        <v/>
      </c>
      <c r="AJ2851">
        <f t="shared" si="944"/>
        <v>1</v>
      </c>
    </row>
    <row r="2852" spans="1:36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924"/>
        <v>3.8875E-2</v>
      </c>
      <c r="P2852" s="6">
        <f t="shared" si="925"/>
        <v>23.923076923076923</v>
      </c>
      <c r="Q2852" t="str">
        <f t="shared" si="926"/>
        <v>theater</v>
      </c>
      <c r="R2852" t="str">
        <f t="shared" si="927"/>
        <v>plays</v>
      </c>
      <c r="S2852" s="8">
        <f t="shared" si="928"/>
        <v>41858</v>
      </c>
      <c r="T2852" s="8">
        <f t="shared" si="929"/>
        <v>41888.007071759261</v>
      </c>
      <c r="U2852">
        <f t="shared" si="930"/>
        <v>2014</v>
      </c>
      <c r="V2852" t="str">
        <f>VLOOKUP(MONTH(S2852),REF!$C$4:$D$15,2,FALSE)</f>
        <v>AUG</v>
      </c>
      <c r="W2852" t="str">
        <f t="shared" si="931"/>
        <v>NO</v>
      </c>
      <c r="X2852" t="str">
        <f t="shared" si="932"/>
        <v>NO</v>
      </c>
      <c r="Y2852" t="str">
        <f t="shared" si="933"/>
        <v>YES</v>
      </c>
      <c r="Z2852" t="str">
        <f t="shared" si="934"/>
        <v>NO</v>
      </c>
      <c r="AA2852" t="str">
        <f t="shared" si="935"/>
        <v>NO</v>
      </c>
      <c r="AB2852" t="str">
        <f t="shared" si="936"/>
        <v>NO</v>
      </c>
      <c r="AC2852" t="str">
        <f t="shared" si="937"/>
        <v>NO</v>
      </c>
      <c r="AD2852" t="str">
        <f t="shared" si="938"/>
        <v>NO</v>
      </c>
      <c r="AE2852" t="str">
        <f t="shared" si="939"/>
        <v>NO</v>
      </c>
      <c r="AF2852" t="str">
        <f t="shared" si="940"/>
        <v>NO</v>
      </c>
      <c r="AG2852" t="str">
        <f t="shared" si="941"/>
        <v>NO</v>
      </c>
      <c r="AH2852" t="str">
        <f t="shared" si="942"/>
        <v>NO</v>
      </c>
      <c r="AI2852" t="str">
        <f t="shared" si="943"/>
        <v/>
      </c>
      <c r="AJ2852">
        <f t="shared" si="944"/>
        <v>13</v>
      </c>
    </row>
    <row r="2853" spans="1:36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924"/>
        <v>0</v>
      </c>
      <c r="P2853" s="6" t="e">
        <f t="shared" si="925"/>
        <v>#DIV/0!</v>
      </c>
      <c r="Q2853" t="str">
        <f t="shared" si="926"/>
        <v>theater</v>
      </c>
      <c r="R2853" t="str">
        <f t="shared" si="927"/>
        <v>plays</v>
      </c>
      <c r="S2853" s="8">
        <f t="shared" si="928"/>
        <v>42390</v>
      </c>
      <c r="T2853" s="8">
        <f t="shared" si="929"/>
        <v>42398.970138888893</v>
      </c>
      <c r="U2853">
        <f t="shared" si="930"/>
        <v>2016</v>
      </c>
      <c r="V2853" t="str">
        <f>VLOOKUP(MONTH(S2853),REF!$C$4:$D$15,2,FALSE)</f>
        <v>JAN</v>
      </c>
      <c r="W2853" t="str">
        <f t="shared" si="931"/>
        <v>NO</v>
      </c>
      <c r="X2853" t="str">
        <f t="shared" si="932"/>
        <v>YES</v>
      </c>
      <c r="Y2853" t="str">
        <f t="shared" si="933"/>
        <v>NO</v>
      </c>
      <c r="Z2853" t="str">
        <f t="shared" si="934"/>
        <v>NO</v>
      </c>
      <c r="AA2853" t="str">
        <f t="shared" si="935"/>
        <v>NO</v>
      </c>
      <c r="AB2853" t="str">
        <f t="shared" si="936"/>
        <v>NO</v>
      </c>
      <c r="AC2853" t="str">
        <f t="shared" si="937"/>
        <v>NO</v>
      </c>
      <c r="AD2853" t="str">
        <f t="shared" si="938"/>
        <v>NO</v>
      </c>
      <c r="AE2853" t="str">
        <f t="shared" si="939"/>
        <v>NO</v>
      </c>
      <c r="AF2853" t="str">
        <f t="shared" si="940"/>
        <v>NO</v>
      </c>
      <c r="AG2853" t="str">
        <f t="shared" si="941"/>
        <v>NO</v>
      </c>
      <c r="AH2853" t="str">
        <f t="shared" si="942"/>
        <v>NO</v>
      </c>
      <c r="AI2853" t="str">
        <f t="shared" si="943"/>
        <v/>
      </c>
      <c r="AJ2853">
        <f t="shared" si="944"/>
        <v>0</v>
      </c>
    </row>
    <row r="2854" spans="1:36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924"/>
        <v>1.9E-2</v>
      </c>
      <c r="P2854" s="6">
        <f t="shared" si="925"/>
        <v>15.833333333333334</v>
      </c>
      <c r="Q2854" t="str">
        <f t="shared" si="926"/>
        <v>theater</v>
      </c>
      <c r="R2854" t="str">
        <f t="shared" si="927"/>
        <v>plays</v>
      </c>
      <c r="S2854" s="8">
        <f t="shared" si="928"/>
        <v>41781</v>
      </c>
      <c r="T2854" s="8">
        <f t="shared" si="929"/>
        <v>41811.045173611114</v>
      </c>
      <c r="U2854">
        <f t="shared" si="930"/>
        <v>2014</v>
      </c>
      <c r="V2854" t="str">
        <f>VLOOKUP(MONTH(S2854),REF!$C$4:$D$15,2,FALSE)</f>
        <v>MAY</v>
      </c>
      <c r="W2854" t="str">
        <f t="shared" si="931"/>
        <v>NO</v>
      </c>
      <c r="X2854" t="str">
        <f t="shared" si="932"/>
        <v>NO</v>
      </c>
      <c r="Y2854" t="str">
        <f t="shared" si="933"/>
        <v>YES</v>
      </c>
      <c r="Z2854" t="str">
        <f t="shared" si="934"/>
        <v>NO</v>
      </c>
      <c r="AA2854" t="str">
        <f t="shared" si="935"/>
        <v>NO</v>
      </c>
      <c r="AB2854" t="str">
        <f t="shared" si="936"/>
        <v>NO</v>
      </c>
      <c r="AC2854" t="str">
        <f t="shared" si="937"/>
        <v>NO</v>
      </c>
      <c r="AD2854" t="str">
        <f t="shared" si="938"/>
        <v>NO</v>
      </c>
      <c r="AE2854" t="str">
        <f t="shared" si="939"/>
        <v>NO</v>
      </c>
      <c r="AF2854" t="str">
        <f t="shared" si="940"/>
        <v>NO</v>
      </c>
      <c r="AG2854" t="str">
        <f t="shared" si="941"/>
        <v>NO</v>
      </c>
      <c r="AH2854" t="str">
        <f t="shared" si="942"/>
        <v>NO</v>
      </c>
      <c r="AI2854" t="str">
        <f t="shared" si="943"/>
        <v/>
      </c>
      <c r="AJ2854">
        <f t="shared" si="944"/>
        <v>6</v>
      </c>
    </row>
    <row r="2855" spans="1:36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924"/>
        <v>0</v>
      </c>
      <c r="P2855" s="6" t="e">
        <f t="shared" si="925"/>
        <v>#DIV/0!</v>
      </c>
      <c r="Q2855" t="str">
        <f t="shared" si="926"/>
        <v>theater</v>
      </c>
      <c r="R2855" t="str">
        <f t="shared" si="927"/>
        <v>plays</v>
      </c>
      <c r="S2855" s="8">
        <f t="shared" si="928"/>
        <v>41836</v>
      </c>
      <c r="T2855" s="8">
        <f t="shared" si="929"/>
        <v>41896.190937499996</v>
      </c>
      <c r="U2855">
        <f t="shared" si="930"/>
        <v>2014</v>
      </c>
      <c r="V2855" t="str">
        <f>VLOOKUP(MONTH(S2855),REF!$C$4:$D$15,2,FALSE)</f>
        <v>JUL</v>
      </c>
      <c r="W2855" t="str">
        <f t="shared" si="931"/>
        <v>NO</v>
      </c>
      <c r="X2855" t="str">
        <f t="shared" si="932"/>
        <v>NO</v>
      </c>
      <c r="Y2855" t="str">
        <f t="shared" si="933"/>
        <v>YES</v>
      </c>
      <c r="Z2855" t="str">
        <f t="shared" si="934"/>
        <v>NO</v>
      </c>
      <c r="AA2855" t="str">
        <f t="shared" si="935"/>
        <v>NO</v>
      </c>
      <c r="AB2855" t="str">
        <f t="shared" si="936"/>
        <v>NO</v>
      </c>
      <c r="AC2855" t="str">
        <f t="shared" si="937"/>
        <v>NO</v>
      </c>
      <c r="AD2855" t="str">
        <f t="shared" si="938"/>
        <v>NO</v>
      </c>
      <c r="AE2855" t="str">
        <f t="shared" si="939"/>
        <v>NO</v>
      </c>
      <c r="AF2855" t="str">
        <f t="shared" si="940"/>
        <v>NO</v>
      </c>
      <c r="AG2855" t="str">
        <f t="shared" si="941"/>
        <v>NO</v>
      </c>
      <c r="AH2855" t="str">
        <f t="shared" si="942"/>
        <v>NO</v>
      </c>
      <c r="AI2855" t="str">
        <f t="shared" si="943"/>
        <v/>
      </c>
      <c r="AJ2855">
        <f t="shared" si="944"/>
        <v>0</v>
      </c>
    </row>
    <row r="2856" spans="1:36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924"/>
        <v>0.41699999999999998</v>
      </c>
      <c r="P2856" s="6">
        <f t="shared" si="925"/>
        <v>29.785714285714285</v>
      </c>
      <c r="Q2856" t="str">
        <f t="shared" si="926"/>
        <v>theater</v>
      </c>
      <c r="R2856" t="str">
        <f t="shared" si="927"/>
        <v>plays</v>
      </c>
      <c r="S2856" s="8">
        <f t="shared" si="928"/>
        <v>42112</v>
      </c>
      <c r="T2856" s="8">
        <f t="shared" si="929"/>
        <v>42131.71665509259</v>
      </c>
      <c r="U2856">
        <f t="shared" si="930"/>
        <v>2015</v>
      </c>
      <c r="V2856" t="str">
        <f>VLOOKUP(MONTH(S2856),REF!$C$4:$D$15,2,FALSE)</f>
        <v>APR</v>
      </c>
      <c r="W2856" t="str">
        <f t="shared" si="931"/>
        <v>NO</v>
      </c>
      <c r="X2856" t="str">
        <f t="shared" si="932"/>
        <v>YES</v>
      </c>
      <c r="Y2856" t="str">
        <f t="shared" si="933"/>
        <v>NO</v>
      </c>
      <c r="Z2856" t="str">
        <f t="shared" si="934"/>
        <v>NO</v>
      </c>
      <c r="AA2856" t="str">
        <f t="shared" si="935"/>
        <v>NO</v>
      </c>
      <c r="AB2856" t="str">
        <f t="shared" si="936"/>
        <v>NO</v>
      </c>
      <c r="AC2856" t="str">
        <f t="shared" si="937"/>
        <v>NO</v>
      </c>
      <c r="AD2856" t="str">
        <f t="shared" si="938"/>
        <v>NO</v>
      </c>
      <c r="AE2856" t="str">
        <f t="shared" si="939"/>
        <v>NO</v>
      </c>
      <c r="AF2856" t="str">
        <f t="shared" si="940"/>
        <v>NO</v>
      </c>
      <c r="AG2856" t="str">
        <f t="shared" si="941"/>
        <v>NO</v>
      </c>
      <c r="AH2856" t="str">
        <f t="shared" si="942"/>
        <v>NO</v>
      </c>
      <c r="AI2856" t="str">
        <f t="shared" si="943"/>
        <v/>
      </c>
      <c r="AJ2856">
        <f t="shared" si="944"/>
        <v>14</v>
      </c>
    </row>
    <row r="2857" spans="1:36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924"/>
        <v>0.5</v>
      </c>
      <c r="P2857" s="6">
        <f t="shared" si="925"/>
        <v>60</v>
      </c>
      <c r="Q2857" t="str">
        <f t="shared" si="926"/>
        <v>theater</v>
      </c>
      <c r="R2857" t="str">
        <f t="shared" si="927"/>
        <v>plays</v>
      </c>
      <c r="S2857" s="8">
        <f t="shared" si="928"/>
        <v>42370</v>
      </c>
      <c r="T2857" s="8">
        <f t="shared" si="929"/>
        <v>42398.981944444444</v>
      </c>
      <c r="U2857">
        <f t="shared" si="930"/>
        <v>2016</v>
      </c>
      <c r="V2857" t="str">
        <f>VLOOKUP(MONTH(S2857),REF!$C$4:$D$15,2,FALSE)</f>
        <v>JAN</v>
      </c>
      <c r="W2857" t="str">
        <f t="shared" si="931"/>
        <v>YES</v>
      </c>
      <c r="X2857" t="str">
        <f t="shared" si="932"/>
        <v>NO</v>
      </c>
      <c r="Y2857" t="str">
        <f t="shared" si="933"/>
        <v>NO</v>
      </c>
      <c r="Z2857" t="str">
        <f t="shared" si="934"/>
        <v>NO</v>
      </c>
      <c r="AA2857" t="str">
        <f t="shared" si="935"/>
        <v>NO</v>
      </c>
      <c r="AB2857" t="str">
        <f t="shared" si="936"/>
        <v>NO</v>
      </c>
      <c r="AC2857" t="str">
        <f t="shared" si="937"/>
        <v>NO</v>
      </c>
      <c r="AD2857" t="str">
        <f t="shared" si="938"/>
        <v>NO</v>
      </c>
      <c r="AE2857" t="str">
        <f t="shared" si="939"/>
        <v>NO</v>
      </c>
      <c r="AF2857" t="str">
        <f t="shared" si="940"/>
        <v>NO</v>
      </c>
      <c r="AG2857" t="str">
        <f t="shared" si="941"/>
        <v>NO</v>
      </c>
      <c r="AH2857" t="str">
        <f t="shared" si="942"/>
        <v>NO</v>
      </c>
      <c r="AI2857" t="str">
        <f t="shared" si="943"/>
        <v/>
      </c>
      <c r="AJ2857">
        <f t="shared" si="944"/>
        <v>5</v>
      </c>
    </row>
    <row r="2858" spans="1:36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924"/>
        <v>4.8666666666666664E-2</v>
      </c>
      <c r="P2858" s="6">
        <f t="shared" si="925"/>
        <v>24.333333333333332</v>
      </c>
      <c r="Q2858" t="str">
        <f t="shared" si="926"/>
        <v>theater</v>
      </c>
      <c r="R2858" t="str">
        <f t="shared" si="927"/>
        <v>plays</v>
      </c>
      <c r="S2858" s="8">
        <f t="shared" si="928"/>
        <v>42165</v>
      </c>
      <c r="T2858" s="8">
        <f t="shared" si="929"/>
        <v>42224.898611111115</v>
      </c>
      <c r="U2858">
        <f t="shared" si="930"/>
        <v>2015</v>
      </c>
      <c r="V2858" t="str">
        <f>VLOOKUP(MONTH(S2858),REF!$C$4:$D$15,2,FALSE)</f>
        <v>JUN</v>
      </c>
      <c r="W2858" t="str">
        <f t="shared" si="931"/>
        <v>NO</v>
      </c>
      <c r="X2858" t="str">
        <f t="shared" si="932"/>
        <v>YES</v>
      </c>
      <c r="Y2858" t="str">
        <f t="shared" si="933"/>
        <v>NO</v>
      </c>
      <c r="Z2858" t="str">
        <f t="shared" si="934"/>
        <v>NO</v>
      </c>
      <c r="AA2858" t="str">
        <f t="shared" si="935"/>
        <v>NO</v>
      </c>
      <c r="AB2858" t="str">
        <f t="shared" si="936"/>
        <v>NO</v>
      </c>
      <c r="AC2858" t="str">
        <f t="shared" si="937"/>
        <v>NO</v>
      </c>
      <c r="AD2858" t="str">
        <f t="shared" si="938"/>
        <v>NO</v>
      </c>
      <c r="AE2858" t="str">
        <f t="shared" si="939"/>
        <v>NO</v>
      </c>
      <c r="AF2858" t="str">
        <f t="shared" si="940"/>
        <v>NO</v>
      </c>
      <c r="AG2858" t="str">
        <f t="shared" si="941"/>
        <v>NO</v>
      </c>
      <c r="AH2858" t="str">
        <f t="shared" si="942"/>
        <v>NO</v>
      </c>
      <c r="AI2858" t="str">
        <f t="shared" si="943"/>
        <v/>
      </c>
      <c r="AJ2858">
        <f t="shared" si="944"/>
        <v>6</v>
      </c>
    </row>
    <row r="2859" spans="1:36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924"/>
        <v>0.19736842105263158</v>
      </c>
      <c r="P2859" s="6">
        <f t="shared" si="925"/>
        <v>500</v>
      </c>
      <c r="Q2859" t="str">
        <f t="shared" si="926"/>
        <v>theater</v>
      </c>
      <c r="R2859" t="str">
        <f t="shared" si="927"/>
        <v>plays</v>
      </c>
      <c r="S2859" s="8">
        <f t="shared" si="928"/>
        <v>42727</v>
      </c>
      <c r="T2859" s="8">
        <f t="shared" si="929"/>
        <v>42786.75</v>
      </c>
      <c r="U2859">
        <f t="shared" si="930"/>
        <v>2016</v>
      </c>
      <c r="V2859" t="str">
        <f>VLOOKUP(MONTH(S2859),REF!$C$4:$D$15,2,FALSE)</f>
        <v>DEC</v>
      </c>
      <c r="W2859" t="str">
        <f t="shared" si="931"/>
        <v>NO</v>
      </c>
      <c r="X2859" t="str">
        <f t="shared" si="932"/>
        <v>NO</v>
      </c>
      <c r="Y2859" t="str">
        <f t="shared" si="933"/>
        <v>NO</v>
      </c>
      <c r="Z2859" t="str">
        <f t="shared" si="934"/>
        <v>NO</v>
      </c>
      <c r="AA2859" t="str">
        <f t="shared" si="935"/>
        <v>NO</v>
      </c>
      <c r="AB2859" t="str">
        <f t="shared" si="936"/>
        <v>NO</v>
      </c>
      <c r="AC2859" t="str">
        <f t="shared" si="937"/>
        <v>NO</v>
      </c>
      <c r="AD2859" t="str">
        <f t="shared" si="938"/>
        <v>NO</v>
      </c>
      <c r="AE2859" t="str">
        <f t="shared" si="939"/>
        <v>YES</v>
      </c>
      <c r="AF2859" t="str">
        <f t="shared" si="940"/>
        <v>NO</v>
      </c>
      <c r="AG2859" t="str">
        <f t="shared" si="941"/>
        <v>NO</v>
      </c>
      <c r="AH2859" t="str">
        <f t="shared" si="942"/>
        <v>NO</v>
      </c>
      <c r="AI2859" t="str">
        <f t="shared" si="943"/>
        <v/>
      </c>
      <c r="AJ2859">
        <f t="shared" si="944"/>
        <v>15</v>
      </c>
    </row>
    <row r="2860" spans="1:36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924"/>
        <v>0</v>
      </c>
      <c r="P2860" s="6" t="e">
        <f t="shared" si="925"/>
        <v>#DIV/0!</v>
      </c>
      <c r="Q2860" t="str">
        <f t="shared" si="926"/>
        <v>theater</v>
      </c>
      <c r="R2860" t="str">
        <f t="shared" si="927"/>
        <v>plays</v>
      </c>
      <c r="S2860" s="8">
        <f t="shared" si="928"/>
        <v>41955</v>
      </c>
      <c r="T2860" s="8">
        <f t="shared" si="929"/>
        <v>41978.477777777778</v>
      </c>
      <c r="U2860">
        <f t="shared" si="930"/>
        <v>2014</v>
      </c>
      <c r="V2860" t="str">
        <f>VLOOKUP(MONTH(S2860),REF!$C$4:$D$15,2,FALSE)</f>
        <v>NOV</v>
      </c>
      <c r="W2860" t="str">
        <f t="shared" si="931"/>
        <v>NO</v>
      </c>
      <c r="X2860" t="str">
        <f t="shared" si="932"/>
        <v>YES</v>
      </c>
      <c r="Y2860" t="str">
        <f t="shared" si="933"/>
        <v>NO</v>
      </c>
      <c r="Z2860" t="str">
        <f t="shared" si="934"/>
        <v>NO</v>
      </c>
      <c r="AA2860" t="str">
        <f t="shared" si="935"/>
        <v>NO</v>
      </c>
      <c r="AB2860" t="str">
        <f t="shared" si="936"/>
        <v>NO</v>
      </c>
      <c r="AC2860" t="str">
        <f t="shared" si="937"/>
        <v>NO</v>
      </c>
      <c r="AD2860" t="str">
        <f t="shared" si="938"/>
        <v>NO</v>
      </c>
      <c r="AE2860" t="str">
        <f t="shared" si="939"/>
        <v>NO</v>
      </c>
      <c r="AF2860" t="str">
        <f t="shared" si="940"/>
        <v>NO</v>
      </c>
      <c r="AG2860" t="str">
        <f t="shared" si="941"/>
        <v>NO</v>
      </c>
      <c r="AH2860" t="str">
        <f t="shared" si="942"/>
        <v>NO</v>
      </c>
      <c r="AI2860" t="str">
        <f t="shared" si="943"/>
        <v/>
      </c>
      <c r="AJ2860">
        <f t="shared" si="944"/>
        <v>0</v>
      </c>
    </row>
    <row r="2861" spans="1:36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924"/>
        <v>1.7500000000000002E-2</v>
      </c>
      <c r="P2861" s="6">
        <f t="shared" si="925"/>
        <v>35</v>
      </c>
      <c r="Q2861" t="str">
        <f t="shared" si="926"/>
        <v>theater</v>
      </c>
      <c r="R2861" t="str">
        <f t="shared" si="927"/>
        <v>plays</v>
      </c>
      <c r="S2861" s="8">
        <f t="shared" si="928"/>
        <v>42233</v>
      </c>
      <c r="T2861" s="8">
        <f t="shared" si="929"/>
        <v>42293.362314814818</v>
      </c>
      <c r="U2861">
        <f t="shared" si="930"/>
        <v>2015</v>
      </c>
      <c r="V2861" t="str">
        <f>VLOOKUP(MONTH(S2861),REF!$C$4:$D$15,2,FALSE)</f>
        <v>AUG</v>
      </c>
      <c r="W2861" t="str">
        <f t="shared" si="931"/>
        <v>NO</v>
      </c>
      <c r="X2861" t="str">
        <f t="shared" si="932"/>
        <v>YES</v>
      </c>
      <c r="Y2861" t="str">
        <f t="shared" si="933"/>
        <v>NO</v>
      </c>
      <c r="Z2861" t="str">
        <f t="shared" si="934"/>
        <v>NO</v>
      </c>
      <c r="AA2861" t="str">
        <f t="shared" si="935"/>
        <v>NO</v>
      </c>
      <c r="AB2861" t="str">
        <f t="shared" si="936"/>
        <v>NO</v>
      </c>
      <c r="AC2861" t="str">
        <f t="shared" si="937"/>
        <v>NO</v>
      </c>
      <c r="AD2861" t="str">
        <f t="shared" si="938"/>
        <v>NO</v>
      </c>
      <c r="AE2861" t="str">
        <f t="shared" si="939"/>
        <v>NO</v>
      </c>
      <c r="AF2861" t="str">
        <f t="shared" si="940"/>
        <v>NO</v>
      </c>
      <c r="AG2861" t="str">
        <f t="shared" si="941"/>
        <v>NO</v>
      </c>
      <c r="AH2861" t="str">
        <f t="shared" si="942"/>
        <v>NO</v>
      </c>
      <c r="AI2861" t="str">
        <f t="shared" si="943"/>
        <v/>
      </c>
      <c r="AJ2861">
        <f t="shared" si="944"/>
        <v>1</v>
      </c>
    </row>
    <row r="2862" spans="1:36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924"/>
        <v>6.6500000000000004E-2</v>
      </c>
      <c r="P2862" s="6">
        <f t="shared" si="925"/>
        <v>29.555555555555557</v>
      </c>
      <c r="Q2862" t="str">
        <f t="shared" si="926"/>
        <v>theater</v>
      </c>
      <c r="R2862" t="str">
        <f t="shared" si="927"/>
        <v>plays</v>
      </c>
      <c r="S2862" s="8">
        <f t="shared" si="928"/>
        <v>42481</v>
      </c>
      <c r="T2862" s="8">
        <f t="shared" si="929"/>
        <v>42540.80064814815</v>
      </c>
      <c r="U2862">
        <f t="shared" si="930"/>
        <v>2016</v>
      </c>
      <c r="V2862" t="str">
        <f>VLOOKUP(MONTH(S2862),REF!$C$4:$D$15,2,FALSE)</f>
        <v>APR</v>
      </c>
      <c r="W2862" t="str">
        <f t="shared" si="931"/>
        <v>NO</v>
      </c>
      <c r="X2862" t="str">
        <f t="shared" si="932"/>
        <v>YES</v>
      </c>
      <c r="Y2862" t="str">
        <f t="shared" si="933"/>
        <v>NO</v>
      </c>
      <c r="Z2862" t="str">
        <f t="shared" si="934"/>
        <v>NO</v>
      </c>
      <c r="AA2862" t="str">
        <f t="shared" si="935"/>
        <v>NO</v>
      </c>
      <c r="AB2862" t="str">
        <f t="shared" si="936"/>
        <v>NO</v>
      </c>
      <c r="AC2862" t="str">
        <f t="shared" si="937"/>
        <v>NO</v>
      </c>
      <c r="AD2862" t="str">
        <f t="shared" si="938"/>
        <v>NO</v>
      </c>
      <c r="AE2862" t="str">
        <f t="shared" si="939"/>
        <v>NO</v>
      </c>
      <c r="AF2862" t="str">
        <f t="shared" si="940"/>
        <v>NO</v>
      </c>
      <c r="AG2862" t="str">
        <f t="shared" si="941"/>
        <v>NO</v>
      </c>
      <c r="AH2862" t="str">
        <f t="shared" si="942"/>
        <v>NO</v>
      </c>
      <c r="AI2862" t="str">
        <f t="shared" si="943"/>
        <v/>
      </c>
      <c r="AJ2862">
        <f t="shared" si="944"/>
        <v>9</v>
      </c>
    </row>
    <row r="2863" spans="1:36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924"/>
        <v>0.32</v>
      </c>
      <c r="P2863" s="6">
        <f t="shared" si="925"/>
        <v>26.666666666666668</v>
      </c>
      <c r="Q2863" t="str">
        <f t="shared" si="926"/>
        <v>theater</v>
      </c>
      <c r="R2863" t="str">
        <f t="shared" si="927"/>
        <v>plays</v>
      </c>
      <c r="S2863" s="8">
        <f t="shared" si="928"/>
        <v>42258</v>
      </c>
      <c r="T2863" s="8">
        <f t="shared" si="929"/>
        <v>42271.590833333335</v>
      </c>
      <c r="U2863">
        <f t="shared" si="930"/>
        <v>2015</v>
      </c>
      <c r="V2863" t="str">
        <f>VLOOKUP(MONTH(S2863),REF!$C$4:$D$15,2,FALSE)</f>
        <v>SEP</v>
      </c>
      <c r="W2863" t="str">
        <f t="shared" si="931"/>
        <v>YES</v>
      </c>
      <c r="X2863" t="str">
        <f t="shared" si="932"/>
        <v>NO</v>
      </c>
      <c r="Y2863" t="str">
        <f t="shared" si="933"/>
        <v>NO</v>
      </c>
      <c r="Z2863" t="str">
        <f t="shared" si="934"/>
        <v>NO</v>
      </c>
      <c r="AA2863" t="str">
        <f t="shared" si="935"/>
        <v>NO</v>
      </c>
      <c r="AB2863" t="str">
        <f t="shared" si="936"/>
        <v>NO</v>
      </c>
      <c r="AC2863" t="str">
        <f t="shared" si="937"/>
        <v>NO</v>
      </c>
      <c r="AD2863" t="str">
        <f t="shared" si="938"/>
        <v>NO</v>
      </c>
      <c r="AE2863" t="str">
        <f t="shared" si="939"/>
        <v>NO</v>
      </c>
      <c r="AF2863" t="str">
        <f t="shared" si="940"/>
        <v>NO</v>
      </c>
      <c r="AG2863" t="str">
        <f t="shared" si="941"/>
        <v>NO</v>
      </c>
      <c r="AH2863" t="str">
        <f t="shared" si="942"/>
        <v>NO</v>
      </c>
      <c r="AI2863" t="str">
        <f t="shared" si="943"/>
        <v/>
      </c>
      <c r="AJ2863">
        <f t="shared" si="944"/>
        <v>3</v>
      </c>
    </row>
    <row r="2864" spans="1:36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924"/>
        <v>4.3307086614173228E-3</v>
      </c>
      <c r="P2864" s="6">
        <f t="shared" si="925"/>
        <v>18.333333333333332</v>
      </c>
      <c r="Q2864" t="str">
        <f t="shared" si="926"/>
        <v>theater</v>
      </c>
      <c r="R2864" t="str">
        <f t="shared" si="927"/>
        <v>plays</v>
      </c>
      <c r="S2864" s="8">
        <f t="shared" si="928"/>
        <v>41785</v>
      </c>
      <c r="T2864" s="8">
        <f t="shared" si="929"/>
        <v>41814.789687500001</v>
      </c>
      <c r="U2864">
        <f t="shared" si="930"/>
        <v>2014</v>
      </c>
      <c r="V2864" t="str">
        <f>VLOOKUP(MONTH(S2864),REF!$C$4:$D$15,2,FALSE)</f>
        <v>MAY</v>
      </c>
      <c r="W2864" t="str">
        <f t="shared" si="931"/>
        <v>NO</v>
      </c>
      <c r="X2864" t="str">
        <f t="shared" si="932"/>
        <v>NO</v>
      </c>
      <c r="Y2864" t="str">
        <f t="shared" si="933"/>
        <v>NO</v>
      </c>
      <c r="Z2864" t="str">
        <f t="shared" si="934"/>
        <v>YES</v>
      </c>
      <c r="AA2864" t="str">
        <f t="shared" si="935"/>
        <v>NO</v>
      </c>
      <c r="AB2864" t="str">
        <f t="shared" si="936"/>
        <v>NO</v>
      </c>
      <c r="AC2864" t="str">
        <f t="shared" si="937"/>
        <v>NO</v>
      </c>
      <c r="AD2864" t="str">
        <f t="shared" si="938"/>
        <v>NO</v>
      </c>
      <c r="AE2864" t="str">
        <f t="shared" si="939"/>
        <v>NO</v>
      </c>
      <c r="AF2864" t="str">
        <f t="shared" si="940"/>
        <v>NO</v>
      </c>
      <c r="AG2864" t="str">
        <f t="shared" si="941"/>
        <v>NO</v>
      </c>
      <c r="AH2864" t="str">
        <f t="shared" si="942"/>
        <v>NO</v>
      </c>
      <c r="AI2864" t="str">
        <f t="shared" si="943"/>
        <v/>
      </c>
      <c r="AJ2864">
        <f t="shared" si="944"/>
        <v>3</v>
      </c>
    </row>
    <row r="2865" spans="1:36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924"/>
        <v>4.0000000000000002E-4</v>
      </c>
      <c r="P2865" s="6">
        <f t="shared" si="925"/>
        <v>20</v>
      </c>
      <c r="Q2865" t="str">
        <f t="shared" si="926"/>
        <v>theater</v>
      </c>
      <c r="R2865" t="str">
        <f t="shared" si="927"/>
        <v>plays</v>
      </c>
      <c r="S2865" s="8">
        <f t="shared" si="928"/>
        <v>41832</v>
      </c>
      <c r="T2865" s="8">
        <f t="shared" si="929"/>
        <v>41891.675034722226</v>
      </c>
      <c r="U2865">
        <f t="shared" si="930"/>
        <v>2014</v>
      </c>
      <c r="V2865" t="str">
        <f>VLOOKUP(MONTH(S2865),REF!$C$4:$D$15,2,FALSE)</f>
        <v>JUL</v>
      </c>
      <c r="W2865" t="str">
        <f t="shared" si="931"/>
        <v>NO</v>
      </c>
      <c r="X2865" t="str">
        <f t="shared" si="932"/>
        <v>NO</v>
      </c>
      <c r="Y2865" t="str">
        <f t="shared" si="933"/>
        <v>NO</v>
      </c>
      <c r="Z2865" t="str">
        <f t="shared" si="934"/>
        <v>NO</v>
      </c>
      <c r="AA2865" t="str">
        <f t="shared" si="935"/>
        <v>NO</v>
      </c>
      <c r="AB2865" t="str">
        <f t="shared" si="936"/>
        <v>NO</v>
      </c>
      <c r="AC2865" t="str">
        <f t="shared" si="937"/>
        <v>NO</v>
      </c>
      <c r="AD2865" t="str">
        <f t="shared" si="938"/>
        <v>NO</v>
      </c>
      <c r="AE2865" t="str">
        <f t="shared" si="939"/>
        <v>NO</v>
      </c>
      <c r="AF2865" t="str">
        <f t="shared" si="940"/>
        <v>NO</v>
      </c>
      <c r="AG2865" t="str">
        <f t="shared" si="941"/>
        <v>NO</v>
      </c>
      <c r="AH2865" t="str">
        <f t="shared" si="942"/>
        <v>YES</v>
      </c>
      <c r="AI2865" t="str">
        <f t="shared" si="943"/>
        <v/>
      </c>
      <c r="AJ2865">
        <f t="shared" si="944"/>
        <v>1</v>
      </c>
    </row>
    <row r="2866" spans="1:36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924"/>
        <v>1.6E-2</v>
      </c>
      <c r="P2866" s="6">
        <f t="shared" si="925"/>
        <v>13.333333333333334</v>
      </c>
      <c r="Q2866" t="str">
        <f t="shared" si="926"/>
        <v>theater</v>
      </c>
      <c r="R2866" t="str">
        <f t="shared" si="927"/>
        <v>plays</v>
      </c>
      <c r="S2866" s="8">
        <f t="shared" si="928"/>
        <v>42173</v>
      </c>
      <c r="T2866" s="8">
        <f t="shared" si="929"/>
        <v>42202.554166666669</v>
      </c>
      <c r="U2866">
        <f t="shared" si="930"/>
        <v>2015</v>
      </c>
      <c r="V2866" t="str">
        <f>VLOOKUP(MONTH(S2866),REF!$C$4:$D$15,2,FALSE)</f>
        <v>JUN</v>
      </c>
      <c r="W2866" t="str">
        <f t="shared" si="931"/>
        <v>NO</v>
      </c>
      <c r="X2866" t="str">
        <f t="shared" si="932"/>
        <v>YES</v>
      </c>
      <c r="Y2866" t="str">
        <f t="shared" si="933"/>
        <v>NO</v>
      </c>
      <c r="Z2866" t="str">
        <f t="shared" si="934"/>
        <v>NO</v>
      </c>
      <c r="AA2866" t="str">
        <f t="shared" si="935"/>
        <v>NO</v>
      </c>
      <c r="AB2866" t="str">
        <f t="shared" si="936"/>
        <v>NO</v>
      </c>
      <c r="AC2866" t="str">
        <f t="shared" si="937"/>
        <v>NO</v>
      </c>
      <c r="AD2866" t="str">
        <f t="shared" si="938"/>
        <v>NO</v>
      </c>
      <c r="AE2866" t="str">
        <f t="shared" si="939"/>
        <v>NO</v>
      </c>
      <c r="AF2866" t="str">
        <f t="shared" si="940"/>
        <v>NO</v>
      </c>
      <c r="AG2866" t="str">
        <f t="shared" si="941"/>
        <v>NO</v>
      </c>
      <c r="AH2866" t="str">
        <f t="shared" si="942"/>
        <v>NO</v>
      </c>
      <c r="AI2866" t="str">
        <f t="shared" si="943"/>
        <v/>
      </c>
      <c r="AJ2866">
        <f t="shared" si="944"/>
        <v>3</v>
      </c>
    </row>
    <row r="2867" spans="1:36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924"/>
        <v>0</v>
      </c>
      <c r="P2867" s="6" t="e">
        <f t="shared" si="925"/>
        <v>#DIV/0!</v>
      </c>
      <c r="Q2867" t="str">
        <f t="shared" si="926"/>
        <v>theater</v>
      </c>
      <c r="R2867" t="str">
        <f t="shared" si="927"/>
        <v>plays</v>
      </c>
      <c r="S2867" s="8">
        <f t="shared" si="928"/>
        <v>41950</v>
      </c>
      <c r="T2867" s="8">
        <f t="shared" si="929"/>
        <v>42010.114108796297</v>
      </c>
      <c r="U2867">
        <f t="shared" si="930"/>
        <v>2014</v>
      </c>
      <c r="V2867" t="str">
        <f>VLOOKUP(MONTH(S2867),REF!$C$4:$D$15,2,FALSE)</f>
        <v>NOV</v>
      </c>
      <c r="W2867" t="str">
        <f t="shared" si="931"/>
        <v>NO</v>
      </c>
      <c r="X2867" t="str">
        <f t="shared" si="932"/>
        <v>YES</v>
      </c>
      <c r="Y2867" t="str">
        <f t="shared" si="933"/>
        <v>NO</v>
      </c>
      <c r="Z2867" t="str">
        <f t="shared" si="934"/>
        <v>NO</v>
      </c>
      <c r="AA2867" t="str">
        <f t="shared" si="935"/>
        <v>NO</v>
      </c>
      <c r="AB2867" t="str">
        <f t="shared" si="936"/>
        <v>NO</v>
      </c>
      <c r="AC2867" t="str">
        <f t="shared" si="937"/>
        <v>NO</v>
      </c>
      <c r="AD2867" t="str">
        <f t="shared" si="938"/>
        <v>NO</v>
      </c>
      <c r="AE2867" t="str">
        <f t="shared" si="939"/>
        <v>NO</v>
      </c>
      <c r="AF2867" t="str">
        <f t="shared" si="940"/>
        <v>NO</v>
      </c>
      <c r="AG2867" t="str">
        <f t="shared" si="941"/>
        <v>NO</v>
      </c>
      <c r="AH2867" t="str">
        <f t="shared" si="942"/>
        <v>NO</v>
      </c>
      <c r="AI2867" t="str">
        <f t="shared" si="943"/>
        <v/>
      </c>
      <c r="AJ2867">
        <f t="shared" si="944"/>
        <v>0</v>
      </c>
    </row>
    <row r="2868" spans="1:36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924"/>
        <v>8.9999999999999993E-3</v>
      </c>
      <c r="P2868" s="6">
        <f t="shared" si="925"/>
        <v>22.5</v>
      </c>
      <c r="Q2868" t="str">
        <f t="shared" si="926"/>
        <v>theater</v>
      </c>
      <c r="R2868" t="str">
        <f t="shared" si="927"/>
        <v>plays</v>
      </c>
      <c r="S2868" s="8">
        <f t="shared" si="928"/>
        <v>42628</v>
      </c>
      <c r="T2868" s="8">
        <f t="shared" si="929"/>
        <v>42657.916666666672</v>
      </c>
      <c r="U2868">
        <f t="shared" si="930"/>
        <v>2016</v>
      </c>
      <c r="V2868" t="str">
        <f>VLOOKUP(MONTH(S2868),REF!$C$4:$D$15,2,FALSE)</f>
        <v>SEP</v>
      </c>
      <c r="W2868" t="str">
        <f t="shared" si="931"/>
        <v>NO</v>
      </c>
      <c r="X2868" t="str">
        <f t="shared" si="932"/>
        <v>NO</v>
      </c>
      <c r="Y2868" t="str">
        <f t="shared" si="933"/>
        <v>YES</v>
      </c>
      <c r="Z2868" t="str">
        <f t="shared" si="934"/>
        <v>NO</v>
      </c>
      <c r="AA2868" t="str">
        <f t="shared" si="935"/>
        <v>NO</v>
      </c>
      <c r="AB2868" t="str">
        <f t="shared" si="936"/>
        <v>NO</v>
      </c>
      <c r="AC2868" t="str">
        <f t="shared" si="937"/>
        <v>NO</v>
      </c>
      <c r="AD2868" t="str">
        <f t="shared" si="938"/>
        <v>NO</v>
      </c>
      <c r="AE2868" t="str">
        <f t="shared" si="939"/>
        <v>NO</v>
      </c>
      <c r="AF2868" t="str">
        <f t="shared" si="940"/>
        <v>NO</v>
      </c>
      <c r="AG2868" t="str">
        <f t="shared" si="941"/>
        <v>NO</v>
      </c>
      <c r="AH2868" t="str">
        <f t="shared" si="942"/>
        <v>NO</v>
      </c>
      <c r="AI2868" t="str">
        <f t="shared" si="943"/>
        <v/>
      </c>
      <c r="AJ2868">
        <f t="shared" si="944"/>
        <v>2</v>
      </c>
    </row>
    <row r="2869" spans="1:36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924"/>
        <v>0.2016</v>
      </c>
      <c r="P2869" s="6">
        <f t="shared" si="925"/>
        <v>50.4</v>
      </c>
      <c r="Q2869" t="str">
        <f t="shared" si="926"/>
        <v>theater</v>
      </c>
      <c r="R2869" t="str">
        <f t="shared" si="927"/>
        <v>plays</v>
      </c>
      <c r="S2869" s="8">
        <f t="shared" si="928"/>
        <v>42531</v>
      </c>
      <c r="T2869" s="8">
        <f t="shared" si="929"/>
        <v>42555.166666666672</v>
      </c>
      <c r="U2869">
        <f t="shared" si="930"/>
        <v>2016</v>
      </c>
      <c r="V2869" t="str">
        <f>VLOOKUP(MONTH(S2869),REF!$C$4:$D$15,2,FALSE)</f>
        <v>JUN</v>
      </c>
      <c r="W2869" t="str">
        <f t="shared" si="931"/>
        <v>NO</v>
      </c>
      <c r="X2869" t="str">
        <f t="shared" si="932"/>
        <v>YES</v>
      </c>
      <c r="Y2869" t="str">
        <f t="shared" si="933"/>
        <v>NO</v>
      </c>
      <c r="Z2869" t="str">
        <f t="shared" si="934"/>
        <v>NO</v>
      </c>
      <c r="AA2869" t="str">
        <f t="shared" si="935"/>
        <v>NO</v>
      </c>
      <c r="AB2869" t="str">
        <f t="shared" si="936"/>
        <v>NO</v>
      </c>
      <c r="AC2869" t="str">
        <f t="shared" si="937"/>
        <v>NO</v>
      </c>
      <c r="AD2869" t="str">
        <f t="shared" si="938"/>
        <v>NO</v>
      </c>
      <c r="AE2869" t="str">
        <f t="shared" si="939"/>
        <v>NO</v>
      </c>
      <c r="AF2869" t="str">
        <f t="shared" si="940"/>
        <v>NO</v>
      </c>
      <c r="AG2869" t="str">
        <f t="shared" si="941"/>
        <v>NO</v>
      </c>
      <c r="AH2869" t="str">
        <f t="shared" si="942"/>
        <v>NO</v>
      </c>
      <c r="AI2869" t="str">
        <f t="shared" si="943"/>
        <v/>
      </c>
      <c r="AJ2869">
        <f t="shared" si="944"/>
        <v>10</v>
      </c>
    </row>
    <row r="2870" spans="1:36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924"/>
        <v>0.42011733333333334</v>
      </c>
      <c r="P2870" s="6">
        <f t="shared" si="925"/>
        <v>105.02933333333334</v>
      </c>
      <c r="Q2870" t="str">
        <f t="shared" si="926"/>
        <v>theater</v>
      </c>
      <c r="R2870" t="str">
        <f t="shared" si="927"/>
        <v>plays</v>
      </c>
      <c r="S2870" s="8">
        <f t="shared" si="928"/>
        <v>42619</v>
      </c>
      <c r="T2870" s="8">
        <f t="shared" si="929"/>
        <v>42648.827013888891</v>
      </c>
      <c r="U2870">
        <f t="shared" si="930"/>
        <v>2016</v>
      </c>
      <c r="V2870" t="str">
        <f>VLOOKUP(MONTH(S2870),REF!$C$4:$D$15,2,FALSE)</f>
        <v>SEP</v>
      </c>
      <c r="W2870" t="str">
        <f t="shared" si="931"/>
        <v>NO</v>
      </c>
      <c r="X2870" t="str">
        <f t="shared" si="932"/>
        <v>NO</v>
      </c>
      <c r="Y2870" t="str">
        <f t="shared" si="933"/>
        <v>NO</v>
      </c>
      <c r="Z2870" t="str">
        <f t="shared" si="934"/>
        <v>NO</v>
      </c>
      <c r="AA2870" t="str">
        <f t="shared" si="935"/>
        <v>YES</v>
      </c>
      <c r="AB2870" t="str">
        <f t="shared" si="936"/>
        <v>NO</v>
      </c>
      <c r="AC2870" t="str">
        <f t="shared" si="937"/>
        <v>NO</v>
      </c>
      <c r="AD2870" t="str">
        <f t="shared" si="938"/>
        <v>NO</v>
      </c>
      <c r="AE2870" t="str">
        <f t="shared" si="939"/>
        <v>NO</v>
      </c>
      <c r="AF2870" t="str">
        <f t="shared" si="940"/>
        <v>NO</v>
      </c>
      <c r="AG2870" t="str">
        <f t="shared" si="941"/>
        <v>NO</v>
      </c>
      <c r="AH2870" t="str">
        <f t="shared" si="942"/>
        <v>NO</v>
      </c>
      <c r="AI2870" t="str">
        <f t="shared" si="943"/>
        <v/>
      </c>
      <c r="AJ2870">
        <f t="shared" si="944"/>
        <v>60</v>
      </c>
    </row>
    <row r="2871" spans="1:36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924"/>
        <v>8.8500000000000002E-3</v>
      </c>
      <c r="P2871" s="6">
        <f t="shared" si="925"/>
        <v>35.4</v>
      </c>
      <c r="Q2871" t="str">
        <f t="shared" si="926"/>
        <v>theater</v>
      </c>
      <c r="R2871" t="str">
        <f t="shared" si="927"/>
        <v>plays</v>
      </c>
      <c r="S2871" s="8">
        <f t="shared" si="928"/>
        <v>42541</v>
      </c>
      <c r="T2871" s="8">
        <f t="shared" si="929"/>
        <v>42570.593530092592</v>
      </c>
      <c r="U2871">
        <f t="shared" si="930"/>
        <v>2016</v>
      </c>
      <c r="V2871" t="str">
        <f>VLOOKUP(MONTH(S2871),REF!$C$4:$D$15,2,FALSE)</f>
        <v>JUN</v>
      </c>
      <c r="W2871" t="str">
        <f t="shared" si="931"/>
        <v>NO</v>
      </c>
      <c r="X2871" t="str">
        <f t="shared" si="932"/>
        <v>NO</v>
      </c>
      <c r="Y2871" t="str">
        <f t="shared" si="933"/>
        <v>NO</v>
      </c>
      <c r="Z2871" t="str">
        <f t="shared" si="934"/>
        <v>NO</v>
      </c>
      <c r="AA2871" t="str">
        <f t="shared" si="935"/>
        <v>NO</v>
      </c>
      <c r="AB2871" t="str">
        <f t="shared" si="936"/>
        <v>YES</v>
      </c>
      <c r="AC2871" t="str">
        <f t="shared" si="937"/>
        <v>NO</v>
      </c>
      <c r="AD2871" t="str">
        <f t="shared" si="938"/>
        <v>NO</v>
      </c>
      <c r="AE2871" t="str">
        <f t="shared" si="939"/>
        <v>NO</v>
      </c>
      <c r="AF2871" t="str">
        <f t="shared" si="940"/>
        <v>NO</v>
      </c>
      <c r="AG2871" t="str">
        <f t="shared" si="941"/>
        <v>NO</v>
      </c>
      <c r="AH2871" t="str">
        <f t="shared" si="942"/>
        <v>NO</v>
      </c>
      <c r="AI2871" t="str">
        <f t="shared" si="943"/>
        <v/>
      </c>
      <c r="AJ2871">
        <f t="shared" si="944"/>
        <v>5</v>
      </c>
    </row>
    <row r="2872" spans="1:36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924"/>
        <v>0.15</v>
      </c>
      <c r="P2872" s="6">
        <f t="shared" si="925"/>
        <v>83.333333333333329</v>
      </c>
      <c r="Q2872" t="str">
        <f t="shared" si="926"/>
        <v>theater</v>
      </c>
      <c r="R2872" t="str">
        <f t="shared" si="927"/>
        <v>plays</v>
      </c>
      <c r="S2872" s="8">
        <f t="shared" si="928"/>
        <v>41746</v>
      </c>
      <c r="T2872" s="8">
        <f t="shared" si="929"/>
        <v>41776.189409722225</v>
      </c>
      <c r="U2872">
        <f t="shared" si="930"/>
        <v>2014</v>
      </c>
      <c r="V2872" t="str">
        <f>VLOOKUP(MONTH(S2872),REF!$C$4:$D$15,2,FALSE)</f>
        <v>APR</v>
      </c>
      <c r="W2872" t="str">
        <f t="shared" si="931"/>
        <v>NO</v>
      </c>
      <c r="X2872" t="str">
        <f t="shared" si="932"/>
        <v>NO</v>
      </c>
      <c r="Y2872" t="str">
        <f t="shared" si="933"/>
        <v>YES</v>
      </c>
      <c r="Z2872" t="str">
        <f t="shared" si="934"/>
        <v>NO</v>
      </c>
      <c r="AA2872" t="str">
        <f t="shared" si="935"/>
        <v>NO</v>
      </c>
      <c r="AB2872" t="str">
        <f t="shared" si="936"/>
        <v>NO</v>
      </c>
      <c r="AC2872" t="str">
        <f t="shared" si="937"/>
        <v>NO</v>
      </c>
      <c r="AD2872" t="str">
        <f t="shared" si="938"/>
        <v>NO</v>
      </c>
      <c r="AE2872" t="str">
        <f t="shared" si="939"/>
        <v>NO</v>
      </c>
      <c r="AF2872" t="str">
        <f t="shared" si="940"/>
        <v>NO</v>
      </c>
      <c r="AG2872" t="str">
        <f t="shared" si="941"/>
        <v>NO</v>
      </c>
      <c r="AH2872" t="str">
        <f t="shared" si="942"/>
        <v>NO</v>
      </c>
      <c r="AI2872" t="str">
        <f t="shared" si="943"/>
        <v/>
      </c>
      <c r="AJ2872">
        <f t="shared" si="944"/>
        <v>9</v>
      </c>
    </row>
    <row r="2873" spans="1:36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924"/>
        <v>4.6699999999999998E-2</v>
      </c>
      <c r="P2873" s="6">
        <f t="shared" si="925"/>
        <v>35.92307692307692</v>
      </c>
      <c r="Q2873" t="str">
        <f t="shared" si="926"/>
        <v>theater</v>
      </c>
      <c r="R2873" t="str">
        <f t="shared" si="927"/>
        <v>plays</v>
      </c>
      <c r="S2873" s="8">
        <f t="shared" si="928"/>
        <v>41975</v>
      </c>
      <c r="T2873" s="8">
        <f t="shared" si="929"/>
        <v>41994.738576388889</v>
      </c>
      <c r="U2873">
        <f t="shared" si="930"/>
        <v>2014</v>
      </c>
      <c r="V2873" t="str">
        <f>VLOOKUP(MONTH(S2873),REF!$C$4:$D$15,2,FALSE)</f>
        <v>DEC</v>
      </c>
      <c r="W2873" t="str">
        <f t="shared" si="931"/>
        <v>NO</v>
      </c>
      <c r="X2873" t="str">
        <f t="shared" si="932"/>
        <v>NO</v>
      </c>
      <c r="Y2873" t="str">
        <f t="shared" si="933"/>
        <v>NO</v>
      </c>
      <c r="Z2873" t="str">
        <f t="shared" si="934"/>
        <v>YES</v>
      </c>
      <c r="AA2873" t="str">
        <f t="shared" si="935"/>
        <v>NO</v>
      </c>
      <c r="AB2873" t="str">
        <f t="shared" si="936"/>
        <v>NO</v>
      </c>
      <c r="AC2873" t="str">
        <f t="shared" si="937"/>
        <v>NO</v>
      </c>
      <c r="AD2873" t="str">
        <f t="shared" si="938"/>
        <v>NO</v>
      </c>
      <c r="AE2873" t="str">
        <f t="shared" si="939"/>
        <v>NO</v>
      </c>
      <c r="AF2873" t="str">
        <f t="shared" si="940"/>
        <v>NO</v>
      </c>
      <c r="AG2873" t="str">
        <f t="shared" si="941"/>
        <v>NO</v>
      </c>
      <c r="AH2873" t="str">
        <f t="shared" si="942"/>
        <v>NO</v>
      </c>
      <c r="AI2873" t="str">
        <f t="shared" si="943"/>
        <v/>
      </c>
      <c r="AJ2873">
        <f t="shared" si="944"/>
        <v>13</v>
      </c>
    </row>
    <row r="2874" spans="1:36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924"/>
        <v>0</v>
      </c>
      <c r="P2874" s="6" t="e">
        <f t="shared" si="925"/>
        <v>#DIV/0!</v>
      </c>
      <c r="Q2874" t="str">
        <f t="shared" si="926"/>
        <v>theater</v>
      </c>
      <c r="R2874" t="str">
        <f t="shared" si="927"/>
        <v>plays</v>
      </c>
      <c r="S2874" s="8">
        <f t="shared" si="928"/>
        <v>42115</v>
      </c>
      <c r="T2874" s="8">
        <f t="shared" si="929"/>
        <v>42175.11618055556</v>
      </c>
      <c r="U2874">
        <f t="shared" si="930"/>
        <v>2015</v>
      </c>
      <c r="V2874" t="str">
        <f>VLOOKUP(MONTH(S2874),REF!$C$4:$D$15,2,FALSE)</f>
        <v>APR</v>
      </c>
      <c r="W2874" t="str">
        <f t="shared" si="931"/>
        <v>NO</v>
      </c>
      <c r="X2874" t="str">
        <f t="shared" si="932"/>
        <v>YES</v>
      </c>
      <c r="Y2874" t="str">
        <f t="shared" si="933"/>
        <v>NO</v>
      </c>
      <c r="Z2874" t="str">
        <f t="shared" si="934"/>
        <v>NO</v>
      </c>
      <c r="AA2874" t="str">
        <f t="shared" si="935"/>
        <v>NO</v>
      </c>
      <c r="AB2874" t="str">
        <f t="shared" si="936"/>
        <v>NO</v>
      </c>
      <c r="AC2874" t="str">
        <f t="shared" si="937"/>
        <v>NO</v>
      </c>
      <c r="AD2874" t="str">
        <f t="shared" si="938"/>
        <v>NO</v>
      </c>
      <c r="AE2874" t="str">
        <f t="shared" si="939"/>
        <v>NO</v>
      </c>
      <c r="AF2874" t="str">
        <f t="shared" si="940"/>
        <v>NO</v>
      </c>
      <c r="AG2874" t="str">
        <f t="shared" si="941"/>
        <v>NO</v>
      </c>
      <c r="AH2874" t="str">
        <f t="shared" si="942"/>
        <v>NO</v>
      </c>
      <c r="AI2874" t="str">
        <f t="shared" si="943"/>
        <v/>
      </c>
      <c r="AJ2874">
        <f t="shared" si="944"/>
        <v>0</v>
      </c>
    </row>
    <row r="2875" spans="1:36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924"/>
        <v>0.38119999999999998</v>
      </c>
      <c r="P2875" s="6">
        <f t="shared" si="925"/>
        <v>119.125</v>
      </c>
      <c r="Q2875" t="str">
        <f t="shared" si="926"/>
        <v>theater</v>
      </c>
      <c r="R2875" t="str">
        <f t="shared" si="927"/>
        <v>plays</v>
      </c>
      <c r="S2875" s="8">
        <f t="shared" si="928"/>
        <v>42003</v>
      </c>
      <c r="T2875" s="8">
        <f t="shared" si="929"/>
        <v>42032.817488425921</v>
      </c>
      <c r="U2875">
        <f t="shared" si="930"/>
        <v>2014</v>
      </c>
      <c r="V2875" t="str">
        <f>VLOOKUP(MONTH(S2875),REF!$C$4:$D$15,2,FALSE)</f>
        <v>DEC</v>
      </c>
      <c r="W2875" t="str">
        <f t="shared" si="931"/>
        <v>NO</v>
      </c>
      <c r="X2875" t="str">
        <f t="shared" si="932"/>
        <v>YES</v>
      </c>
      <c r="Y2875" t="str">
        <f t="shared" si="933"/>
        <v>NO</v>
      </c>
      <c r="Z2875" t="str">
        <f t="shared" si="934"/>
        <v>NO</v>
      </c>
      <c r="AA2875" t="str">
        <f t="shared" si="935"/>
        <v>NO</v>
      </c>
      <c r="AB2875" t="str">
        <f t="shared" si="936"/>
        <v>NO</v>
      </c>
      <c r="AC2875" t="str">
        <f t="shared" si="937"/>
        <v>NO</v>
      </c>
      <c r="AD2875" t="str">
        <f t="shared" si="938"/>
        <v>NO</v>
      </c>
      <c r="AE2875" t="str">
        <f t="shared" si="939"/>
        <v>NO</v>
      </c>
      <c r="AF2875" t="str">
        <f t="shared" si="940"/>
        <v>NO</v>
      </c>
      <c r="AG2875" t="str">
        <f t="shared" si="941"/>
        <v>NO</v>
      </c>
      <c r="AH2875" t="str">
        <f t="shared" si="942"/>
        <v>NO</v>
      </c>
      <c r="AI2875" t="str">
        <f t="shared" si="943"/>
        <v/>
      </c>
      <c r="AJ2875">
        <f t="shared" si="944"/>
        <v>8</v>
      </c>
    </row>
    <row r="2876" spans="1:36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924"/>
        <v>5.4199999999999998E-2</v>
      </c>
      <c r="P2876" s="6">
        <f t="shared" si="925"/>
        <v>90.333333333333329</v>
      </c>
      <c r="Q2876" t="str">
        <f t="shared" si="926"/>
        <v>theater</v>
      </c>
      <c r="R2876" t="str">
        <f t="shared" si="927"/>
        <v>plays</v>
      </c>
      <c r="S2876" s="8">
        <f t="shared" si="928"/>
        <v>42723</v>
      </c>
      <c r="T2876" s="8">
        <f t="shared" si="929"/>
        <v>42752.84474537037</v>
      </c>
      <c r="U2876">
        <f t="shared" si="930"/>
        <v>2016</v>
      </c>
      <c r="V2876" t="str">
        <f>VLOOKUP(MONTH(S2876),REF!$C$4:$D$15,2,FALSE)</f>
        <v>DEC</v>
      </c>
      <c r="W2876" t="str">
        <f t="shared" si="931"/>
        <v>NO</v>
      </c>
      <c r="X2876" t="str">
        <f t="shared" si="932"/>
        <v>NO</v>
      </c>
      <c r="Y2876" t="str">
        <f t="shared" si="933"/>
        <v>YES</v>
      </c>
      <c r="Z2876" t="str">
        <f t="shared" si="934"/>
        <v>NO</v>
      </c>
      <c r="AA2876" t="str">
        <f t="shared" si="935"/>
        <v>NO</v>
      </c>
      <c r="AB2876" t="str">
        <f t="shared" si="936"/>
        <v>NO</v>
      </c>
      <c r="AC2876" t="str">
        <f t="shared" si="937"/>
        <v>NO</v>
      </c>
      <c r="AD2876" t="str">
        <f t="shared" si="938"/>
        <v>NO</v>
      </c>
      <c r="AE2876" t="str">
        <f t="shared" si="939"/>
        <v>NO</v>
      </c>
      <c r="AF2876" t="str">
        <f t="shared" si="940"/>
        <v>NO</v>
      </c>
      <c r="AG2876" t="str">
        <f t="shared" si="941"/>
        <v>NO</v>
      </c>
      <c r="AH2876" t="str">
        <f t="shared" si="942"/>
        <v>NO</v>
      </c>
      <c r="AI2876" t="str">
        <f t="shared" si="943"/>
        <v/>
      </c>
      <c r="AJ2876">
        <f t="shared" si="944"/>
        <v>3</v>
      </c>
    </row>
    <row r="2877" spans="1:36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924"/>
        <v>3.5E-4</v>
      </c>
      <c r="P2877" s="6">
        <f t="shared" si="925"/>
        <v>2.3333333333333335</v>
      </c>
      <c r="Q2877" t="str">
        <f t="shared" si="926"/>
        <v>theater</v>
      </c>
      <c r="R2877" t="str">
        <f t="shared" si="927"/>
        <v>plays</v>
      </c>
      <c r="S2877" s="8">
        <f t="shared" si="928"/>
        <v>42465</v>
      </c>
      <c r="T2877" s="8">
        <f t="shared" si="929"/>
        <v>42495.128391203703</v>
      </c>
      <c r="U2877">
        <f t="shared" si="930"/>
        <v>2016</v>
      </c>
      <c r="V2877" t="str">
        <f>VLOOKUP(MONTH(S2877),REF!$C$4:$D$15,2,FALSE)</f>
        <v>APR</v>
      </c>
      <c r="W2877" t="str">
        <f t="shared" si="931"/>
        <v>NO</v>
      </c>
      <c r="X2877" t="str">
        <f t="shared" si="932"/>
        <v>NO</v>
      </c>
      <c r="Y2877" t="str">
        <f t="shared" si="933"/>
        <v>NO</v>
      </c>
      <c r="Z2877" t="str">
        <f t="shared" si="934"/>
        <v>NO</v>
      </c>
      <c r="AA2877" t="str">
        <f t="shared" si="935"/>
        <v>NO</v>
      </c>
      <c r="AB2877" t="str">
        <f t="shared" si="936"/>
        <v>YES</v>
      </c>
      <c r="AC2877" t="str">
        <f t="shared" si="937"/>
        <v>NO</v>
      </c>
      <c r="AD2877" t="str">
        <f t="shared" si="938"/>
        <v>NO</v>
      </c>
      <c r="AE2877" t="str">
        <f t="shared" si="939"/>
        <v>NO</v>
      </c>
      <c r="AF2877" t="str">
        <f t="shared" si="940"/>
        <v>NO</v>
      </c>
      <c r="AG2877" t="str">
        <f t="shared" si="941"/>
        <v>NO</v>
      </c>
      <c r="AH2877" t="str">
        <f t="shared" si="942"/>
        <v>NO</v>
      </c>
      <c r="AI2877" t="str">
        <f t="shared" si="943"/>
        <v/>
      </c>
      <c r="AJ2877">
        <f t="shared" si="944"/>
        <v>3</v>
      </c>
    </row>
    <row r="2878" spans="1:36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924"/>
        <v>0</v>
      </c>
      <c r="P2878" s="6" t="e">
        <f t="shared" si="925"/>
        <v>#DIV/0!</v>
      </c>
      <c r="Q2878" t="str">
        <f t="shared" si="926"/>
        <v>theater</v>
      </c>
      <c r="R2878" t="str">
        <f t="shared" si="927"/>
        <v>plays</v>
      </c>
      <c r="S2878" s="8">
        <f t="shared" si="928"/>
        <v>42172</v>
      </c>
      <c r="T2878" s="8">
        <f t="shared" si="929"/>
        <v>42201.743969907402</v>
      </c>
      <c r="U2878">
        <f t="shared" si="930"/>
        <v>2015</v>
      </c>
      <c r="V2878" t="str">
        <f>VLOOKUP(MONTH(S2878),REF!$C$4:$D$15,2,FALSE)</f>
        <v>JUN</v>
      </c>
      <c r="W2878" t="str">
        <f t="shared" si="931"/>
        <v>NO</v>
      </c>
      <c r="X2878" t="str">
        <f t="shared" si="932"/>
        <v>NO</v>
      </c>
      <c r="Y2878" t="str">
        <f t="shared" si="933"/>
        <v>NO</v>
      </c>
      <c r="Z2878" t="str">
        <f t="shared" si="934"/>
        <v>NO</v>
      </c>
      <c r="AA2878" t="str">
        <f t="shared" si="935"/>
        <v>NO</v>
      </c>
      <c r="AB2878" t="str">
        <f t="shared" si="936"/>
        <v>NO</v>
      </c>
      <c r="AC2878" t="str">
        <f t="shared" si="937"/>
        <v>NO</v>
      </c>
      <c r="AD2878" t="str">
        <f t="shared" si="938"/>
        <v>NO</v>
      </c>
      <c r="AE2878" t="str">
        <f t="shared" si="939"/>
        <v>NO</v>
      </c>
      <c r="AF2878" t="str">
        <f t="shared" si="940"/>
        <v>NO</v>
      </c>
      <c r="AG2878" t="str">
        <f t="shared" si="941"/>
        <v>NO</v>
      </c>
      <c r="AH2878" t="str">
        <f t="shared" si="942"/>
        <v>YES</v>
      </c>
      <c r="AI2878" t="str">
        <f t="shared" si="943"/>
        <v/>
      </c>
      <c r="AJ2878">
        <f t="shared" si="944"/>
        <v>0</v>
      </c>
    </row>
    <row r="2879" spans="1:36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924"/>
        <v>0.10833333333333334</v>
      </c>
      <c r="P2879" s="6">
        <f t="shared" si="925"/>
        <v>108.33333333333333</v>
      </c>
      <c r="Q2879" t="str">
        <f t="shared" si="926"/>
        <v>theater</v>
      </c>
      <c r="R2879" t="str">
        <f t="shared" si="927"/>
        <v>plays</v>
      </c>
      <c r="S2879" s="8">
        <f t="shared" si="928"/>
        <v>42673</v>
      </c>
      <c r="T2879" s="8">
        <f t="shared" si="929"/>
        <v>42704.708333333328</v>
      </c>
      <c r="U2879">
        <f t="shared" si="930"/>
        <v>2016</v>
      </c>
      <c r="V2879" t="str">
        <f>VLOOKUP(MONTH(S2879),REF!$C$4:$D$15,2,FALSE)</f>
        <v>OCT</v>
      </c>
      <c r="W2879" t="str">
        <f t="shared" si="931"/>
        <v>NO</v>
      </c>
      <c r="X2879" t="str">
        <f t="shared" si="932"/>
        <v>NO</v>
      </c>
      <c r="Y2879" t="str">
        <f t="shared" si="933"/>
        <v>YES</v>
      </c>
      <c r="Z2879" t="str">
        <f t="shared" si="934"/>
        <v>NO</v>
      </c>
      <c r="AA2879" t="str">
        <f t="shared" si="935"/>
        <v>NO</v>
      </c>
      <c r="AB2879" t="str">
        <f t="shared" si="936"/>
        <v>NO</v>
      </c>
      <c r="AC2879" t="str">
        <f t="shared" si="937"/>
        <v>NO</v>
      </c>
      <c r="AD2879" t="str">
        <f t="shared" si="938"/>
        <v>NO</v>
      </c>
      <c r="AE2879" t="str">
        <f t="shared" si="939"/>
        <v>NO</v>
      </c>
      <c r="AF2879" t="str">
        <f t="shared" si="940"/>
        <v>NO</v>
      </c>
      <c r="AG2879" t="str">
        <f t="shared" si="941"/>
        <v>NO</v>
      </c>
      <c r="AH2879" t="str">
        <f t="shared" si="942"/>
        <v>NO</v>
      </c>
      <c r="AI2879" t="str">
        <f t="shared" si="943"/>
        <v/>
      </c>
      <c r="AJ2879">
        <f t="shared" si="944"/>
        <v>6</v>
      </c>
    </row>
    <row r="2880" spans="1:36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924"/>
        <v>2.1000000000000001E-2</v>
      </c>
      <c r="P2880" s="6">
        <f t="shared" si="925"/>
        <v>15.75</v>
      </c>
      <c r="Q2880" t="str">
        <f t="shared" si="926"/>
        <v>theater</v>
      </c>
      <c r="R2880" t="str">
        <f t="shared" si="927"/>
        <v>plays</v>
      </c>
      <c r="S2880" s="8">
        <f t="shared" si="928"/>
        <v>42129</v>
      </c>
      <c r="T2880" s="8">
        <f t="shared" si="929"/>
        <v>42188.615682870368</v>
      </c>
      <c r="U2880">
        <f t="shared" si="930"/>
        <v>2015</v>
      </c>
      <c r="V2880" t="str">
        <f>VLOOKUP(MONTH(S2880),REF!$C$4:$D$15,2,FALSE)</f>
        <v>MAY</v>
      </c>
      <c r="W2880" t="str">
        <f t="shared" si="931"/>
        <v>NO</v>
      </c>
      <c r="X2880" t="str">
        <f t="shared" si="932"/>
        <v>YES</v>
      </c>
      <c r="Y2880" t="str">
        <f t="shared" si="933"/>
        <v>NO</v>
      </c>
      <c r="Z2880" t="str">
        <f t="shared" si="934"/>
        <v>NO</v>
      </c>
      <c r="AA2880" t="str">
        <f t="shared" si="935"/>
        <v>NO</v>
      </c>
      <c r="AB2880" t="str">
        <f t="shared" si="936"/>
        <v>NO</v>
      </c>
      <c r="AC2880" t="str">
        <f t="shared" si="937"/>
        <v>NO</v>
      </c>
      <c r="AD2880" t="str">
        <f t="shared" si="938"/>
        <v>NO</v>
      </c>
      <c r="AE2880" t="str">
        <f t="shared" si="939"/>
        <v>NO</v>
      </c>
      <c r="AF2880" t="str">
        <f t="shared" si="940"/>
        <v>NO</v>
      </c>
      <c r="AG2880" t="str">
        <f t="shared" si="941"/>
        <v>NO</v>
      </c>
      <c r="AH2880" t="str">
        <f t="shared" si="942"/>
        <v>NO</v>
      </c>
      <c r="AI2880" t="str">
        <f t="shared" si="943"/>
        <v/>
      </c>
      <c r="AJ2880">
        <f t="shared" si="944"/>
        <v>4</v>
      </c>
    </row>
    <row r="2881" spans="1:36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924"/>
        <v>2.5892857142857141E-3</v>
      </c>
      <c r="P2881" s="6">
        <f t="shared" si="925"/>
        <v>29</v>
      </c>
      <c r="Q2881" t="str">
        <f t="shared" si="926"/>
        <v>theater</v>
      </c>
      <c r="R2881" t="str">
        <f t="shared" si="927"/>
        <v>plays</v>
      </c>
      <c r="S2881" s="8">
        <f t="shared" si="928"/>
        <v>42360</v>
      </c>
      <c r="T2881" s="8">
        <f t="shared" si="929"/>
        <v>42389.725243055553</v>
      </c>
      <c r="U2881">
        <f t="shared" si="930"/>
        <v>2015</v>
      </c>
      <c r="V2881" t="str">
        <f>VLOOKUP(MONTH(S2881),REF!$C$4:$D$15,2,FALSE)</f>
        <v>DEC</v>
      </c>
      <c r="W2881" t="str">
        <f t="shared" si="931"/>
        <v>NO</v>
      </c>
      <c r="X2881" t="str">
        <f t="shared" si="932"/>
        <v>NO</v>
      </c>
      <c r="Y2881" t="str">
        <f t="shared" si="933"/>
        <v>NO</v>
      </c>
      <c r="Z2881" t="str">
        <f t="shared" si="934"/>
        <v>YES</v>
      </c>
      <c r="AA2881" t="str">
        <f t="shared" si="935"/>
        <v>NO</v>
      </c>
      <c r="AB2881" t="str">
        <f t="shared" si="936"/>
        <v>NO</v>
      </c>
      <c r="AC2881" t="str">
        <f t="shared" si="937"/>
        <v>NO</v>
      </c>
      <c r="AD2881" t="str">
        <f t="shared" si="938"/>
        <v>NO</v>
      </c>
      <c r="AE2881" t="str">
        <f t="shared" si="939"/>
        <v>NO</v>
      </c>
      <c r="AF2881" t="str">
        <f t="shared" si="940"/>
        <v>NO</v>
      </c>
      <c r="AG2881" t="str">
        <f t="shared" si="941"/>
        <v>NO</v>
      </c>
      <c r="AH2881" t="str">
        <f t="shared" si="942"/>
        <v>NO</v>
      </c>
      <c r="AI2881" t="str">
        <f t="shared" si="943"/>
        <v/>
      </c>
      <c r="AJ2881">
        <f t="shared" si="944"/>
        <v>1</v>
      </c>
    </row>
    <row r="2882" spans="1:36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924"/>
        <v>0.23333333333333334</v>
      </c>
      <c r="P2882" s="6">
        <f t="shared" si="925"/>
        <v>96.551724137931032</v>
      </c>
      <c r="Q2882" t="str">
        <f t="shared" si="926"/>
        <v>theater</v>
      </c>
      <c r="R2882" t="str">
        <f t="shared" si="927"/>
        <v>plays</v>
      </c>
      <c r="S2882" s="8">
        <f t="shared" si="928"/>
        <v>42193</v>
      </c>
      <c r="T2882" s="8">
        <f t="shared" si="929"/>
        <v>42236.711805555555</v>
      </c>
      <c r="U2882">
        <f t="shared" si="930"/>
        <v>2015</v>
      </c>
      <c r="V2882" t="str">
        <f>VLOOKUP(MONTH(S2882),REF!$C$4:$D$15,2,FALSE)</f>
        <v>JUL</v>
      </c>
      <c r="W2882" t="str">
        <f t="shared" si="931"/>
        <v>NO</v>
      </c>
      <c r="X2882" t="str">
        <f t="shared" si="932"/>
        <v>NO</v>
      </c>
      <c r="Y2882" t="str">
        <f t="shared" si="933"/>
        <v>NO</v>
      </c>
      <c r="Z2882" t="str">
        <f t="shared" si="934"/>
        <v>YES</v>
      </c>
      <c r="AA2882" t="str">
        <f t="shared" si="935"/>
        <v>NO</v>
      </c>
      <c r="AB2882" t="str">
        <f t="shared" si="936"/>
        <v>NO</v>
      </c>
      <c r="AC2882" t="str">
        <f t="shared" si="937"/>
        <v>NO</v>
      </c>
      <c r="AD2882" t="str">
        <f t="shared" si="938"/>
        <v>NO</v>
      </c>
      <c r="AE2882" t="str">
        <f t="shared" si="939"/>
        <v>NO</v>
      </c>
      <c r="AF2882" t="str">
        <f t="shared" si="940"/>
        <v>NO</v>
      </c>
      <c r="AG2882" t="str">
        <f t="shared" si="941"/>
        <v>NO</v>
      </c>
      <c r="AH2882" t="str">
        <f t="shared" si="942"/>
        <v>NO</v>
      </c>
      <c r="AI2882" t="str">
        <f t="shared" si="943"/>
        <v/>
      </c>
      <c r="AJ2882">
        <f t="shared" si="944"/>
        <v>29</v>
      </c>
    </row>
    <row r="2883" spans="1:36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45">E2883/D2883</f>
        <v>0</v>
      </c>
      <c r="P2883" s="6" t="e">
        <f t="shared" ref="P2883:P2946" si="946">E2883/L2883</f>
        <v>#DIV/0!</v>
      </c>
      <c r="Q2883" t="str">
        <f t="shared" ref="Q2883:Q2946" si="947">LEFT(N2883,FIND("/",N2883)-1)</f>
        <v>theater</v>
      </c>
      <c r="R2883" t="str">
        <f t="shared" ref="R2883:R2946" si="948">RIGHT(N2883,LEN(N2883)-FIND("/",N2883))</f>
        <v>plays</v>
      </c>
      <c r="S2883" s="8">
        <f t="shared" ref="S2883:S2946" si="949">ROUND((J2883/86400)+DATE(1970,1,1),0)</f>
        <v>41917</v>
      </c>
      <c r="T2883" s="8">
        <f t="shared" ref="T2883:T2946" si="950">(I2883/86400)+DATE(1970,1,1)</f>
        <v>41976.639305555553</v>
      </c>
      <c r="U2883">
        <f t="shared" ref="U2883:U2946" si="951">YEAR(S2883)</f>
        <v>2014</v>
      </c>
      <c r="V2883" t="str">
        <f>VLOOKUP(MONTH(S2883),REF!$C$4:$D$15,2,FALSE)</f>
        <v>OCT</v>
      </c>
      <c r="W2883" t="str">
        <f t="shared" ref="W2883:W2946" si="952">IF(D2883&lt;1000,"YES","NO")</f>
        <v>NO</v>
      </c>
      <c r="X2883" t="str">
        <f t="shared" ref="X2883:X2946" si="953">IF(AND($D2883&gt;=1000,$D2883&lt;=4999),"YES","NO")</f>
        <v>NO</v>
      </c>
      <c r="Y2883" t="str">
        <f t="shared" ref="Y2883:Y2946" si="954">IF(AND($D2883&gt;=5000,$D2883&lt;=9999),"YES","NO")</f>
        <v>YES</v>
      </c>
      <c r="Z2883" t="str">
        <f t="shared" ref="Z2883:Z2946" si="955">IF(AND($D2883&gt;=10000,$D2883&lt;=14999),"YES","NO")</f>
        <v>NO</v>
      </c>
      <c r="AA2883" t="str">
        <f t="shared" ref="AA2883:AA2946" si="956">IF(AND($D2883&gt;=15000,$D2883&lt;=19999),"YES","NO")</f>
        <v>NO</v>
      </c>
      <c r="AB2883" t="str">
        <f t="shared" ref="AB2883:AB2946" si="957">IF(AND($D2883&gt;=20000,$D2883&lt;=24999),"YES","NO")</f>
        <v>NO</v>
      </c>
      <c r="AC2883" t="str">
        <f t="shared" ref="AC2883:AC2946" si="958">IF(AND($D2883&gt;=25000,$D2883&lt;=29999),"YES","NO")</f>
        <v>NO</v>
      </c>
      <c r="AD2883" t="str">
        <f t="shared" ref="AD2883:AD2946" si="959">IF(AND($D2883&gt;=30000,$D2883&lt;=34999),"YES","NO")</f>
        <v>NO</v>
      </c>
      <c r="AE2883" t="str">
        <f t="shared" ref="AE2883:AE2946" si="960">IF(AND($D2883&gt;=35000,$D2883&lt;=39999),"YES","NO")</f>
        <v>NO</v>
      </c>
      <c r="AF2883" t="str">
        <f t="shared" ref="AF2883:AF2946" si="961">IF(AND($D2883&gt;=40000,$D2883&lt;=44999),"YES","NO")</f>
        <v>NO</v>
      </c>
      <c r="AG2883" t="str">
        <f t="shared" ref="AG2883:AG2946" si="962">IF(AND($D2883&gt;=45000,$D2883&lt;=49999),"YES","NO")</f>
        <v>NO</v>
      </c>
      <c r="AH2883" t="str">
        <f t="shared" ref="AH2883:AH2946" si="963">IF($D2883&gt;=50000,"YES","NO")</f>
        <v>NO</v>
      </c>
      <c r="AI2883" t="str">
        <f t="shared" ref="AI2883:AI2946" si="964">IF(F2883="successful",L2883,"")</f>
        <v/>
      </c>
      <c r="AJ2883">
        <f t="shared" ref="AJ2883:AJ2946" si="965">IF(F2883="failed",L2883,"")</f>
        <v>0</v>
      </c>
    </row>
    <row r="2884" spans="1:36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45"/>
        <v>0.33600000000000002</v>
      </c>
      <c r="P2884" s="6">
        <f t="shared" si="946"/>
        <v>63</v>
      </c>
      <c r="Q2884" t="str">
        <f t="shared" si="947"/>
        <v>theater</v>
      </c>
      <c r="R2884" t="str">
        <f t="shared" si="948"/>
        <v>plays</v>
      </c>
      <c r="S2884" s="8">
        <f t="shared" si="949"/>
        <v>42462</v>
      </c>
      <c r="T2884" s="8">
        <f t="shared" si="950"/>
        <v>42491.596273148149</v>
      </c>
      <c r="U2884">
        <f t="shared" si="951"/>
        <v>2016</v>
      </c>
      <c r="V2884" t="str">
        <f>VLOOKUP(MONTH(S2884),REF!$C$4:$D$15,2,FALSE)</f>
        <v>APR</v>
      </c>
      <c r="W2884" t="str">
        <f t="shared" si="952"/>
        <v>YES</v>
      </c>
      <c r="X2884" t="str">
        <f t="shared" si="953"/>
        <v>NO</v>
      </c>
      <c r="Y2884" t="str">
        <f t="shared" si="954"/>
        <v>NO</v>
      </c>
      <c r="Z2884" t="str">
        <f t="shared" si="955"/>
        <v>NO</v>
      </c>
      <c r="AA2884" t="str">
        <f t="shared" si="956"/>
        <v>NO</v>
      </c>
      <c r="AB2884" t="str">
        <f t="shared" si="957"/>
        <v>NO</v>
      </c>
      <c r="AC2884" t="str">
        <f t="shared" si="958"/>
        <v>NO</v>
      </c>
      <c r="AD2884" t="str">
        <f t="shared" si="959"/>
        <v>NO</v>
      </c>
      <c r="AE2884" t="str">
        <f t="shared" si="960"/>
        <v>NO</v>
      </c>
      <c r="AF2884" t="str">
        <f t="shared" si="961"/>
        <v>NO</v>
      </c>
      <c r="AG2884" t="str">
        <f t="shared" si="962"/>
        <v>NO</v>
      </c>
      <c r="AH2884" t="str">
        <f t="shared" si="963"/>
        <v>NO</v>
      </c>
      <c r="AI2884" t="str">
        <f t="shared" si="964"/>
        <v/>
      </c>
      <c r="AJ2884">
        <f t="shared" si="965"/>
        <v>4</v>
      </c>
    </row>
    <row r="2885" spans="1:36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45"/>
        <v>0.1908</v>
      </c>
      <c r="P2885" s="6">
        <f t="shared" si="946"/>
        <v>381.6</v>
      </c>
      <c r="Q2885" t="str">
        <f t="shared" si="947"/>
        <v>theater</v>
      </c>
      <c r="R2885" t="str">
        <f t="shared" si="948"/>
        <v>plays</v>
      </c>
      <c r="S2885" s="8">
        <f t="shared" si="949"/>
        <v>42371</v>
      </c>
      <c r="T2885" s="8">
        <f t="shared" si="950"/>
        <v>42406.207638888889</v>
      </c>
      <c r="U2885">
        <f t="shared" si="951"/>
        <v>2016</v>
      </c>
      <c r="V2885" t="str">
        <f>VLOOKUP(MONTH(S2885),REF!$C$4:$D$15,2,FALSE)</f>
        <v>JAN</v>
      </c>
      <c r="W2885" t="str">
        <f t="shared" si="952"/>
        <v>NO</v>
      </c>
      <c r="X2885" t="str">
        <f t="shared" si="953"/>
        <v>NO</v>
      </c>
      <c r="Y2885" t="str">
        <f t="shared" si="954"/>
        <v>NO</v>
      </c>
      <c r="Z2885" t="str">
        <f t="shared" si="955"/>
        <v>YES</v>
      </c>
      <c r="AA2885" t="str">
        <f t="shared" si="956"/>
        <v>NO</v>
      </c>
      <c r="AB2885" t="str">
        <f t="shared" si="957"/>
        <v>NO</v>
      </c>
      <c r="AC2885" t="str">
        <f t="shared" si="958"/>
        <v>NO</v>
      </c>
      <c r="AD2885" t="str">
        <f t="shared" si="959"/>
        <v>NO</v>
      </c>
      <c r="AE2885" t="str">
        <f t="shared" si="960"/>
        <v>NO</v>
      </c>
      <c r="AF2885" t="str">
        <f t="shared" si="961"/>
        <v>NO</v>
      </c>
      <c r="AG2885" t="str">
        <f t="shared" si="962"/>
        <v>NO</v>
      </c>
      <c r="AH2885" t="str">
        <f t="shared" si="963"/>
        <v>NO</v>
      </c>
      <c r="AI2885" t="str">
        <f t="shared" si="964"/>
        <v/>
      </c>
      <c r="AJ2885">
        <f t="shared" si="965"/>
        <v>5</v>
      </c>
    </row>
    <row r="2886" spans="1:36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45"/>
        <v>4.1111111111111114E-3</v>
      </c>
      <c r="P2886" s="6">
        <f t="shared" si="946"/>
        <v>46.25</v>
      </c>
      <c r="Q2886" t="str">
        <f t="shared" si="947"/>
        <v>theater</v>
      </c>
      <c r="R2886" t="str">
        <f t="shared" si="948"/>
        <v>plays</v>
      </c>
      <c r="S2886" s="8">
        <f t="shared" si="949"/>
        <v>41949</v>
      </c>
      <c r="T2886" s="8">
        <f t="shared" si="950"/>
        <v>41978.727256944447</v>
      </c>
      <c r="U2886">
        <f t="shared" si="951"/>
        <v>2014</v>
      </c>
      <c r="V2886" t="str">
        <f>VLOOKUP(MONTH(S2886),REF!$C$4:$D$15,2,FALSE)</f>
        <v>NOV</v>
      </c>
      <c r="W2886" t="str">
        <f t="shared" si="952"/>
        <v>NO</v>
      </c>
      <c r="X2886" t="str">
        <f t="shared" si="953"/>
        <v>NO</v>
      </c>
      <c r="Y2886" t="str">
        <f t="shared" si="954"/>
        <v>NO</v>
      </c>
      <c r="Z2886" t="str">
        <f t="shared" si="955"/>
        <v>NO</v>
      </c>
      <c r="AA2886" t="str">
        <f t="shared" si="956"/>
        <v>NO</v>
      </c>
      <c r="AB2886" t="str">
        <f t="shared" si="957"/>
        <v>NO</v>
      </c>
      <c r="AC2886" t="str">
        <f t="shared" si="958"/>
        <v>NO</v>
      </c>
      <c r="AD2886" t="str">
        <f t="shared" si="959"/>
        <v>NO</v>
      </c>
      <c r="AE2886" t="str">
        <f t="shared" si="960"/>
        <v>NO</v>
      </c>
      <c r="AF2886" t="str">
        <f t="shared" si="961"/>
        <v>NO</v>
      </c>
      <c r="AG2886" t="str">
        <f t="shared" si="962"/>
        <v>YES</v>
      </c>
      <c r="AH2886" t="str">
        <f t="shared" si="963"/>
        <v>NO</v>
      </c>
      <c r="AI2886" t="str">
        <f t="shared" si="964"/>
        <v/>
      </c>
      <c r="AJ2886">
        <f t="shared" si="965"/>
        <v>4</v>
      </c>
    </row>
    <row r="2887" spans="1:36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45"/>
        <v>0.32500000000000001</v>
      </c>
      <c r="P2887" s="6">
        <f t="shared" si="946"/>
        <v>26</v>
      </c>
      <c r="Q2887" t="str">
        <f t="shared" si="947"/>
        <v>theater</v>
      </c>
      <c r="R2887" t="str">
        <f t="shared" si="948"/>
        <v>plays</v>
      </c>
      <c r="S2887" s="8">
        <f t="shared" si="949"/>
        <v>42047</v>
      </c>
      <c r="T2887" s="8">
        <f t="shared" si="950"/>
        <v>42077.034733796296</v>
      </c>
      <c r="U2887">
        <f t="shared" si="951"/>
        <v>2015</v>
      </c>
      <c r="V2887" t="str">
        <f>VLOOKUP(MONTH(S2887),REF!$C$4:$D$15,2,FALSE)</f>
        <v>FEB</v>
      </c>
      <c r="W2887" t="str">
        <f t="shared" si="952"/>
        <v>YES</v>
      </c>
      <c r="X2887" t="str">
        <f t="shared" si="953"/>
        <v>NO</v>
      </c>
      <c r="Y2887" t="str">
        <f t="shared" si="954"/>
        <v>NO</v>
      </c>
      <c r="Z2887" t="str">
        <f t="shared" si="955"/>
        <v>NO</v>
      </c>
      <c r="AA2887" t="str">
        <f t="shared" si="956"/>
        <v>NO</v>
      </c>
      <c r="AB2887" t="str">
        <f t="shared" si="957"/>
        <v>NO</v>
      </c>
      <c r="AC2887" t="str">
        <f t="shared" si="958"/>
        <v>NO</v>
      </c>
      <c r="AD2887" t="str">
        <f t="shared" si="959"/>
        <v>NO</v>
      </c>
      <c r="AE2887" t="str">
        <f t="shared" si="960"/>
        <v>NO</v>
      </c>
      <c r="AF2887" t="str">
        <f t="shared" si="961"/>
        <v>NO</v>
      </c>
      <c r="AG2887" t="str">
        <f t="shared" si="962"/>
        <v>NO</v>
      </c>
      <c r="AH2887" t="str">
        <f t="shared" si="963"/>
        <v>NO</v>
      </c>
      <c r="AI2887" t="str">
        <f t="shared" si="964"/>
        <v/>
      </c>
      <c r="AJ2887">
        <f t="shared" si="965"/>
        <v>5</v>
      </c>
    </row>
    <row r="2888" spans="1:36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45"/>
        <v>0.05</v>
      </c>
      <c r="P2888" s="6">
        <f t="shared" si="946"/>
        <v>10</v>
      </c>
      <c r="Q2888" t="str">
        <f t="shared" si="947"/>
        <v>theater</v>
      </c>
      <c r="R2888" t="str">
        <f t="shared" si="948"/>
        <v>plays</v>
      </c>
      <c r="S2888" s="8">
        <f t="shared" si="949"/>
        <v>42262</v>
      </c>
      <c r="T2888" s="8">
        <f t="shared" si="950"/>
        <v>42266.165972222225</v>
      </c>
      <c r="U2888">
        <f t="shared" si="951"/>
        <v>2015</v>
      </c>
      <c r="V2888" t="str">
        <f>VLOOKUP(MONTH(S2888),REF!$C$4:$D$15,2,FALSE)</f>
        <v>SEP</v>
      </c>
      <c r="W2888" t="str">
        <f t="shared" si="952"/>
        <v>YES</v>
      </c>
      <c r="X2888" t="str">
        <f t="shared" si="953"/>
        <v>NO</v>
      </c>
      <c r="Y2888" t="str">
        <f t="shared" si="954"/>
        <v>NO</v>
      </c>
      <c r="Z2888" t="str">
        <f t="shared" si="955"/>
        <v>NO</v>
      </c>
      <c r="AA2888" t="str">
        <f t="shared" si="956"/>
        <v>NO</v>
      </c>
      <c r="AB2888" t="str">
        <f t="shared" si="957"/>
        <v>NO</v>
      </c>
      <c r="AC2888" t="str">
        <f t="shared" si="958"/>
        <v>NO</v>
      </c>
      <c r="AD2888" t="str">
        <f t="shared" si="959"/>
        <v>NO</v>
      </c>
      <c r="AE2888" t="str">
        <f t="shared" si="960"/>
        <v>NO</v>
      </c>
      <c r="AF2888" t="str">
        <f t="shared" si="961"/>
        <v>NO</v>
      </c>
      <c r="AG2888" t="str">
        <f t="shared" si="962"/>
        <v>NO</v>
      </c>
      <c r="AH2888" t="str">
        <f t="shared" si="963"/>
        <v>NO</v>
      </c>
      <c r="AI2888" t="str">
        <f t="shared" si="964"/>
        <v/>
      </c>
      <c r="AJ2888">
        <f t="shared" si="965"/>
        <v>1</v>
      </c>
    </row>
    <row r="2889" spans="1:36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45"/>
        <v>1.6666666666666668E-3</v>
      </c>
      <c r="P2889" s="6">
        <f t="shared" si="946"/>
        <v>5</v>
      </c>
      <c r="Q2889" t="str">
        <f t="shared" si="947"/>
        <v>theater</v>
      </c>
      <c r="R2889" t="str">
        <f t="shared" si="948"/>
        <v>plays</v>
      </c>
      <c r="S2889" s="8">
        <f t="shared" si="949"/>
        <v>41985</v>
      </c>
      <c r="T2889" s="8">
        <f t="shared" si="950"/>
        <v>42015.427361111113</v>
      </c>
      <c r="U2889">
        <f t="shared" si="951"/>
        <v>2014</v>
      </c>
      <c r="V2889" t="str">
        <f>VLOOKUP(MONTH(S2889),REF!$C$4:$D$15,2,FALSE)</f>
        <v>DEC</v>
      </c>
      <c r="W2889" t="str">
        <f t="shared" si="952"/>
        <v>NO</v>
      </c>
      <c r="X2889" t="str">
        <f t="shared" si="953"/>
        <v>YES</v>
      </c>
      <c r="Y2889" t="str">
        <f t="shared" si="954"/>
        <v>NO</v>
      </c>
      <c r="Z2889" t="str">
        <f t="shared" si="955"/>
        <v>NO</v>
      </c>
      <c r="AA2889" t="str">
        <f t="shared" si="956"/>
        <v>NO</v>
      </c>
      <c r="AB2889" t="str">
        <f t="shared" si="957"/>
        <v>NO</v>
      </c>
      <c r="AC2889" t="str">
        <f t="shared" si="958"/>
        <v>NO</v>
      </c>
      <c r="AD2889" t="str">
        <f t="shared" si="959"/>
        <v>NO</v>
      </c>
      <c r="AE2889" t="str">
        <f t="shared" si="960"/>
        <v>NO</v>
      </c>
      <c r="AF2889" t="str">
        <f t="shared" si="961"/>
        <v>NO</v>
      </c>
      <c r="AG2889" t="str">
        <f t="shared" si="962"/>
        <v>NO</v>
      </c>
      <c r="AH2889" t="str">
        <f t="shared" si="963"/>
        <v>NO</v>
      </c>
      <c r="AI2889" t="str">
        <f t="shared" si="964"/>
        <v/>
      </c>
      <c r="AJ2889">
        <f t="shared" si="965"/>
        <v>1</v>
      </c>
    </row>
    <row r="2890" spans="1:36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45"/>
        <v>0</v>
      </c>
      <c r="P2890" s="6" t="e">
        <f t="shared" si="946"/>
        <v>#DIV/0!</v>
      </c>
      <c r="Q2890" t="str">
        <f t="shared" si="947"/>
        <v>theater</v>
      </c>
      <c r="R2890" t="str">
        <f t="shared" si="948"/>
        <v>plays</v>
      </c>
      <c r="S2890" s="8">
        <f t="shared" si="949"/>
        <v>41923</v>
      </c>
      <c r="T2890" s="8">
        <f t="shared" si="950"/>
        <v>41930.207638888889</v>
      </c>
      <c r="U2890">
        <f t="shared" si="951"/>
        <v>2014</v>
      </c>
      <c r="V2890" t="str">
        <f>VLOOKUP(MONTH(S2890),REF!$C$4:$D$15,2,FALSE)</f>
        <v>OCT</v>
      </c>
      <c r="W2890" t="str">
        <f t="shared" si="952"/>
        <v>NO</v>
      </c>
      <c r="X2890" t="str">
        <f t="shared" si="953"/>
        <v>NO</v>
      </c>
      <c r="Y2890" t="str">
        <f t="shared" si="954"/>
        <v>NO</v>
      </c>
      <c r="Z2890" t="str">
        <f t="shared" si="955"/>
        <v>NO</v>
      </c>
      <c r="AA2890" t="str">
        <f t="shared" si="956"/>
        <v>NO</v>
      </c>
      <c r="AB2890" t="str">
        <f t="shared" si="957"/>
        <v>NO</v>
      </c>
      <c r="AC2890" t="str">
        <f t="shared" si="958"/>
        <v>NO</v>
      </c>
      <c r="AD2890" t="str">
        <f t="shared" si="959"/>
        <v>YES</v>
      </c>
      <c r="AE2890" t="str">
        <f t="shared" si="960"/>
        <v>NO</v>
      </c>
      <c r="AF2890" t="str">
        <f t="shared" si="961"/>
        <v>NO</v>
      </c>
      <c r="AG2890" t="str">
        <f t="shared" si="962"/>
        <v>NO</v>
      </c>
      <c r="AH2890" t="str">
        <f t="shared" si="963"/>
        <v>NO</v>
      </c>
      <c r="AI2890" t="str">
        <f t="shared" si="964"/>
        <v/>
      </c>
      <c r="AJ2890">
        <f t="shared" si="965"/>
        <v>0</v>
      </c>
    </row>
    <row r="2891" spans="1:36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45"/>
        <v>0.38066666666666665</v>
      </c>
      <c r="P2891" s="6">
        <f t="shared" si="946"/>
        <v>81.571428571428569</v>
      </c>
      <c r="Q2891" t="str">
        <f t="shared" si="947"/>
        <v>theater</v>
      </c>
      <c r="R2891" t="str">
        <f t="shared" si="948"/>
        <v>plays</v>
      </c>
      <c r="S2891" s="8">
        <f t="shared" si="949"/>
        <v>41851</v>
      </c>
      <c r="T2891" s="8">
        <f t="shared" si="950"/>
        <v>41880.863252314812</v>
      </c>
      <c r="U2891">
        <f t="shared" si="951"/>
        <v>2014</v>
      </c>
      <c r="V2891" t="str">
        <f>VLOOKUP(MONTH(S2891),REF!$C$4:$D$15,2,FALSE)</f>
        <v>JUL</v>
      </c>
      <c r="W2891" t="str">
        <f t="shared" si="952"/>
        <v>NO</v>
      </c>
      <c r="X2891" t="str">
        <f t="shared" si="953"/>
        <v>YES</v>
      </c>
      <c r="Y2891" t="str">
        <f t="shared" si="954"/>
        <v>NO</v>
      </c>
      <c r="Z2891" t="str">
        <f t="shared" si="955"/>
        <v>NO</v>
      </c>
      <c r="AA2891" t="str">
        <f t="shared" si="956"/>
        <v>NO</v>
      </c>
      <c r="AB2891" t="str">
        <f t="shared" si="957"/>
        <v>NO</v>
      </c>
      <c r="AC2891" t="str">
        <f t="shared" si="958"/>
        <v>NO</v>
      </c>
      <c r="AD2891" t="str">
        <f t="shared" si="959"/>
        <v>NO</v>
      </c>
      <c r="AE2891" t="str">
        <f t="shared" si="960"/>
        <v>NO</v>
      </c>
      <c r="AF2891" t="str">
        <f t="shared" si="961"/>
        <v>NO</v>
      </c>
      <c r="AG2891" t="str">
        <f t="shared" si="962"/>
        <v>NO</v>
      </c>
      <c r="AH2891" t="str">
        <f t="shared" si="963"/>
        <v>NO</v>
      </c>
      <c r="AI2891" t="str">
        <f t="shared" si="964"/>
        <v/>
      </c>
      <c r="AJ2891">
        <f t="shared" si="965"/>
        <v>14</v>
      </c>
    </row>
    <row r="2892" spans="1:36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45"/>
        <v>1.0500000000000001E-2</v>
      </c>
      <c r="P2892" s="6">
        <f t="shared" si="946"/>
        <v>7</v>
      </c>
      <c r="Q2892" t="str">
        <f t="shared" si="947"/>
        <v>theater</v>
      </c>
      <c r="R2892" t="str">
        <f t="shared" si="948"/>
        <v>plays</v>
      </c>
      <c r="S2892" s="8">
        <f t="shared" si="949"/>
        <v>41832</v>
      </c>
      <c r="T2892" s="8">
        <f t="shared" si="950"/>
        <v>41860.125</v>
      </c>
      <c r="U2892">
        <f t="shared" si="951"/>
        <v>2014</v>
      </c>
      <c r="V2892" t="str">
        <f>VLOOKUP(MONTH(S2892),REF!$C$4:$D$15,2,FALSE)</f>
        <v>JUL</v>
      </c>
      <c r="W2892" t="str">
        <f t="shared" si="952"/>
        <v>NO</v>
      </c>
      <c r="X2892" t="str">
        <f t="shared" si="953"/>
        <v>YES</v>
      </c>
      <c r="Y2892" t="str">
        <f t="shared" si="954"/>
        <v>NO</v>
      </c>
      <c r="Z2892" t="str">
        <f t="shared" si="955"/>
        <v>NO</v>
      </c>
      <c r="AA2892" t="str">
        <f t="shared" si="956"/>
        <v>NO</v>
      </c>
      <c r="AB2892" t="str">
        <f t="shared" si="957"/>
        <v>NO</v>
      </c>
      <c r="AC2892" t="str">
        <f t="shared" si="958"/>
        <v>NO</v>
      </c>
      <c r="AD2892" t="str">
        <f t="shared" si="959"/>
        <v>NO</v>
      </c>
      <c r="AE2892" t="str">
        <f t="shared" si="960"/>
        <v>NO</v>
      </c>
      <c r="AF2892" t="str">
        <f t="shared" si="961"/>
        <v>NO</v>
      </c>
      <c r="AG2892" t="str">
        <f t="shared" si="962"/>
        <v>NO</v>
      </c>
      <c r="AH2892" t="str">
        <f t="shared" si="963"/>
        <v>NO</v>
      </c>
      <c r="AI2892" t="str">
        <f t="shared" si="964"/>
        <v/>
      </c>
      <c r="AJ2892">
        <f t="shared" si="965"/>
        <v>3</v>
      </c>
    </row>
    <row r="2893" spans="1:36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45"/>
        <v>2.7300000000000001E-2</v>
      </c>
      <c r="P2893" s="6">
        <f t="shared" si="946"/>
        <v>27.3</v>
      </c>
      <c r="Q2893" t="str">
        <f t="shared" si="947"/>
        <v>theater</v>
      </c>
      <c r="R2893" t="str">
        <f t="shared" si="948"/>
        <v>plays</v>
      </c>
      <c r="S2893" s="8">
        <f t="shared" si="949"/>
        <v>42416</v>
      </c>
      <c r="T2893" s="8">
        <f t="shared" si="950"/>
        <v>42475.84175925926</v>
      </c>
      <c r="U2893">
        <f t="shared" si="951"/>
        <v>2016</v>
      </c>
      <c r="V2893" t="str">
        <f>VLOOKUP(MONTH(S2893),REF!$C$4:$D$15,2,FALSE)</f>
        <v>FEB</v>
      </c>
      <c r="W2893" t="str">
        <f t="shared" si="952"/>
        <v>NO</v>
      </c>
      <c r="X2893" t="str">
        <f t="shared" si="953"/>
        <v>NO</v>
      </c>
      <c r="Y2893" t="str">
        <f t="shared" si="954"/>
        <v>NO</v>
      </c>
      <c r="Z2893" t="str">
        <f t="shared" si="955"/>
        <v>YES</v>
      </c>
      <c r="AA2893" t="str">
        <f t="shared" si="956"/>
        <v>NO</v>
      </c>
      <c r="AB2893" t="str">
        <f t="shared" si="957"/>
        <v>NO</v>
      </c>
      <c r="AC2893" t="str">
        <f t="shared" si="958"/>
        <v>NO</v>
      </c>
      <c r="AD2893" t="str">
        <f t="shared" si="959"/>
        <v>NO</v>
      </c>
      <c r="AE2893" t="str">
        <f t="shared" si="960"/>
        <v>NO</v>
      </c>
      <c r="AF2893" t="str">
        <f t="shared" si="961"/>
        <v>NO</v>
      </c>
      <c r="AG2893" t="str">
        <f t="shared" si="962"/>
        <v>NO</v>
      </c>
      <c r="AH2893" t="str">
        <f t="shared" si="963"/>
        <v>NO</v>
      </c>
      <c r="AI2893" t="str">
        <f t="shared" si="964"/>
        <v/>
      </c>
      <c r="AJ2893">
        <f t="shared" si="965"/>
        <v>10</v>
      </c>
    </row>
    <row r="2894" spans="1:36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45"/>
        <v>9.0909090909090912E-2</v>
      </c>
      <c r="P2894" s="6">
        <f t="shared" si="946"/>
        <v>29.411764705882351</v>
      </c>
      <c r="Q2894" t="str">
        <f t="shared" si="947"/>
        <v>theater</v>
      </c>
      <c r="R2894" t="str">
        <f t="shared" si="948"/>
        <v>plays</v>
      </c>
      <c r="S2894" s="8">
        <f t="shared" si="949"/>
        <v>41870</v>
      </c>
      <c r="T2894" s="8">
        <f t="shared" si="950"/>
        <v>41876.875</v>
      </c>
      <c r="U2894">
        <f t="shared" si="951"/>
        <v>2014</v>
      </c>
      <c r="V2894" t="str">
        <f>VLOOKUP(MONTH(S2894),REF!$C$4:$D$15,2,FALSE)</f>
        <v>AUG</v>
      </c>
      <c r="W2894" t="str">
        <f t="shared" si="952"/>
        <v>NO</v>
      </c>
      <c r="X2894" t="str">
        <f t="shared" si="953"/>
        <v>NO</v>
      </c>
      <c r="Y2894" t="str">
        <f t="shared" si="954"/>
        <v>YES</v>
      </c>
      <c r="Z2894" t="str">
        <f t="shared" si="955"/>
        <v>NO</v>
      </c>
      <c r="AA2894" t="str">
        <f t="shared" si="956"/>
        <v>NO</v>
      </c>
      <c r="AB2894" t="str">
        <f t="shared" si="957"/>
        <v>NO</v>
      </c>
      <c r="AC2894" t="str">
        <f t="shared" si="958"/>
        <v>NO</v>
      </c>
      <c r="AD2894" t="str">
        <f t="shared" si="959"/>
        <v>NO</v>
      </c>
      <c r="AE2894" t="str">
        <f t="shared" si="960"/>
        <v>NO</v>
      </c>
      <c r="AF2894" t="str">
        <f t="shared" si="961"/>
        <v>NO</v>
      </c>
      <c r="AG2894" t="str">
        <f t="shared" si="962"/>
        <v>NO</v>
      </c>
      <c r="AH2894" t="str">
        <f t="shared" si="963"/>
        <v>NO</v>
      </c>
      <c r="AI2894" t="str">
        <f t="shared" si="964"/>
        <v/>
      </c>
      <c r="AJ2894">
        <f t="shared" si="965"/>
        <v>17</v>
      </c>
    </row>
    <row r="2895" spans="1:36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45"/>
        <v>5.0000000000000001E-3</v>
      </c>
      <c r="P2895" s="6">
        <f t="shared" si="946"/>
        <v>12.5</v>
      </c>
      <c r="Q2895" t="str">
        <f t="shared" si="947"/>
        <v>theater</v>
      </c>
      <c r="R2895" t="str">
        <f t="shared" si="948"/>
        <v>plays</v>
      </c>
      <c r="S2895" s="8">
        <f t="shared" si="949"/>
        <v>41954</v>
      </c>
      <c r="T2895" s="8">
        <f t="shared" si="950"/>
        <v>42013.083333333328</v>
      </c>
      <c r="U2895">
        <f t="shared" si="951"/>
        <v>2014</v>
      </c>
      <c r="V2895" t="str">
        <f>VLOOKUP(MONTH(S2895),REF!$C$4:$D$15,2,FALSE)</f>
        <v>NOV</v>
      </c>
      <c r="W2895" t="str">
        <f t="shared" si="952"/>
        <v>NO</v>
      </c>
      <c r="X2895" t="str">
        <f t="shared" si="953"/>
        <v>NO</v>
      </c>
      <c r="Y2895" t="str">
        <f t="shared" si="954"/>
        <v>YES</v>
      </c>
      <c r="Z2895" t="str">
        <f t="shared" si="955"/>
        <v>NO</v>
      </c>
      <c r="AA2895" t="str">
        <f t="shared" si="956"/>
        <v>NO</v>
      </c>
      <c r="AB2895" t="str">
        <f t="shared" si="957"/>
        <v>NO</v>
      </c>
      <c r="AC2895" t="str">
        <f t="shared" si="958"/>
        <v>NO</v>
      </c>
      <c r="AD2895" t="str">
        <f t="shared" si="959"/>
        <v>NO</v>
      </c>
      <c r="AE2895" t="str">
        <f t="shared" si="960"/>
        <v>NO</v>
      </c>
      <c r="AF2895" t="str">
        <f t="shared" si="961"/>
        <v>NO</v>
      </c>
      <c r="AG2895" t="str">
        <f t="shared" si="962"/>
        <v>NO</v>
      </c>
      <c r="AH2895" t="str">
        <f t="shared" si="963"/>
        <v>NO</v>
      </c>
      <c r="AI2895" t="str">
        <f t="shared" si="964"/>
        <v/>
      </c>
      <c r="AJ2895">
        <f t="shared" si="965"/>
        <v>2</v>
      </c>
    </row>
    <row r="2896" spans="1:36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45"/>
        <v>0</v>
      </c>
      <c r="P2896" s="6" t="e">
        <f t="shared" si="946"/>
        <v>#DIV/0!</v>
      </c>
      <c r="Q2896" t="str">
        <f t="shared" si="947"/>
        <v>theater</v>
      </c>
      <c r="R2896" t="str">
        <f t="shared" si="948"/>
        <v>plays</v>
      </c>
      <c r="S2896" s="8">
        <f t="shared" si="949"/>
        <v>42038</v>
      </c>
      <c r="T2896" s="8">
        <f t="shared" si="950"/>
        <v>42097.944618055553</v>
      </c>
      <c r="U2896">
        <f t="shared" si="951"/>
        <v>2015</v>
      </c>
      <c r="V2896" t="str">
        <f>VLOOKUP(MONTH(S2896),REF!$C$4:$D$15,2,FALSE)</f>
        <v>FEB</v>
      </c>
      <c r="W2896" t="str">
        <f t="shared" si="952"/>
        <v>NO</v>
      </c>
      <c r="X2896" t="str">
        <f t="shared" si="953"/>
        <v>NO</v>
      </c>
      <c r="Y2896" t="str">
        <f t="shared" si="954"/>
        <v>NO</v>
      </c>
      <c r="Z2896" t="str">
        <f t="shared" si="955"/>
        <v>NO</v>
      </c>
      <c r="AA2896" t="str">
        <f t="shared" si="956"/>
        <v>NO</v>
      </c>
      <c r="AB2896" t="str">
        <f t="shared" si="957"/>
        <v>NO</v>
      </c>
      <c r="AC2896" t="str">
        <f t="shared" si="958"/>
        <v>NO</v>
      </c>
      <c r="AD2896" t="str">
        <f t="shared" si="959"/>
        <v>NO</v>
      </c>
      <c r="AE2896" t="str">
        <f t="shared" si="960"/>
        <v>NO</v>
      </c>
      <c r="AF2896" t="str">
        <f t="shared" si="961"/>
        <v>NO</v>
      </c>
      <c r="AG2896" t="str">
        <f t="shared" si="962"/>
        <v>NO</v>
      </c>
      <c r="AH2896" t="str">
        <f t="shared" si="963"/>
        <v>YES</v>
      </c>
      <c r="AI2896" t="str">
        <f t="shared" si="964"/>
        <v/>
      </c>
      <c r="AJ2896">
        <f t="shared" si="965"/>
        <v>0</v>
      </c>
    </row>
    <row r="2897" spans="1:36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45"/>
        <v>4.5999999999999999E-2</v>
      </c>
      <c r="P2897" s="6">
        <f t="shared" si="946"/>
        <v>5.75</v>
      </c>
      <c r="Q2897" t="str">
        <f t="shared" si="947"/>
        <v>theater</v>
      </c>
      <c r="R2897" t="str">
        <f t="shared" si="948"/>
        <v>plays</v>
      </c>
      <c r="S2897" s="8">
        <f t="shared" si="949"/>
        <v>41812</v>
      </c>
      <c r="T2897" s="8">
        <f t="shared" si="950"/>
        <v>41812.875</v>
      </c>
      <c r="U2897">
        <f t="shared" si="951"/>
        <v>2014</v>
      </c>
      <c r="V2897" t="str">
        <f>VLOOKUP(MONTH(S2897),REF!$C$4:$D$15,2,FALSE)</f>
        <v>JUN</v>
      </c>
      <c r="W2897" t="str">
        <f t="shared" si="952"/>
        <v>YES</v>
      </c>
      <c r="X2897" t="str">
        <f t="shared" si="953"/>
        <v>NO</v>
      </c>
      <c r="Y2897" t="str">
        <f t="shared" si="954"/>
        <v>NO</v>
      </c>
      <c r="Z2897" t="str">
        <f t="shared" si="955"/>
        <v>NO</v>
      </c>
      <c r="AA2897" t="str">
        <f t="shared" si="956"/>
        <v>NO</v>
      </c>
      <c r="AB2897" t="str">
        <f t="shared" si="957"/>
        <v>NO</v>
      </c>
      <c r="AC2897" t="str">
        <f t="shared" si="958"/>
        <v>NO</v>
      </c>
      <c r="AD2897" t="str">
        <f t="shared" si="959"/>
        <v>NO</v>
      </c>
      <c r="AE2897" t="str">
        <f t="shared" si="960"/>
        <v>NO</v>
      </c>
      <c r="AF2897" t="str">
        <f t="shared" si="961"/>
        <v>NO</v>
      </c>
      <c r="AG2897" t="str">
        <f t="shared" si="962"/>
        <v>NO</v>
      </c>
      <c r="AH2897" t="str">
        <f t="shared" si="963"/>
        <v>NO</v>
      </c>
      <c r="AI2897" t="str">
        <f t="shared" si="964"/>
        <v/>
      </c>
      <c r="AJ2897">
        <f t="shared" si="965"/>
        <v>4</v>
      </c>
    </row>
    <row r="2898" spans="1:36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45"/>
        <v>0.20833333333333334</v>
      </c>
      <c r="P2898" s="6">
        <f t="shared" si="946"/>
        <v>52.083333333333336</v>
      </c>
      <c r="Q2898" t="str">
        <f t="shared" si="947"/>
        <v>theater</v>
      </c>
      <c r="R2898" t="str">
        <f t="shared" si="948"/>
        <v>plays</v>
      </c>
      <c r="S2898" s="8">
        <f t="shared" si="949"/>
        <v>42702</v>
      </c>
      <c r="T2898" s="8">
        <f t="shared" si="950"/>
        <v>42716.25</v>
      </c>
      <c r="U2898">
        <f t="shared" si="951"/>
        <v>2016</v>
      </c>
      <c r="V2898" t="str">
        <f>VLOOKUP(MONTH(S2898),REF!$C$4:$D$15,2,FALSE)</f>
        <v>NOV</v>
      </c>
      <c r="W2898" t="str">
        <f t="shared" si="952"/>
        <v>NO</v>
      </c>
      <c r="X2898" t="str">
        <f t="shared" si="953"/>
        <v>YES</v>
      </c>
      <c r="Y2898" t="str">
        <f t="shared" si="954"/>
        <v>NO</v>
      </c>
      <c r="Z2898" t="str">
        <f t="shared" si="955"/>
        <v>NO</v>
      </c>
      <c r="AA2898" t="str">
        <f t="shared" si="956"/>
        <v>NO</v>
      </c>
      <c r="AB2898" t="str">
        <f t="shared" si="957"/>
        <v>NO</v>
      </c>
      <c r="AC2898" t="str">
        <f t="shared" si="958"/>
        <v>NO</v>
      </c>
      <c r="AD2898" t="str">
        <f t="shared" si="959"/>
        <v>NO</v>
      </c>
      <c r="AE2898" t="str">
        <f t="shared" si="960"/>
        <v>NO</v>
      </c>
      <c r="AF2898" t="str">
        <f t="shared" si="961"/>
        <v>NO</v>
      </c>
      <c r="AG2898" t="str">
        <f t="shared" si="962"/>
        <v>NO</v>
      </c>
      <c r="AH2898" t="str">
        <f t="shared" si="963"/>
        <v>NO</v>
      </c>
      <c r="AI2898" t="str">
        <f t="shared" si="964"/>
        <v/>
      </c>
      <c r="AJ2898">
        <f t="shared" si="965"/>
        <v>12</v>
      </c>
    </row>
    <row r="2899" spans="1:36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45"/>
        <v>4.583333333333333E-2</v>
      </c>
      <c r="P2899" s="6">
        <f t="shared" si="946"/>
        <v>183.33333333333334</v>
      </c>
      <c r="Q2899" t="str">
        <f t="shared" si="947"/>
        <v>theater</v>
      </c>
      <c r="R2899" t="str">
        <f t="shared" si="948"/>
        <v>plays</v>
      </c>
      <c r="S2899" s="8">
        <f t="shared" si="949"/>
        <v>42259</v>
      </c>
      <c r="T2899" s="8">
        <f t="shared" si="950"/>
        <v>42288.645196759258</v>
      </c>
      <c r="U2899">
        <f t="shared" si="951"/>
        <v>2015</v>
      </c>
      <c r="V2899" t="str">
        <f>VLOOKUP(MONTH(S2899),REF!$C$4:$D$15,2,FALSE)</f>
        <v>SEP</v>
      </c>
      <c r="W2899" t="str">
        <f t="shared" si="952"/>
        <v>NO</v>
      </c>
      <c r="X2899" t="str">
        <f t="shared" si="953"/>
        <v>NO</v>
      </c>
      <c r="Y2899" t="str">
        <f t="shared" si="954"/>
        <v>NO</v>
      </c>
      <c r="Z2899" t="str">
        <f t="shared" si="955"/>
        <v>YES</v>
      </c>
      <c r="AA2899" t="str">
        <f t="shared" si="956"/>
        <v>NO</v>
      </c>
      <c r="AB2899" t="str">
        <f t="shared" si="957"/>
        <v>NO</v>
      </c>
      <c r="AC2899" t="str">
        <f t="shared" si="958"/>
        <v>NO</v>
      </c>
      <c r="AD2899" t="str">
        <f t="shared" si="959"/>
        <v>NO</v>
      </c>
      <c r="AE2899" t="str">
        <f t="shared" si="960"/>
        <v>NO</v>
      </c>
      <c r="AF2899" t="str">
        <f t="shared" si="961"/>
        <v>NO</v>
      </c>
      <c r="AG2899" t="str">
        <f t="shared" si="962"/>
        <v>NO</v>
      </c>
      <c r="AH2899" t="str">
        <f t="shared" si="963"/>
        <v>NO</v>
      </c>
      <c r="AI2899" t="str">
        <f t="shared" si="964"/>
        <v/>
      </c>
      <c r="AJ2899">
        <f t="shared" si="965"/>
        <v>3</v>
      </c>
    </row>
    <row r="2900" spans="1:36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45"/>
        <v>4.2133333333333335E-2</v>
      </c>
      <c r="P2900" s="6">
        <f t="shared" si="946"/>
        <v>26.333333333333332</v>
      </c>
      <c r="Q2900" t="str">
        <f t="shared" si="947"/>
        <v>theater</v>
      </c>
      <c r="R2900" t="str">
        <f t="shared" si="948"/>
        <v>plays</v>
      </c>
      <c r="S2900" s="8">
        <f t="shared" si="949"/>
        <v>42279</v>
      </c>
      <c r="T2900" s="8">
        <f t="shared" si="950"/>
        <v>42308.664965277778</v>
      </c>
      <c r="U2900">
        <f t="shared" si="951"/>
        <v>2015</v>
      </c>
      <c r="V2900" t="str">
        <f>VLOOKUP(MONTH(S2900),REF!$C$4:$D$15,2,FALSE)</f>
        <v>OCT</v>
      </c>
      <c r="W2900" t="str">
        <f t="shared" si="952"/>
        <v>NO</v>
      </c>
      <c r="X2900" t="str">
        <f t="shared" si="953"/>
        <v>NO</v>
      </c>
      <c r="Y2900" t="str">
        <f t="shared" si="954"/>
        <v>YES</v>
      </c>
      <c r="Z2900" t="str">
        <f t="shared" si="955"/>
        <v>NO</v>
      </c>
      <c r="AA2900" t="str">
        <f t="shared" si="956"/>
        <v>NO</v>
      </c>
      <c r="AB2900" t="str">
        <f t="shared" si="957"/>
        <v>NO</v>
      </c>
      <c r="AC2900" t="str">
        <f t="shared" si="958"/>
        <v>NO</v>
      </c>
      <c r="AD2900" t="str">
        <f t="shared" si="959"/>
        <v>NO</v>
      </c>
      <c r="AE2900" t="str">
        <f t="shared" si="960"/>
        <v>NO</v>
      </c>
      <c r="AF2900" t="str">
        <f t="shared" si="961"/>
        <v>NO</v>
      </c>
      <c r="AG2900" t="str">
        <f t="shared" si="962"/>
        <v>NO</v>
      </c>
      <c r="AH2900" t="str">
        <f t="shared" si="963"/>
        <v>NO</v>
      </c>
      <c r="AI2900" t="str">
        <f t="shared" si="964"/>
        <v/>
      </c>
      <c r="AJ2900">
        <f t="shared" si="965"/>
        <v>12</v>
      </c>
    </row>
    <row r="2901" spans="1:36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45"/>
        <v>0</v>
      </c>
      <c r="P2901" s="6" t="e">
        <f t="shared" si="946"/>
        <v>#DIV/0!</v>
      </c>
      <c r="Q2901" t="str">
        <f t="shared" si="947"/>
        <v>theater</v>
      </c>
      <c r="R2901" t="str">
        <f t="shared" si="948"/>
        <v>plays</v>
      </c>
      <c r="S2901" s="8">
        <f t="shared" si="949"/>
        <v>42515</v>
      </c>
      <c r="T2901" s="8">
        <f t="shared" si="950"/>
        <v>42575.078217592592</v>
      </c>
      <c r="U2901">
        <f t="shared" si="951"/>
        <v>2016</v>
      </c>
      <c r="V2901" t="str">
        <f>VLOOKUP(MONTH(S2901),REF!$C$4:$D$15,2,FALSE)</f>
        <v>MAY</v>
      </c>
      <c r="W2901" t="str">
        <f t="shared" si="952"/>
        <v>NO</v>
      </c>
      <c r="X2901" t="str">
        <f t="shared" si="953"/>
        <v>NO</v>
      </c>
      <c r="Y2901" t="str">
        <f t="shared" si="954"/>
        <v>NO</v>
      </c>
      <c r="Z2901" t="str">
        <f t="shared" si="955"/>
        <v>YES</v>
      </c>
      <c r="AA2901" t="str">
        <f t="shared" si="956"/>
        <v>NO</v>
      </c>
      <c r="AB2901" t="str">
        <f t="shared" si="957"/>
        <v>NO</v>
      </c>
      <c r="AC2901" t="str">
        <f t="shared" si="958"/>
        <v>NO</v>
      </c>
      <c r="AD2901" t="str">
        <f t="shared" si="959"/>
        <v>NO</v>
      </c>
      <c r="AE2901" t="str">
        <f t="shared" si="960"/>
        <v>NO</v>
      </c>
      <c r="AF2901" t="str">
        <f t="shared" si="961"/>
        <v>NO</v>
      </c>
      <c r="AG2901" t="str">
        <f t="shared" si="962"/>
        <v>NO</v>
      </c>
      <c r="AH2901" t="str">
        <f t="shared" si="963"/>
        <v>NO</v>
      </c>
      <c r="AI2901" t="str">
        <f t="shared" si="964"/>
        <v/>
      </c>
      <c r="AJ2901">
        <f t="shared" si="965"/>
        <v>0</v>
      </c>
    </row>
    <row r="2902" spans="1:36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45"/>
        <v>0.61909090909090914</v>
      </c>
      <c r="P2902" s="6">
        <f t="shared" si="946"/>
        <v>486.42857142857144</v>
      </c>
      <c r="Q2902" t="str">
        <f t="shared" si="947"/>
        <v>theater</v>
      </c>
      <c r="R2902" t="str">
        <f t="shared" si="948"/>
        <v>plays</v>
      </c>
      <c r="S2902" s="8">
        <f t="shared" si="949"/>
        <v>41830</v>
      </c>
      <c r="T2902" s="8">
        <f t="shared" si="950"/>
        <v>41860.234166666669</v>
      </c>
      <c r="U2902">
        <f t="shared" si="951"/>
        <v>2014</v>
      </c>
      <c r="V2902" t="str">
        <f>VLOOKUP(MONTH(S2902),REF!$C$4:$D$15,2,FALSE)</f>
        <v>JUL</v>
      </c>
      <c r="W2902" t="str">
        <f t="shared" si="952"/>
        <v>NO</v>
      </c>
      <c r="X2902" t="str">
        <f t="shared" si="953"/>
        <v>NO</v>
      </c>
      <c r="Y2902" t="str">
        <f t="shared" si="954"/>
        <v>YES</v>
      </c>
      <c r="Z2902" t="str">
        <f t="shared" si="955"/>
        <v>NO</v>
      </c>
      <c r="AA2902" t="str">
        <f t="shared" si="956"/>
        <v>NO</v>
      </c>
      <c r="AB2902" t="str">
        <f t="shared" si="957"/>
        <v>NO</v>
      </c>
      <c r="AC2902" t="str">
        <f t="shared" si="958"/>
        <v>NO</v>
      </c>
      <c r="AD2902" t="str">
        <f t="shared" si="959"/>
        <v>NO</v>
      </c>
      <c r="AE2902" t="str">
        <f t="shared" si="960"/>
        <v>NO</v>
      </c>
      <c r="AF2902" t="str">
        <f t="shared" si="961"/>
        <v>NO</v>
      </c>
      <c r="AG2902" t="str">
        <f t="shared" si="962"/>
        <v>NO</v>
      </c>
      <c r="AH2902" t="str">
        <f t="shared" si="963"/>
        <v>NO</v>
      </c>
      <c r="AI2902" t="str">
        <f t="shared" si="964"/>
        <v/>
      </c>
      <c r="AJ2902">
        <f t="shared" si="965"/>
        <v>7</v>
      </c>
    </row>
    <row r="2903" spans="1:36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45"/>
        <v>8.0000000000000002E-3</v>
      </c>
      <c r="P2903" s="6">
        <f t="shared" si="946"/>
        <v>3</v>
      </c>
      <c r="Q2903" t="str">
        <f t="shared" si="947"/>
        <v>theater</v>
      </c>
      <c r="R2903" t="str">
        <f t="shared" si="948"/>
        <v>plays</v>
      </c>
      <c r="S2903" s="8">
        <f t="shared" si="949"/>
        <v>41983</v>
      </c>
      <c r="T2903" s="8">
        <f t="shared" si="950"/>
        <v>42042.904386574075</v>
      </c>
      <c r="U2903">
        <f t="shared" si="951"/>
        <v>2014</v>
      </c>
      <c r="V2903" t="str">
        <f>VLOOKUP(MONTH(S2903),REF!$C$4:$D$15,2,FALSE)</f>
        <v>DEC</v>
      </c>
      <c r="W2903" t="str">
        <f t="shared" si="952"/>
        <v>YES</v>
      </c>
      <c r="X2903" t="str">
        <f t="shared" si="953"/>
        <v>NO</v>
      </c>
      <c r="Y2903" t="str">
        <f t="shared" si="954"/>
        <v>NO</v>
      </c>
      <c r="Z2903" t="str">
        <f t="shared" si="955"/>
        <v>NO</v>
      </c>
      <c r="AA2903" t="str">
        <f t="shared" si="956"/>
        <v>NO</v>
      </c>
      <c r="AB2903" t="str">
        <f t="shared" si="957"/>
        <v>NO</v>
      </c>
      <c r="AC2903" t="str">
        <f t="shared" si="958"/>
        <v>NO</v>
      </c>
      <c r="AD2903" t="str">
        <f t="shared" si="959"/>
        <v>NO</v>
      </c>
      <c r="AE2903" t="str">
        <f t="shared" si="960"/>
        <v>NO</v>
      </c>
      <c r="AF2903" t="str">
        <f t="shared" si="961"/>
        <v>NO</v>
      </c>
      <c r="AG2903" t="str">
        <f t="shared" si="962"/>
        <v>NO</v>
      </c>
      <c r="AH2903" t="str">
        <f t="shared" si="963"/>
        <v>NO</v>
      </c>
      <c r="AI2903" t="str">
        <f t="shared" si="964"/>
        <v/>
      </c>
      <c r="AJ2903">
        <f t="shared" si="965"/>
        <v>2</v>
      </c>
    </row>
    <row r="2904" spans="1:36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45"/>
        <v>1.6666666666666666E-4</v>
      </c>
      <c r="P2904" s="6">
        <f t="shared" si="946"/>
        <v>25</v>
      </c>
      <c r="Q2904" t="str">
        <f t="shared" si="947"/>
        <v>theater</v>
      </c>
      <c r="R2904" t="str">
        <f t="shared" si="948"/>
        <v>plays</v>
      </c>
      <c r="S2904" s="8">
        <f t="shared" si="949"/>
        <v>42210</v>
      </c>
      <c r="T2904" s="8">
        <f t="shared" si="950"/>
        <v>42240.439768518518</v>
      </c>
      <c r="U2904">
        <f t="shared" si="951"/>
        <v>2015</v>
      </c>
      <c r="V2904" t="str">
        <f>VLOOKUP(MONTH(S2904),REF!$C$4:$D$15,2,FALSE)</f>
        <v>JUL</v>
      </c>
      <c r="W2904" t="str">
        <f t="shared" si="952"/>
        <v>NO</v>
      </c>
      <c r="X2904" t="str">
        <f t="shared" si="953"/>
        <v>NO</v>
      </c>
      <c r="Y2904" t="str">
        <f t="shared" si="954"/>
        <v>NO</v>
      </c>
      <c r="Z2904" t="str">
        <f t="shared" si="955"/>
        <v>NO</v>
      </c>
      <c r="AA2904" t="str">
        <f t="shared" si="956"/>
        <v>NO</v>
      </c>
      <c r="AB2904" t="str">
        <f t="shared" si="957"/>
        <v>NO</v>
      </c>
      <c r="AC2904" t="str">
        <f t="shared" si="958"/>
        <v>NO</v>
      </c>
      <c r="AD2904" t="str">
        <f t="shared" si="959"/>
        <v>NO</v>
      </c>
      <c r="AE2904" t="str">
        <f t="shared" si="960"/>
        <v>NO</v>
      </c>
      <c r="AF2904" t="str">
        <f t="shared" si="961"/>
        <v>NO</v>
      </c>
      <c r="AG2904" t="str">
        <f t="shared" si="962"/>
        <v>NO</v>
      </c>
      <c r="AH2904" t="str">
        <f t="shared" si="963"/>
        <v>YES</v>
      </c>
      <c r="AI2904" t="str">
        <f t="shared" si="964"/>
        <v/>
      </c>
      <c r="AJ2904">
        <f t="shared" si="965"/>
        <v>1</v>
      </c>
    </row>
    <row r="2905" spans="1:36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45"/>
        <v>7.7999999999999996E-3</v>
      </c>
      <c r="P2905" s="6">
        <f t="shared" si="946"/>
        <v>9.75</v>
      </c>
      <c r="Q2905" t="str">
        <f t="shared" si="947"/>
        <v>theater</v>
      </c>
      <c r="R2905" t="str">
        <f t="shared" si="948"/>
        <v>plays</v>
      </c>
      <c r="S2905" s="8">
        <f t="shared" si="949"/>
        <v>42196</v>
      </c>
      <c r="T2905" s="8">
        <f t="shared" si="950"/>
        <v>42256.166874999995</v>
      </c>
      <c r="U2905">
        <f t="shared" si="951"/>
        <v>2015</v>
      </c>
      <c r="V2905" t="str">
        <f>VLOOKUP(MONTH(S2905),REF!$C$4:$D$15,2,FALSE)</f>
        <v>JUL</v>
      </c>
      <c r="W2905" t="str">
        <f t="shared" si="952"/>
        <v>NO</v>
      </c>
      <c r="X2905" t="str">
        <f t="shared" si="953"/>
        <v>NO</v>
      </c>
      <c r="Y2905" t="str">
        <f t="shared" si="954"/>
        <v>YES</v>
      </c>
      <c r="Z2905" t="str">
        <f t="shared" si="955"/>
        <v>NO</v>
      </c>
      <c r="AA2905" t="str">
        <f t="shared" si="956"/>
        <v>NO</v>
      </c>
      <c r="AB2905" t="str">
        <f t="shared" si="957"/>
        <v>NO</v>
      </c>
      <c r="AC2905" t="str">
        <f t="shared" si="958"/>
        <v>NO</v>
      </c>
      <c r="AD2905" t="str">
        <f t="shared" si="959"/>
        <v>NO</v>
      </c>
      <c r="AE2905" t="str">
        <f t="shared" si="960"/>
        <v>NO</v>
      </c>
      <c r="AF2905" t="str">
        <f t="shared" si="961"/>
        <v>NO</v>
      </c>
      <c r="AG2905" t="str">
        <f t="shared" si="962"/>
        <v>NO</v>
      </c>
      <c r="AH2905" t="str">
        <f t="shared" si="963"/>
        <v>NO</v>
      </c>
      <c r="AI2905" t="str">
        <f t="shared" si="964"/>
        <v/>
      </c>
      <c r="AJ2905">
        <f t="shared" si="965"/>
        <v>4</v>
      </c>
    </row>
    <row r="2906" spans="1:36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45"/>
        <v>0.05</v>
      </c>
      <c r="P2906" s="6">
        <f t="shared" si="946"/>
        <v>18.75</v>
      </c>
      <c r="Q2906" t="str">
        <f t="shared" si="947"/>
        <v>theater</v>
      </c>
      <c r="R2906" t="str">
        <f t="shared" si="948"/>
        <v>plays</v>
      </c>
      <c r="S2906" s="8">
        <f t="shared" si="949"/>
        <v>41941</v>
      </c>
      <c r="T2906" s="8">
        <f t="shared" si="950"/>
        <v>41952.5</v>
      </c>
      <c r="U2906">
        <f t="shared" si="951"/>
        <v>2014</v>
      </c>
      <c r="V2906" t="str">
        <f>VLOOKUP(MONTH(S2906),REF!$C$4:$D$15,2,FALSE)</f>
        <v>OCT</v>
      </c>
      <c r="W2906" t="str">
        <f t="shared" si="952"/>
        <v>NO</v>
      </c>
      <c r="X2906" t="str">
        <f t="shared" si="953"/>
        <v>YES</v>
      </c>
      <c r="Y2906" t="str">
        <f t="shared" si="954"/>
        <v>NO</v>
      </c>
      <c r="Z2906" t="str">
        <f t="shared" si="955"/>
        <v>NO</v>
      </c>
      <c r="AA2906" t="str">
        <f t="shared" si="956"/>
        <v>NO</v>
      </c>
      <c r="AB2906" t="str">
        <f t="shared" si="957"/>
        <v>NO</v>
      </c>
      <c r="AC2906" t="str">
        <f t="shared" si="958"/>
        <v>NO</v>
      </c>
      <c r="AD2906" t="str">
        <f t="shared" si="959"/>
        <v>NO</v>
      </c>
      <c r="AE2906" t="str">
        <f t="shared" si="960"/>
        <v>NO</v>
      </c>
      <c r="AF2906" t="str">
        <f t="shared" si="961"/>
        <v>NO</v>
      </c>
      <c r="AG2906" t="str">
        <f t="shared" si="962"/>
        <v>NO</v>
      </c>
      <c r="AH2906" t="str">
        <f t="shared" si="963"/>
        <v>NO</v>
      </c>
      <c r="AI2906" t="str">
        <f t="shared" si="964"/>
        <v/>
      </c>
      <c r="AJ2906">
        <f t="shared" si="965"/>
        <v>4</v>
      </c>
    </row>
    <row r="2907" spans="1:36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45"/>
        <v>0.17771428571428571</v>
      </c>
      <c r="P2907" s="6">
        <f t="shared" si="946"/>
        <v>36.588235294117645</v>
      </c>
      <c r="Q2907" t="str">
        <f t="shared" si="947"/>
        <v>theater</v>
      </c>
      <c r="R2907" t="str">
        <f t="shared" si="948"/>
        <v>plays</v>
      </c>
      <c r="S2907" s="8">
        <f t="shared" si="949"/>
        <v>42606</v>
      </c>
      <c r="T2907" s="8">
        <f t="shared" si="950"/>
        <v>42620.056863425925</v>
      </c>
      <c r="U2907">
        <f t="shared" si="951"/>
        <v>2016</v>
      </c>
      <c r="V2907" t="str">
        <f>VLOOKUP(MONTH(S2907),REF!$C$4:$D$15,2,FALSE)</f>
        <v>AUG</v>
      </c>
      <c r="W2907" t="str">
        <f t="shared" si="952"/>
        <v>NO</v>
      </c>
      <c r="X2907" t="str">
        <f t="shared" si="953"/>
        <v>YES</v>
      </c>
      <c r="Y2907" t="str">
        <f t="shared" si="954"/>
        <v>NO</v>
      </c>
      <c r="Z2907" t="str">
        <f t="shared" si="955"/>
        <v>NO</v>
      </c>
      <c r="AA2907" t="str">
        <f t="shared" si="956"/>
        <v>NO</v>
      </c>
      <c r="AB2907" t="str">
        <f t="shared" si="957"/>
        <v>NO</v>
      </c>
      <c r="AC2907" t="str">
        <f t="shared" si="958"/>
        <v>NO</v>
      </c>
      <c r="AD2907" t="str">
        <f t="shared" si="959"/>
        <v>NO</v>
      </c>
      <c r="AE2907" t="str">
        <f t="shared" si="960"/>
        <v>NO</v>
      </c>
      <c r="AF2907" t="str">
        <f t="shared" si="961"/>
        <v>NO</v>
      </c>
      <c r="AG2907" t="str">
        <f t="shared" si="962"/>
        <v>NO</v>
      </c>
      <c r="AH2907" t="str">
        <f t="shared" si="963"/>
        <v>NO</v>
      </c>
      <c r="AI2907" t="str">
        <f t="shared" si="964"/>
        <v/>
      </c>
      <c r="AJ2907">
        <f t="shared" si="965"/>
        <v>17</v>
      </c>
    </row>
    <row r="2908" spans="1:36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45"/>
        <v>9.4166666666666662E-2</v>
      </c>
      <c r="P2908" s="6">
        <f t="shared" si="946"/>
        <v>80.714285714285708</v>
      </c>
      <c r="Q2908" t="str">
        <f t="shared" si="947"/>
        <v>theater</v>
      </c>
      <c r="R2908" t="str">
        <f t="shared" si="948"/>
        <v>plays</v>
      </c>
      <c r="S2908" s="8">
        <f t="shared" si="949"/>
        <v>42200</v>
      </c>
      <c r="T2908" s="8">
        <f t="shared" si="950"/>
        <v>42217.041666666672</v>
      </c>
      <c r="U2908">
        <f t="shared" si="951"/>
        <v>2015</v>
      </c>
      <c r="V2908" t="str">
        <f>VLOOKUP(MONTH(S2908),REF!$C$4:$D$15,2,FALSE)</f>
        <v>JUL</v>
      </c>
      <c r="W2908" t="str">
        <f t="shared" si="952"/>
        <v>NO</v>
      </c>
      <c r="X2908" t="str">
        <f t="shared" si="953"/>
        <v>NO</v>
      </c>
      <c r="Y2908" t="str">
        <f t="shared" si="954"/>
        <v>YES</v>
      </c>
      <c r="Z2908" t="str">
        <f t="shared" si="955"/>
        <v>NO</v>
      </c>
      <c r="AA2908" t="str">
        <f t="shared" si="956"/>
        <v>NO</v>
      </c>
      <c r="AB2908" t="str">
        <f t="shared" si="957"/>
        <v>NO</v>
      </c>
      <c r="AC2908" t="str">
        <f t="shared" si="958"/>
        <v>NO</v>
      </c>
      <c r="AD2908" t="str">
        <f t="shared" si="959"/>
        <v>NO</v>
      </c>
      <c r="AE2908" t="str">
        <f t="shared" si="960"/>
        <v>NO</v>
      </c>
      <c r="AF2908" t="str">
        <f t="shared" si="961"/>
        <v>NO</v>
      </c>
      <c r="AG2908" t="str">
        <f t="shared" si="962"/>
        <v>NO</v>
      </c>
      <c r="AH2908" t="str">
        <f t="shared" si="963"/>
        <v>NO</v>
      </c>
      <c r="AI2908" t="str">
        <f t="shared" si="964"/>
        <v/>
      </c>
      <c r="AJ2908">
        <f t="shared" si="965"/>
        <v>7</v>
      </c>
    </row>
    <row r="2909" spans="1:36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45"/>
        <v>8.0000000000000004E-4</v>
      </c>
      <c r="P2909" s="6">
        <f t="shared" si="946"/>
        <v>1</v>
      </c>
      <c r="Q2909" t="str">
        <f t="shared" si="947"/>
        <v>theater</v>
      </c>
      <c r="R2909" t="str">
        <f t="shared" si="948"/>
        <v>plays</v>
      </c>
      <c r="S2909" s="8">
        <f t="shared" si="949"/>
        <v>42445</v>
      </c>
      <c r="T2909" s="8">
        <f t="shared" si="950"/>
        <v>42504.877743055556</v>
      </c>
      <c r="U2909">
        <f t="shared" si="951"/>
        <v>2016</v>
      </c>
      <c r="V2909" t="str">
        <f>VLOOKUP(MONTH(S2909),REF!$C$4:$D$15,2,FALSE)</f>
        <v>MAR</v>
      </c>
      <c r="W2909" t="str">
        <f t="shared" si="952"/>
        <v>NO</v>
      </c>
      <c r="X2909" t="str">
        <f t="shared" si="953"/>
        <v>YES</v>
      </c>
      <c r="Y2909" t="str">
        <f t="shared" si="954"/>
        <v>NO</v>
      </c>
      <c r="Z2909" t="str">
        <f t="shared" si="955"/>
        <v>NO</v>
      </c>
      <c r="AA2909" t="str">
        <f t="shared" si="956"/>
        <v>NO</v>
      </c>
      <c r="AB2909" t="str">
        <f t="shared" si="957"/>
        <v>NO</v>
      </c>
      <c r="AC2909" t="str">
        <f t="shared" si="958"/>
        <v>NO</v>
      </c>
      <c r="AD2909" t="str">
        <f t="shared" si="959"/>
        <v>NO</v>
      </c>
      <c r="AE2909" t="str">
        <f t="shared" si="960"/>
        <v>NO</v>
      </c>
      <c r="AF2909" t="str">
        <f t="shared" si="961"/>
        <v>NO</v>
      </c>
      <c r="AG2909" t="str">
        <f t="shared" si="962"/>
        <v>NO</v>
      </c>
      <c r="AH2909" t="str">
        <f t="shared" si="963"/>
        <v>NO</v>
      </c>
      <c r="AI2909" t="str">
        <f t="shared" si="964"/>
        <v/>
      </c>
      <c r="AJ2909">
        <f t="shared" si="965"/>
        <v>2</v>
      </c>
    </row>
    <row r="2910" spans="1:36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45"/>
        <v>2.75E-2</v>
      </c>
      <c r="P2910" s="6">
        <f t="shared" si="946"/>
        <v>52.8</v>
      </c>
      <c r="Q2910" t="str">
        <f t="shared" si="947"/>
        <v>theater</v>
      </c>
      <c r="R2910" t="str">
        <f t="shared" si="948"/>
        <v>plays</v>
      </c>
      <c r="S2910" s="8">
        <f t="shared" si="949"/>
        <v>42500</v>
      </c>
      <c r="T2910" s="8">
        <f t="shared" si="950"/>
        <v>42529.73170138889</v>
      </c>
      <c r="U2910">
        <f t="shared" si="951"/>
        <v>2016</v>
      </c>
      <c r="V2910" t="str">
        <f>VLOOKUP(MONTH(S2910),REF!$C$4:$D$15,2,FALSE)</f>
        <v>MAY</v>
      </c>
      <c r="W2910" t="str">
        <f t="shared" si="952"/>
        <v>NO</v>
      </c>
      <c r="X2910" t="str">
        <f t="shared" si="953"/>
        <v>NO</v>
      </c>
      <c r="Y2910" t="str">
        <f t="shared" si="954"/>
        <v>YES</v>
      </c>
      <c r="Z2910" t="str">
        <f t="shared" si="955"/>
        <v>NO</v>
      </c>
      <c r="AA2910" t="str">
        <f t="shared" si="956"/>
        <v>NO</v>
      </c>
      <c r="AB2910" t="str">
        <f t="shared" si="957"/>
        <v>NO</v>
      </c>
      <c r="AC2910" t="str">
        <f t="shared" si="958"/>
        <v>NO</v>
      </c>
      <c r="AD2910" t="str">
        <f t="shared" si="959"/>
        <v>NO</v>
      </c>
      <c r="AE2910" t="str">
        <f t="shared" si="960"/>
        <v>NO</v>
      </c>
      <c r="AF2910" t="str">
        <f t="shared" si="961"/>
        <v>NO</v>
      </c>
      <c r="AG2910" t="str">
        <f t="shared" si="962"/>
        <v>NO</v>
      </c>
      <c r="AH2910" t="str">
        <f t="shared" si="963"/>
        <v>NO</v>
      </c>
      <c r="AI2910" t="str">
        <f t="shared" si="964"/>
        <v/>
      </c>
      <c r="AJ2910">
        <f t="shared" si="965"/>
        <v>5</v>
      </c>
    </row>
    <row r="2911" spans="1:36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45"/>
        <v>1.1111111111111112E-4</v>
      </c>
      <c r="P2911" s="6">
        <f t="shared" si="946"/>
        <v>20</v>
      </c>
      <c r="Q2911" t="str">
        <f t="shared" si="947"/>
        <v>theater</v>
      </c>
      <c r="R2911" t="str">
        <f t="shared" si="948"/>
        <v>plays</v>
      </c>
      <c r="S2911" s="8">
        <f t="shared" si="949"/>
        <v>41929</v>
      </c>
      <c r="T2911" s="8">
        <f t="shared" si="950"/>
        <v>41968.823611111111</v>
      </c>
      <c r="U2911">
        <f t="shared" si="951"/>
        <v>2014</v>
      </c>
      <c r="V2911" t="str">
        <f>VLOOKUP(MONTH(S2911),REF!$C$4:$D$15,2,FALSE)</f>
        <v>OCT</v>
      </c>
      <c r="W2911" t="str">
        <f t="shared" si="952"/>
        <v>NO</v>
      </c>
      <c r="X2911" t="str">
        <f t="shared" si="953"/>
        <v>NO</v>
      </c>
      <c r="Y2911" t="str">
        <f t="shared" si="954"/>
        <v>NO</v>
      </c>
      <c r="Z2911" t="str">
        <f t="shared" si="955"/>
        <v>NO</v>
      </c>
      <c r="AA2911" t="str">
        <f t="shared" si="956"/>
        <v>NO</v>
      </c>
      <c r="AB2911" t="str">
        <f t="shared" si="957"/>
        <v>NO</v>
      </c>
      <c r="AC2911" t="str">
        <f t="shared" si="958"/>
        <v>NO</v>
      </c>
      <c r="AD2911" t="str">
        <f t="shared" si="959"/>
        <v>NO</v>
      </c>
      <c r="AE2911" t="str">
        <f t="shared" si="960"/>
        <v>NO</v>
      </c>
      <c r="AF2911" t="str">
        <f t="shared" si="961"/>
        <v>NO</v>
      </c>
      <c r="AG2911" t="str">
        <f t="shared" si="962"/>
        <v>NO</v>
      </c>
      <c r="AH2911" t="str">
        <f t="shared" si="963"/>
        <v>YES</v>
      </c>
      <c r="AI2911" t="str">
        <f t="shared" si="964"/>
        <v/>
      </c>
      <c r="AJ2911">
        <f t="shared" si="965"/>
        <v>1</v>
      </c>
    </row>
    <row r="2912" spans="1:36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45"/>
        <v>3.3333333333333335E-5</v>
      </c>
      <c r="P2912" s="6">
        <f t="shared" si="946"/>
        <v>1</v>
      </c>
      <c r="Q2912" t="str">
        <f t="shared" si="947"/>
        <v>theater</v>
      </c>
      <c r="R2912" t="str">
        <f t="shared" si="948"/>
        <v>plays</v>
      </c>
      <c r="S2912" s="8">
        <f t="shared" si="949"/>
        <v>42108</v>
      </c>
      <c r="T2912" s="8">
        <f t="shared" si="950"/>
        <v>42167.841284722221</v>
      </c>
      <c r="U2912">
        <f t="shared" si="951"/>
        <v>2015</v>
      </c>
      <c r="V2912" t="str">
        <f>VLOOKUP(MONTH(S2912),REF!$C$4:$D$15,2,FALSE)</f>
        <v>APR</v>
      </c>
      <c r="W2912" t="str">
        <f t="shared" si="952"/>
        <v>NO</v>
      </c>
      <c r="X2912" t="str">
        <f t="shared" si="953"/>
        <v>NO</v>
      </c>
      <c r="Y2912" t="str">
        <f t="shared" si="954"/>
        <v>NO</v>
      </c>
      <c r="Z2912" t="str">
        <f t="shared" si="955"/>
        <v>NO</v>
      </c>
      <c r="AA2912" t="str">
        <f t="shared" si="956"/>
        <v>NO</v>
      </c>
      <c r="AB2912" t="str">
        <f t="shared" si="957"/>
        <v>NO</v>
      </c>
      <c r="AC2912" t="str">
        <f t="shared" si="958"/>
        <v>NO</v>
      </c>
      <c r="AD2912" t="str">
        <f t="shared" si="959"/>
        <v>YES</v>
      </c>
      <c r="AE2912" t="str">
        <f t="shared" si="960"/>
        <v>NO</v>
      </c>
      <c r="AF2912" t="str">
        <f t="shared" si="961"/>
        <v>NO</v>
      </c>
      <c r="AG2912" t="str">
        <f t="shared" si="962"/>
        <v>NO</v>
      </c>
      <c r="AH2912" t="str">
        <f t="shared" si="963"/>
        <v>NO</v>
      </c>
      <c r="AI2912" t="str">
        <f t="shared" si="964"/>
        <v/>
      </c>
      <c r="AJ2912">
        <f t="shared" si="965"/>
        <v>1</v>
      </c>
    </row>
    <row r="2913" spans="1:36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45"/>
        <v>0.36499999999999999</v>
      </c>
      <c r="P2913" s="6">
        <f t="shared" si="946"/>
        <v>46.928571428571431</v>
      </c>
      <c r="Q2913" t="str">
        <f t="shared" si="947"/>
        <v>theater</v>
      </c>
      <c r="R2913" t="str">
        <f t="shared" si="948"/>
        <v>plays</v>
      </c>
      <c r="S2913" s="8">
        <f t="shared" si="949"/>
        <v>42143</v>
      </c>
      <c r="T2913" s="8">
        <f t="shared" si="950"/>
        <v>42182.768819444449</v>
      </c>
      <c r="U2913">
        <f t="shared" si="951"/>
        <v>2015</v>
      </c>
      <c r="V2913" t="str">
        <f>VLOOKUP(MONTH(S2913),REF!$C$4:$D$15,2,FALSE)</f>
        <v>MAY</v>
      </c>
      <c r="W2913" t="str">
        <f t="shared" si="952"/>
        <v>NO</v>
      </c>
      <c r="X2913" t="str">
        <f t="shared" si="953"/>
        <v>YES</v>
      </c>
      <c r="Y2913" t="str">
        <f t="shared" si="954"/>
        <v>NO</v>
      </c>
      <c r="Z2913" t="str">
        <f t="shared" si="955"/>
        <v>NO</v>
      </c>
      <c r="AA2913" t="str">
        <f t="shared" si="956"/>
        <v>NO</v>
      </c>
      <c r="AB2913" t="str">
        <f t="shared" si="957"/>
        <v>NO</v>
      </c>
      <c r="AC2913" t="str">
        <f t="shared" si="958"/>
        <v>NO</v>
      </c>
      <c r="AD2913" t="str">
        <f t="shared" si="959"/>
        <v>NO</v>
      </c>
      <c r="AE2913" t="str">
        <f t="shared" si="960"/>
        <v>NO</v>
      </c>
      <c r="AF2913" t="str">
        <f t="shared" si="961"/>
        <v>NO</v>
      </c>
      <c r="AG2913" t="str">
        <f t="shared" si="962"/>
        <v>NO</v>
      </c>
      <c r="AH2913" t="str">
        <f t="shared" si="963"/>
        <v>NO</v>
      </c>
      <c r="AI2913" t="str">
        <f t="shared" si="964"/>
        <v/>
      </c>
      <c r="AJ2913">
        <f t="shared" si="965"/>
        <v>14</v>
      </c>
    </row>
    <row r="2914" spans="1:36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45"/>
        <v>0.14058171745152354</v>
      </c>
      <c r="P2914" s="6">
        <f t="shared" si="946"/>
        <v>78.07692307692308</v>
      </c>
      <c r="Q2914" t="str">
        <f t="shared" si="947"/>
        <v>theater</v>
      </c>
      <c r="R2914" t="str">
        <f t="shared" si="948"/>
        <v>plays</v>
      </c>
      <c r="S2914" s="8">
        <f t="shared" si="949"/>
        <v>42354</v>
      </c>
      <c r="T2914" s="8">
        <f t="shared" si="950"/>
        <v>42384.131643518514</v>
      </c>
      <c r="U2914">
        <f t="shared" si="951"/>
        <v>2015</v>
      </c>
      <c r="V2914" t="str">
        <f>VLOOKUP(MONTH(S2914),REF!$C$4:$D$15,2,FALSE)</f>
        <v>DEC</v>
      </c>
      <c r="W2914" t="str">
        <f t="shared" si="952"/>
        <v>NO</v>
      </c>
      <c r="X2914" t="str">
        <f t="shared" si="953"/>
        <v>NO</v>
      </c>
      <c r="Y2914" t="str">
        <f t="shared" si="954"/>
        <v>NO</v>
      </c>
      <c r="Z2914" t="str">
        <f t="shared" si="955"/>
        <v>YES</v>
      </c>
      <c r="AA2914" t="str">
        <f t="shared" si="956"/>
        <v>NO</v>
      </c>
      <c r="AB2914" t="str">
        <f t="shared" si="957"/>
        <v>NO</v>
      </c>
      <c r="AC2914" t="str">
        <f t="shared" si="958"/>
        <v>NO</v>
      </c>
      <c r="AD2914" t="str">
        <f t="shared" si="959"/>
        <v>NO</v>
      </c>
      <c r="AE2914" t="str">
        <f t="shared" si="960"/>
        <v>NO</v>
      </c>
      <c r="AF2914" t="str">
        <f t="shared" si="961"/>
        <v>NO</v>
      </c>
      <c r="AG2914" t="str">
        <f t="shared" si="962"/>
        <v>NO</v>
      </c>
      <c r="AH2914" t="str">
        <f t="shared" si="963"/>
        <v>NO</v>
      </c>
      <c r="AI2914" t="str">
        <f t="shared" si="964"/>
        <v/>
      </c>
      <c r="AJ2914">
        <f t="shared" si="965"/>
        <v>26</v>
      </c>
    </row>
    <row r="2915" spans="1:36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45"/>
        <v>2.0000000000000001E-4</v>
      </c>
      <c r="P2915" s="6">
        <f t="shared" si="946"/>
        <v>1</v>
      </c>
      <c r="Q2915" t="str">
        <f t="shared" si="947"/>
        <v>theater</v>
      </c>
      <c r="R2915" t="str">
        <f t="shared" si="948"/>
        <v>plays</v>
      </c>
      <c r="S2915" s="8">
        <f t="shared" si="949"/>
        <v>41829</v>
      </c>
      <c r="T2915" s="8">
        <f t="shared" si="950"/>
        <v>41888.922905092593</v>
      </c>
      <c r="U2915">
        <f t="shared" si="951"/>
        <v>2014</v>
      </c>
      <c r="V2915" t="str">
        <f>VLOOKUP(MONTH(S2915),REF!$C$4:$D$15,2,FALSE)</f>
        <v>JUL</v>
      </c>
      <c r="W2915" t="str">
        <f t="shared" si="952"/>
        <v>NO</v>
      </c>
      <c r="X2915" t="str">
        <f t="shared" si="953"/>
        <v>NO</v>
      </c>
      <c r="Y2915" t="str">
        <f t="shared" si="954"/>
        <v>NO</v>
      </c>
      <c r="Z2915" t="str">
        <f t="shared" si="955"/>
        <v>YES</v>
      </c>
      <c r="AA2915" t="str">
        <f t="shared" si="956"/>
        <v>NO</v>
      </c>
      <c r="AB2915" t="str">
        <f t="shared" si="957"/>
        <v>NO</v>
      </c>
      <c r="AC2915" t="str">
        <f t="shared" si="958"/>
        <v>NO</v>
      </c>
      <c r="AD2915" t="str">
        <f t="shared" si="959"/>
        <v>NO</v>
      </c>
      <c r="AE2915" t="str">
        <f t="shared" si="960"/>
        <v>NO</v>
      </c>
      <c r="AF2915" t="str">
        <f t="shared" si="961"/>
        <v>NO</v>
      </c>
      <c r="AG2915" t="str">
        <f t="shared" si="962"/>
        <v>NO</v>
      </c>
      <c r="AH2915" t="str">
        <f t="shared" si="963"/>
        <v>NO</v>
      </c>
      <c r="AI2915" t="str">
        <f t="shared" si="964"/>
        <v/>
      </c>
      <c r="AJ2915">
        <f t="shared" si="965"/>
        <v>2</v>
      </c>
    </row>
    <row r="2916" spans="1:36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45"/>
        <v>4.0000000000000003E-5</v>
      </c>
      <c r="P2916" s="6">
        <f t="shared" si="946"/>
        <v>1</v>
      </c>
      <c r="Q2916" t="str">
        <f t="shared" si="947"/>
        <v>theater</v>
      </c>
      <c r="R2916" t="str">
        <f t="shared" si="948"/>
        <v>plays</v>
      </c>
      <c r="S2916" s="8">
        <f t="shared" si="949"/>
        <v>42018</v>
      </c>
      <c r="T2916" s="8">
        <f t="shared" si="950"/>
        <v>42077.865671296298</v>
      </c>
      <c r="U2916">
        <f t="shared" si="951"/>
        <v>2015</v>
      </c>
      <c r="V2916" t="str">
        <f>VLOOKUP(MONTH(S2916),REF!$C$4:$D$15,2,FALSE)</f>
        <v>JAN</v>
      </c>
      <c r="W2916" t="str">
        <f t="shared" si="952"/>
        <v>NO</v>
      </c>
      <c r="X2916" t="str">
        <f t="shared" si="953"/>
        <v>NO</v>
      </c>
      <c r="Y2916" t="str">
        <f t="shared" si="954"/>
        <v>NO</v>
      </c>
      <c r="Z2916" t="str">
        <f t="shared" si="955"/>
        <v>NO</v>
      </c>
      <c r="AA2916" t="str">
        <f t="shared" si="956"/>
        <v>NO</v>
      </c>
      <c r="AB2916" t="str">
        <f t="shared" si="957"/>
        <v>NO</v>
      </c>
      <c r="AC2916" t="str">
        <f t="shared" si="958"/>
        <v>YES</v>
      </c>
      <c r="AD2916" t="str">
        <f t="shared" si="959"/>
        <v>NO</v>
      </c>
      <c r="AE2916" t="str">
        <f t="shared" si="960"/>
        <v>NO</v>
      </c>
      <c r="AF2916" t="str">
        <f t="shared" si="961"/>
        <v>NO</v>
      </c>
      <c r="AG2916" t="str">
        <f t="shared" si="962"/>
        <v>NO</v>
      </c>
      <c r="AH2916" t="str">
        <f t="shared" si="963"/>
        <v>NO</v>
      </c>
      <c r="AI2916" t="str">
        <f t="shared" si="964"/>
        <v/>
      </c>
      <c r="AJ2916">
        <f t="shared" si="965"/>
        <v>1</v>
      </c>
    </row>
    <row r="2917" spans="1:36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45"/>
        <v>0.61099999999999999</v>
      </c>
      <c r="P2917" s="6">
        <f t="shared" si="946"/>
        <v>203.66666666666666</v>
      </c>
      <c r="Q2917" t="str">
        <f t="shared" si="947"/>
        <v>theater</v>
      </c>
      <c r="R2917" t="str">
        <f t="shared" si="948"/>
        <v>plays</v>
      </c>
      <c r="S2917" s="8">
        <f t="shared" si="949"/>
        <v>42415</v>
      </c>
      <c r="T2917" s="8">
        <f t="shared" si="950"/>
        <v>42445.356365740736</v>
      </c>
      <c r="U2917">
        <f t="shared" si="951"/>
        <v>2016</v>
      </c>
      <c r="V2917" t="str">
        <f>VLOOKUP(MONTH(S2917),REF!$C$4:$D$15,2,FALSE)</f>
        <v>FEB</v>
      </c>
      <c r="W2917" t="str">
        <f t="shared" si="952"/>
        <v>NO</v>
      </c>
      <c r="X2917" t="str">
        <f t="shared" si="953"/>
        <v>YES</v>
      </c>
      <c r="Y2917" t="str">
        <f t="shared" si="954"/>
        <v>NO</v>
      </c>
      <c r="Z2917" t="str">
        <f t="shared" si="955"/>
        <v>NO</v>
      </c>
      <c r="AA2917" t="str">
        <f t="shared" si="956"/>
        <v>NO</v>
      </c>
      <c r="AB2917" t="str">
        <f t="shared" si="957"/>
        <v>NO</v>
      </c>
      <c r="AC2917" t="str">
        <f t="shared" si="958"/>
        <v>NO</v>
      </c>
      <c r="AD2917" t="str">
        <f t="shared" si="959"/>
        <v>NO</v>
      </c>
      <c r="AE2917" t="str">
        <f t="shared" si="960"/>
        <v>NO</v>
      </c>
      <c r="AF2917" t="str">
        <f t="shared" si="961"/>
        <v>NO</v>
      </c>
      <c r="AG2917" t="str">
        <f t="shared" si="962"/>
        <v>NO</v>
      </c>
      <c r="AH2917" t="str">
        <f t="shared" si="963"/>
        <v>NO</v>
      </c>
      <c r="AI2917" t="str">
        <f t="shared" si="964"/>
        <v/>
      </c>
      <c r="AJ2917">
        <f t="shared" si="965"/>
        <v>3</v>
      </c>
    </row>
    <row r="2918" spans="1:36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45"/>
        <v>7.8378378378378383E-2</v>
      </c>
      <c r="P2918" s="6">
        <f t="shared" si="946"/>
        <v>20.714285714285715</v>
      </c>
      <c r="Q2918" t="str">
        <f t="shared" si="947"/>
        <v>theater</v>
      </c>
      <c r="R2918" t="str">
        <f t="shared" si="948"/>
        <v>plays</v>
      </c>
      <c r="S2918" s="8">
        <f t="shared" si="949"/>
        <v>41755</v>
      </c>
      <c r="T2918" s="8">
        <f t="shared" si="950"/>
        <v>41778.476724537039</v>
      </c>
      <c r="U2918">
        <f t="shared" si="951"/>
        <v>2014</v>
      </c>
      <c r="V2918" t="str">
        <f>VLOOKUP(MONTH(S2918),REF!$C$4:$D$15,2,FALSE)</f>
        <v>APR</v>
      </c>
      <c r="W2918" t="str">
        <f t="shared" si="952"/>
        <v>NO</v>
      </c>
      <c r="X2918" t="str">
        <f t="shared" si="953"/>
        <v>YES</v>
      </c>
      <c r="Y2918" t="str">
        <f t="shared" si="954"/>
        <v>NO</v>
      </c>
      <c r="Z2918" t="str">
        <f t="shared" si="955"/>
        <v>NO</v>
      </c>
      <c r="AA2918" t="str">
        <f t="shared" si="956"/>
        <v>NO</v>
      </c>
      <c r="AB2918" t="str">
        <f t="shared" si="957"/>
        <v>NO</v>
      </c>
      <c r="AC2918" t="str">
        <f t="shared" si="958"/>
        <v>NO</v>
      </c>
      <c r="AD2918" t="str">
        <f t="shared" si="959"/>
        <v>NO</v>
      </c>
      <c r="AE2918" t="str">
        <f t="shared" si="960"/>
        <v>NO</v>
      </c>
      <c r="AF2918" t="str">
        <f t="shared" si="961"/>
        <v>NO</v>
      </c>
      <c r="AG2918" t="str">
        <f t="shared" si="962"/>
        <v>NO</v>
      </c>
      <c r="AH2918" t="str">
        <f t="shared" si="963"/>
        <v>NO</v>
      </c>
      <c r="AI2918" t="str">
        <f t="shared" si="964"/>
        <v/>
      </c>
      <c r="AJ2918">
        <f t="shared" si="965"/>
        <v>7</v>
      </c>
    </row>
    <row r="2919" spans="1:36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45"/>
        <v>0.2185</v>
      </c>
      <c r="P2919" s="6">
        <f t="shared" si="946"/>
        <v>48.555555555555557</v>
      </c>
      <c r="Q2919" t="str">
        <f t="shared" si="947"/>
        <v>theater</v>
      </c>
      <c r="R2919" t="str">
        <f t="shared" si="948"/>
        <v>plays</v>
      </c>
      <c r="S2919" s="8">
        <f t="shared" si="949"/>
        <v>42245</v>
      </c>
      <c r="T2919" s="8">
        <f t="shared" si="950"/>
        <v>42263.234340277777</v>
      </c>
      <c r="U2919">
        <f t="shared" si="951"/>
        <v>2015</v>
      </c>
      <c r="V2919" t="str">
        <f>VLOOKUP(MONTH(S2919),REF!$C$4:$D$15,2,FALSE)</f>
        <v>AUG</v>
      </c>
      <c r="W2919" t="str">
        <f t="shared" si="952"/>
        <v>NO</v>
      </c>
      <c r="X2919" t="str">
        <f t="shared" si="953"/>
        <v>YES</v>
      </c>
      <c r="Y2919" t="str">
        <f t="shared" si="954"/>
        <v>NO</v>
      </c>
      <c r="Z2919" t="str">
        <f t="shared" si="955"/>
        <v>NO</v>
      </c>
      <c r="AA2919" t="str">
        <f t="shared" si="956"/>
        <v>NO</v>
      </c>
      <c r="AB2919" t="str">
        <f t="shared" si="957"/>
        <v>NO</v>
      </c>
      <c r="AC2919" t="str">
        <f t="shared" si="958"/>
        <v>NO</v>
      </c>
      <c r="AD2919" t="str">
        <f t="shared" si="959"/>
        <v>NO</v>
      </c>
      <c r="AE2919" t="str">
        <f t="shared" si="960"/>
        <v>NO</v>
      </c>
      <c r="AF2919" t="str">
        <f t="shared" si="961"/>
        <v>NO</v>
      </c>
      <c r="AG2919" t="str">
        <f t="shared" si="962"/>
        <v>NO</v>
      </c>
      <c r="AH2919" t="str">
        <f t="shared" si="963"/>
        <v>NO</v>
      </c>
      <c r="AI2919" t="str">
        <f t="shared" si="964"/>
        <v/>
      </c>
      <c r="AJ2919">
        <f t="shared" si="965"/>
        <v>9</v>
      </c>
    </row>
    <row r="2920" spans="1:36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45"/>
        <v>0.27239999999999998</v>
      </c>
      <c r="P2920" s="6">
        <f t="shared" si="946"/>
        <v>68.099999999999994</v>
      </c>
      <c r="Q2920" t="str">
        <f t="shared" si="947"/>
        <v>theater</v>
      </c>
      <c r="R2920" t="str">
        <f t="shared" si="948"/>
        <v>plays</v>
      </c>
      <c r="S2920" s="8">
        <f t="shared" si="949"/>
        <v>42279</v>
      </c>
      <c r="T2920" s="8">
        <f t="shared" si="950"/>
        <v>42306.629710648151</v>
      </c>
      <c r="U2920">
        <f t="shared" si="951"/>
        <v>2015</v>
      </c>
      <c r="V2920" t="str">
        <f>VLOOKUP(MONTH(S2920),REF!$C$4:$D$15,2,FALSE)</f>
        <v>OCT</v>
      </c>
      <c r="W2920" t="str">
        <f t="shared" si="952"/>
        <v>NO</v>
      </c>
      <c r="X2920" t="str">
        <f t="shared" si="953"/>
        <v>NO</v>
      </c>
      <c r="Y2920" t="str">
        <f t="shared" si="954"/>
        <v>YES</v>
      </c>
      <c r="Z2920" t="str">
        <f t="shared" si="955"/>
        <v>NO</v>
      </c>
      <c r="AA2920" t="str">
        <f t="shared" si="956"/>
        <v>NO</v>
      </c>
      <c r="AB2920" t="str">
        <f t="shared" si="957"/>
        <v>NO</v>
      </c>
      <c r="AC2920" t="str">
        <f t="shared" si="958"/>
        <v>NO</v>
      </c>
      <c r="AD2920" t="str">
        <f t="shared" si="959"/>
        <v>NO</v>
      </c>
      <c r="AE2920" t="str">
        <f t="shared" si="960"/>
        <v>NO</v>
      </c>
      <c r="AF2920" t="str">
        <f t="shared" si="961"/>
        <v>NO</v>
      </c>
      <c r="AG2920" t="str">
        <f t="shared" si="962"/>
        <v>NO</v>
      </c>
      <c r="AH2920" t="str">
        <f t="shared" si="963"/>
        <v>NO</v>
      </c>
      <c r="AI2920" t="str">
        <f t="shared" si="964"/>
        <v/>
      </c>
      <c r="AJ2920">
        <f t="shared" si="965"/>
        <v>20</v>
      </c>
    </row>
    <row r="2921" spans="1:36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45"/>
        <v>8.5000000000000006E-2</v>
      </c>
      <c r="P2921" s="6">
        <f t="shared" si="946"/>
        <v>8.5</v>
      </c>
      <c r="Q2921" t="str">
        <f t="shared" si="947"/>
        <v>theater</v>
      </c>
      <c r="R2921" t="str">
        <f t="shared" si="948"/>
        <v>plays</v>
      </c>
      <c r="S2921" s="8">
        <f t="shared" si="949"/>
        <v>41827</v>
      </c>
      <c r="T2921" s="8">
        <f t="shared" si="950"/>
        <v>41856.61954861111</v>
      </c>
      <c r="U2921">
        <f t="shared" si="951"/>
        <v>2014</v>
      </c>
      <c r="V2921" t="str">
        <f>VLOOKUP(MONTH(S2921),REF!$C$4:$D$15,2,FALSE)</f>
        <v>JUL</v>
      </c>
      <c r="W2921" t="str">
        <f t="shared" si="952"/>
        <v>YES</v>
      </c>
      <c r="X2921" t="str">
        <f t="shared" si="953"/>
        <v>NO</v>
      </c>
      <c r="Y2921" t="str">
        <f t="shared" si="954"/>
        <v>NO</v>
      </c>
      <c r="Z2921" t="str">
        <f t="shared" si="955"/>
        <v>NO</v>
      </c>
      <c r="AA2921" t="str">
        <f t="shared" si="956"/>
        <v>NO</v>
      </c>
      <c r="AB2921" t="str">
        <f t="shared" si="957"/>
        <v>NO</v>
      </c>
      <c r="AC2921" t="str">
        <f t="shared" si="958"/>
        <v>NO</v>
      </c>
      <c r="AD2921" t="str">
        <f t="shared" si="959"/>
        <v>NO</v>
      </c>
      <c r="AE2921" t="str">
        <f t="shared" si="960"/>
        <v>NO</v>
      </c>
      <c r="AF2921" t="str">
        <f t="shared" si="961"/>
        <v>NO</v>
      </c>
      <c r="AG2921" t="str">
        <f t="shared" si="962"/>
        <v>NO</v>
      </c>
      <c r="AH2921" t="str">
        <f t="shared" si="963"/>
        <v>NO</v>
      </c>
      <c r="AI2921" t="str">
        <f t="shared" si="964"/>
        <v/>
      </c>
      <c r="AJ2921">
        <f t="shared" si="965"/>
        <v>6</v>
      </c>
    </row>
    <row r="2922" spans="1:36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45"/>
        <v>0.26840000000000003</v>
      </c>
      <c r="P2922" s="6">
        <f t="shared" si="946"/>
        <v>51.615384615384613</v>
      </c>
      <c r="Q2922" t="str">
        <f t="shared" si="947"/>
        <v>theater</v>
      </c>
      <c r="R2922" t="str">
        <f t="shared" si="948"/>
        <v>plays</v>
      </c>
      <c r="S2922" s="8">
        <f t="shared" si="949"/>
        <v>42059</v>
      </c>
      <c r="T2922" s="8">
        <f t="shared" si="950"/>
        <v>42088.750810185185</v>
      </c>
      <c r="U2922">
        <f t="shared" si="951"/>
        <v>2015</v>
      </c>
      <c r="V2922" t="str">
        <f>VLOOKUP(MONTH(S2922),REF!$C$4:$D$15,2,FALSE)</f>
        <v>FEB</v>
      </c>
      <c r="W2922" t="str">
        <f t="shared" si="952"/>
        <v>NO</v>
      </c>
      <c r="X2922" t="str">
        <f t="shared" si="953"/>
        <v>YES</v>
      </c>
      <c r="Y2922" t="str">
        <f t="shared" si="954"/>
        <v>NO</v>
      </c>
      <c r="Z2922" t="str">
        <f t="shared" si="955"/>
        <v>NO</v>
      </c>
      <c r="AA2922" t="str">
        <f t="shared" si="956"/>
        <v>NO</v>
      </c>
      <c r="AB2922" t="str">
        <f t="shared" si="957"/>
        <v>NO</v>
      </c>
      <c r="AC2922" t="str">
        <f t="shared" si="958"/>
        <v>NO</v>
      </c>
      <c r="AD2922" t="str">
        <f t="shared" si="959"/>
        <v>NO</v>
      </c>
      <c r="AE2922" t="str">
        <f t="shared" si="960"/>
        <v>NO</v>
      </c>
      <c r="AF2922" t="str">
        <f t="shared" si="961"/>
        <v>NO</v>
      </c>
      <c r="AG2922" t="str">
        <f t="shared" si="962"/>
        <v>NO</v>
      </c>
      <c r="AH2922" t="str">
        <f t="shared" si="963"/>
        <v>NO</v>
      </c>
      <c r="AI2922" t="str">
        <f t="shared" si="964"/>
        <v/>
      </c>
      <c r="AJ2922">
        <f t="shared" si="965"/>
        <v>13</v>
      </c>
    </row>
    <row r="2923" spans="1:36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45"/>
        <v>1.29</v>
      </c>
      <c r="P2923" s="6">
        <f t="shared" si="946"/>
        <v>43</v>
      </c>
      <c r="Q2923" t="str">
        <f t="shared" si="947"/>
        <v>theater</v>
      </c>
      <c r="R2923" t="str">
        <f t="shared" si="948"/>
        <v>musical</v>
      </c>
      <c r="S2923" s="8">
        <f t="shared" si="949"/>
        <v>41878</v>
      </c>
      <c r="T2923" s="8">
        <f t="shared" si="950"/>
        <v>41907.886620370373</v>
      </c>
      <c r="U2923">
        <f t="shared" si="951"/>
        <v>2014</v>
      </c>
      <c r="V2923" t="str">
        <f>VLOOKUP(MONTH(S2923),REF!$C$4:$D$15,2,FALSE)</f>
        <v>AUG</v>
      </c>
      <c r="W2923" t="str">
        <f t="shared" si="952"/>
        <v>YES</v>
      </c>
      <c r="X2923" t="str">
        <f t="shared" si="953"/>
        <v>NO</v>
      </c>
      <c r="Y2923" t="str">
        <f t="shared" si="954"/>
        <v>NO</v>
      </c>
      <c r="Z2923" t="str">
        <f t="shared" si="955"/>
        <v>NO</v>
      </c>
      <c r="AA2923" t="str">
        <f t="shared" si="956"/>
        <v>NO</v>
      </c>
      <c r="AB2923" t="str">
        <f t="shared" si="957"/>
        <v>NO</v>
      </c>
      <c r="AC2923" t="str">
        <f t="shared" si="958"/>
        <v>NO</v>
      </c>
      <c r="AD2923" t="str">
        <f t="shared" si="959"/>
        <v>NO</v>
      </c>
      <c r="AE2923" t="str">
        <f t="shared" si="960"/>
        <v>NO</v>
      </c>
      <c r="AF2923" t="str">
        <f t="shared" si="961"/>
        <v>NO</v>
      </c>
      <c r="AG2923" t="str">
        <f t="shared" si="962"/>
        <v>NO</v>
      </c>
      <c r="AH2923" t="str">
        <f t="shared" si="963"/>
        <v>NO</v>
      </c>
      <c r="AI2923">
        <f t="shared" si="964"/>
        <v>3</v>
      </c>
      <c r="AJ2923" t="str">
        <f t="shared" si="965"/>
        <v/>
      </c>
    </row>
    <row r="2924" spans="1:36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45"/>
        <v>1</v>
      </c>
      <c r="P2924" s="6">
        <f t="shared" si="946"/>
        <v>83.333333333333329</v>
      </c>
      <c r="Q2924" t="str">
        <f t="shared" si="947"/>
        <v>theater</v>
      </c>
      <c r="R2924" t="str">
        <f t="shared" si="948"/>
        <v>musical</v>
      </c>
      <c r="S2924" s="8">
        <f t="shared" si="949"/>
        <v>42098</v>
      </c>
      <c r="T2924" s="8">
        <f t="shared" si="950"/>
        <v>42142.874155092592</v>
      </c>
      <c r="U2924">
        <f t="shared" si="951"/>
        <v>2015</v>
      </c>
      <c r="V2924" t="str">
        <f>VLOOKUP(MONTH(S2924),REF!$C$4:$D$15,2,FALSE)</f>
        <v>APR</v>
      </c>
      <c r="W2924" t="str">
        <f t="shared" si="952"/>
        <v>YES</v>
      </c>
      <c r="X2924" t="str">
        <f t="shared" si="953"/>
        <v>NO</v>
      </c>
      <c r="Y2924" t="str">
        <f t="shared" si="954"/>
        <v>NO</v>
      </c>
      <c r="Z2924" t="str">
        <f t="shared" si="955"/>
        <v>NO</v>
      </c>
      <c r="AA2924" t="str">
        <f t="shared" si="956"/>
        <v>NO</v>
      </c>
      <c r="AB2924" t="str">
        <f t="shared" si="957"/>
        <v>NO</v>
      </c>
      <c r="AC2924" t="str">
        <f t="shared" si="958"/>
        <v>NO</v>
      </c>
      <c r="AD2924" t="str">
        <f t="shared" si="959"/>
        <v>NO</v>
      </c>
      <c r="AE2924" t="str">
        <f t="shared" si="960"/>
        <v>NO</v>
      </c>
      <c r="AF2924" t="str">
        <f t="shared" si="961"/>
        <v>NO</v>
      </c>
      <c r="AG2924" t="str">
        <f t="shared" si="962"/>
        <v>NO</v>
      </c>
      <c r="AH2924" t="str">
        <f t="shared" si="963"/>
        <v>NO</v>
      </c>
      <c r="AI2924">
        <f t="shared" si="964"/>
        <v>6</v>
      </c>
      <c r="AJ2924" t="str">
        <f t="shared" si="965"/>
        <v/>
      </c>
    </row>
    <row r="2925" spans="1:36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45"/>
        <v>1</v>
      </c>
      <c r="P2925" s="6">
        <f t="shared" si="946"/>
        <v>30</v>
      </c>
      <c r="Q2925" t="str">
        <f t="shared" si="947"/>
        <v>theater</v>
      </c>
      <c r="R2925" t="str">
        <f t="shared" si="948"/>
        <v>musical</v>
      </c>
      <c r="S2925" s="8">
        <f t="shared" si="949"/>
        <v>42013</v>
      </c>
      <c r="T2925" s="8">
        <f t="shared" si="950"/>
        <v>42028.125</v>
      </c>
      <c r="U2925">
        <f t="shared" si="951"/>
        <v>2015</v>
      </c>
      <c r="V2925" t="str">
        <f>VLOOKUP(MONTH(S2925),REF!$C$4:$D$15,2,FALSE)</f>
        <v>JAN</v>
      </c>
      <c r="W2925" t="str">
        <f t="shared" si="952"/>
        <v>YES</v>
      </c>
      <c r="X2925" t="str">
        <f t="shared" si="953"/>
        <v>NO</v>
      </c>
      <c r="Y2925" t="str">
        <f t="shared" si="954"/>
        <v>NO</v>
      </c>
      <c r="Z2925" t="str">
        <f t="shared" si="955"/>
        <v>NO</v>
      </c>
      <c r="AA2925" t="str">
        <f t="shared" si="956"/>
        <v>NO</v>
      </c>
      <c r="AB2925" t="str">
        <f t="shared" si="957"/>
        <v>NO</v>
      </c>
      <c r="AC2925" t="str">
        <f t="shared" si="958"/>
        <v>NO</v>
      </c>
      <c r="AD2925" t="str">
        <f t="shared" si="959"/>
        <v>NO</v>
      </c>
      <c r="AE2925" t="str">
        <f t="shared" si="960"/>
        <v>NO</v>
      </c>
      <c r="AF2925" t="str">
        <f t="shared" si="961"/>
        <v>NO</v>
      </c>
      <c r="AG2925" t="str">
        <f t="shared" si="962"/>
        <v>NO</v>
      </c>
      <c r="AH2925" t="str">
        <f t="shared" si="963"/>
        <v>NO</v>
      </c>
      <c r="AI2925">
        <f t="shared" si="964"/>
        <v>10</v>
      </c>
      <c r="AJ2925" t="str">
        <f t="shared" si="965"/>
        <v/>
      </c>
    </row>
    <row r="2926" spans="1:36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45"/>
        <v>1.032</v>
      </c>
      <c r="P2926" s="6">
        <f t="shared" si="946"/>
        <v>175.51020408163265</v>
      </c>
      <c r="Q2926" t="str">
        <f t="shared" si="947"/>
        <v>theater</v>
      </c>
      <c r="R2926" t="str">
        <f t="shared" si="948"/>
        <v>musical</v>
      </c>
      <c r="S2926" s="8">
        <f t="shared" si="949"/>
        <v>42104</v>
      </c>
      <c r="T2926" s="8">
        <f t="shared" si="950"/>
        <v>42133.165972222225</v>
      </c>
      <c r="U2926">
        <f t="shared" si="951"/>
        <v>2015</v>
      </c>
      <c r="V2926" t="str">
        <f>VLOOKUP(MONTH(S2926),REF!$C$4:$D$15,2,FALSE)</f>
        <v>APR</v>
      </c>
      <c r="W2926" t="str">
        <f t="shared" si="952"/>
        <v>NO</v>
      </c>
      <c r="X2926" t="str">
        <f t="shared" si="953"/>
        <v>NO</v>
      </c>
      <c r="Y2926" t="str">
        <f t="shared" si="954"/>
        <v>NO</v>
      </c>
      <c r="Z2926" t="str">
        <f t="shared" si="955"/>
        <v>NO</v>
      </c>
      <c r="AA2926" t="str">
        <f t="shared" si="956"/>
        <v>NO</v>
      </c>
      <c r="AB2926" t="str">
        <f t="shared" si="957"/>
        <v>NO</v>
      </c>
      <c r="AC2926" t="str">
        <f t="shared" si="958"/>
        <v>YES</v>
      </c>
      <c r="AD2926" t="str">
        <f t="shared" si="959"/>
        <v>NO</v>
      </c>
      <c r="AE2926" t="str">
        <f t="shared" si="960"/>
        <v>NO</v>
      </c>
      <c r="AF2926" t="str">
        <f t="shared" si="961"/>
        <v>NO</v>
      </c>
      <c r="AG2926" t="str">
        <f t="shared" si="962"/>
        <v>NO</v>
      </c>
      <c r="AH2926" t="str">
        <f t="shared" si="963"/>
        <v>NO</v>
      </c>
      <c r="AI2926">
        <f t="shared" si="964"/>
        <v>147</v>
      </c>
      <c r="AJ2926" t="str">
        <f t="shared" si="965"/>
        <v/>
      </c>
    </row>
    <row r="2927" spans="1:36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45"/>
        <v>1.0244597777777777</v>
      </c>
      <c r="P2927" s="6">
        <f t="shared" si="946"/>
        <v>231.66175879396985</v>
      </c>
      <c r="Q2927" t="str">
        <f t="shared" si="947"/>
        <v>theater</v>
      </c>
      <c r="R2927" t="str">
        <f t="shared" si="948"/>
        <v>musical</v>
      </c>
      <c r="S2927" s="8">
        <f t="shared" si="949"/>
        <v>41864</v>
      </c>
      <c r="T2927" s="8">
        <f t="shared" si="950"/>
        <v>41893.584120370375</v>
      </c>
      <c r="U2927">
        <f t="shared" si="951"/>
        <v>2014</v>
      </c>
      <c r="V2927" t="str">
        <f>VLOOKUP(MONTH(S2927),REF!$C$4:$D$15,2,FALSE)</f>
        <v>AUG</v>
      </c>
      <c r="W2927" t="str">
        <f t="shared" si="952"/>
        <v>NO</v>
      </c>
      <c r="X2927" t="str">
        <f t="shared" si="953"/>
        <v>NO</v>
      </c>
      <c r="Y2927" t="str">
        <f t="shared" si="954"/>
        <v>NO</v>
      </c>
      <c r="Z2927" t="str">
        <f t="shared" si="955"/>
        <v>NO</v>
      </c>
      <c r="AA2927" t="str">
        <f t="shared" si="956"/>
        <v>NO</v>
      </c>
      <c r="AB2927" t="str">
        <f t="shared" si="957"/>
        <v>NO</v>
      </c>
      <c r="AC2927" t="str">
        <f t="shared" si="958"/>
        <v>NO</v>
      </c>
      <c r="AD2927" t="str">
        <f t="shared" si="959"/>
        <v>NO</v>
      </c>
      <c r="AE2927" t="str">
        <f t="shared" si="960"/>
        <v>NO</v>
      </c>
      <c r="AF2927" t="str">
        <f t="shared" si="961"/>
        <v>NO</v>
      </c>
      <c r="AG2927" t="str">
        <f t="shared" si="962"/>
        <v>YES</v>
      </c>
      <c r="AH2927" t="str">
        <f t="shared" si="963"/>
        <v>NO</v>
      </c>
      <c r="AI2927">
        <f t="shared" si="964"/>
        <v>199</v>
      </c>
      <c r="AJ2927" t="str">
        <f t="shared" si="965"/>
        <v/>
      </c>
    </row>
    <row r="2928" spans="1:36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45"/>
        <v>1.25</v>
      </c>
      <c r="P2928" s="6">
        <f t="shared" si="946"/>
        <v>75</v>
      </c>
      <c r="Q2928" t="str">
        <f t="shared" si="947"/>
        <v>theater</v>
      </c>
      <c r="R2928" t="str">
        <f t="shared" si="948"/>
        <v>musical</v>
      </c>
      <c r="S2928" s="8">
        <f t="shared" si="949"/>
        <v>42045</v>
      </c>
      <c r="T2928" s="8">
        <f t="shared" si="950"/>
        <v>42058.765960648147</v>
      </c>
      <c r="U2928">
        <f t="shared" si="951"/>
        <v>2015</v>
      </c>
      <c r="V2928" t="str">
        <f>VLOOKUP(MONTH(S2928),REF!$C$4:$D$15,2,FALSE)</f>
        <v>FEB</v>
      </c>
      <c r="W2928" t="str">
        <f t="shared" si="952"/>
        <v>NO</v>
      </c>
      <c r="X2928" t="str">
        <f t="shared" si="953"/>
        <v>YES</v>
      </c>
      <c r="Y2928" t="str">
        <f t="shared" si="954"/>
        <v>NO</v>
      </c>
      <c r="Z2928" t="str">
        <f t="shared" si="955"/>
        <v>NO</v>
      </c>
      <c r="AA2928" t="str">
        <f t="shared" si="956"/>
        <v>NO</v>
      </c>
      <c r="AB2928" t="str">
        <f t="shared" si="957"/>
        <v>NO</v>
      </c>
      <c r="AC2928" t="str">
        <f t="shared" si="958"/>
        <v>NO</v>
      </c>
      <c r="AD2928" t="str">
        <f t="shared" si="959"/>
        <v>NO</v>
      </c>
      <c r="AE2928" t="str">
        <f t="shared" si="960"/>
        <v>NO</v>
      </c>
      <c r="AF2928" t="str">
        <f t="shared" si="961"/>
        <v>NO</v>
      </c>
      <c r="AG2928" t="str">
        <f t="shared" si="962"/>
        <v>NO</v>
      </c>
      <c r="AH2928" t="str">
        <f t="shared" si="963"/>
        <v>NO</v>
      </c>
      <c r="AI2928">
        <f t="shared" si="964"/>
        <v>50</v>
      </c>
      <c r="AJ2928" t="str">
        <f t="shared" si="965"/>
        <v/>
      </c>
    </row>
    <row r="2929" spans="1:36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45"/>
        <v>1.3083333333333333</v>
      </c>
      <c r="P2929" s="6">
        <f t="shared" si="946"/>
        <v>112.14285714285714</v>
      </c>
      <c r="Q2929" t="str">
        <f t="shared" si="947"/>
        <v>theater</v>
      </c>
      <c r="R2929" t="str">
        <f t="shared" si="948"/>
        <v>musical</v>
      </c>
      <c r="S2929" s="8">
        <f t="shared" si="949"/>
        <v>41807</v>
      </c>
      <c r="T2929" s="8">
        <f t="shared" si="950"/>
        <v>41835.208333333336</v>
      </c>
      <c r="U2929">
        <f t="shared" si="951"/>
        <v>2014</v>
      </c>
      <c r="V2929" t="str">
        <f>VLOOKUP(MONTH(S2929),REF!$C$4:$D$15,2,FALSE)</f>
        <v>JUN</v>
      </c>
      <c r="W2929" t="str">
        <f t="shared" si="952"/>
        <v>NO</v>
      </c>
      <c r="X2929" t="str">
        <f t="shared" si="953"/>
        <v>YES</v>
      </c>
      <c r="Y2929" t="str">
        <f t="shared" si="954"/>
        <v>NO</v>
      </c>
      <c r="Z2929" t="str">
        <f t="shared" si="955"/>
        <v>NO</v>
      </c>
      <c r="AA2929" t="str">
        <f t="shared" si="956"/>
        <v>NO</v>
      </c>
      <c r="AB2929" t="str">
        <f t="shared" si="957"/>
        <v>NO</v>
      </c>
      <c r="AC2929" t="str">
        <f t="shared" si="958"/>
        <v>NO</v>
      </c>
      <c r="AD2929" t="str">
        <f t="shared" si="959"/>
        <v>NO</v>
      </c>
      <c r="AE2929" t="str">
        <f t="shared" si="960"/>
        <v>NO</v>
      </c>
      <c r="AF2929" t="str">
        <f t="shared" si="961"/>
        <v>NO</v>
      </c>
      <c r="AG2929" t="str">
        <f t="shared" si="962"/>
        <v>NO</v>
      </c>
      <c r="AH2929" t="str">
        <f t="shared" si="963"/>
        <v>NO</v>
      </c>
      <c r="AI2929">
        <f t="shared" si="964"/>
        <v>21</v>
      </c>
      <c r="AJ2929" t="str">
        <f t="shared" si="965"/>
        <v/>
      </c>
    </row>
    <row r="2930" spans="1:36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45"/>
        <v>1</v>
      </c>
      <c r="P2930" s="6">
        <f t="shared" si="946"/>
        <v>41.666666666666664</v>
      </c>
      <c r="Q2930" t="str">
        <f t="shared" si="947"/>
        <v>theater</v>
      </c>
      <c r="R2930" t="str">
        <f t="shared" si="948"/>
        <v>musical</v>
      </c>
      <c r="S2930" s="8">
        <f t="shared" si="949"/>
        <v>42404</v>
      </c>
      <c r="T2930" s="8">
        <f t="shared" si="950"/>
        <v>42433.998217592598</v>
      </c>
      <c r="U2930">
        <f t="shared" si="951"/>
        <v>2016</v>
      </c>
      <c r="V2930" t="str">
        <f>VLOOKUP(MONTH(S2930),REF!$C$4:$D$15,2,FALSE)</f>
        <v>FEB</v>
      </c>
      <c r="W2930" t="str">
        <f t="shared" si="952"/>
        <v>NO</v>
      </c>
      <c r="X2930" t="str">
        <f t="shared" si="953"/>
        <v>YES</v>
      </c>
      <c r="Y2930" t="str">
        <f t="shared" si="954"/>
        <v>NO</v>
      </c>
      <c r="Z2930" t="str">
        <f t="shared" si="955"/>
        <v>NO</v>
      </c>
      <c r="AA2930" t="str">
        <f t="shared" si="956"/>
        <v>NO</v>
      </c>
      <c r="AB2930" t="str">
        <f t="shared" si="957"/>
        <v>NO</v>
      </c>
      <c r="AC2930" t="str">
        <f t="shared" si="958"/>
        <v>NO</v>
      </c>
      <c r="AD2930" t="str">
        <f t="shared" si="959"/>
        <v>NO</v>
      </c>
      <c r="AE2930" t="str">
        <f t="shared" si="960"/>
        <v>NO</v>
      </c>
      <c r="AF2930" t="str">
        <f t="shared" si="961"/>
        <v>NO</v>
      </c>
      <c r="AG2930" t="str">
        <f t="shared" si="962"/>
        <v>NO</v>
      </c>
      <c r="AH2930" t="str">
        <f t="shared" si="963"/>
        <v>NO</v>
      </c>
      <c r="AI2930">
        <f t="shared" si="964"/>
        <v>24</v>
      </c>
      <c r="AJ2930" t="str">
        <f t="shared" si="965"/>
        <v/>
      </c>
    </row>
    <row r="2931" spans="1:36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45"/>
        <v>1.02069375</v>
      </c>
      <c r="P2931" s="6">
        <f t="shared" si="946"/>
        <v>255.17343750000001</v>
      </c>
      <c r="Q2931" t="str">
        <f t="shared" si="947"/>
        <v>theater</v>
      </c>
      <c r="R2931" t="str">
        <f t="shared" si="948"/>
        <v>musical</v>
      </c>
      <c r="S2931" s="8">
        <f t="shared" si="949"/>
        <v>41755</v>
      </c>
      <c r="T2931" s="8">
        <f t="shared" si="950"/>
        <v>41784.564328703702</v>
      </c>
      <c r="U2931">
        <f t="shared" si="951"/>
        <v>2014</v>
      </c>
      <c r="V2931" t="str">
        <f>VLOOKUP(MONTH(S2931),REF!$C$4:$D$15,2,FALSE)</f>
        <v>APR</v>
      </c>
      <c r="W2931" t="str">
        <f t="shared" si="952"/>
        <v>NO</v>
      </c>
      <c r="X2931" t="str">
        <f t="shared" si="953"/>
        <v>NO</v>
      </c>
      <c r="Y2931" t="str">
        <f t="shared" si="954"/>
        <v>YES</v>
      </c>
      <c r="Z2931" t="str">
        <f t="shared" si="955"/>
        <v>NO</v>
      </c>
      <c r="AA2931" t="str">
        <f t="shared" si="956"/>
        <v>NO</v>
      </c>
      <c r="AB2931" t="str">
        <f t="shared" si="957"/>
        <v>NO</v>
      </c>
      <c r="AC2931" t="str">
        <f t="shared" si="958"/>
        <v>NO</v>
      </c>
      <c r="AD2931" t="str">
        <f t="shared" si="959"/>
        <v>NO</v>
      </c>
      <c r="AE2931" t="str">
        <f t="shared" si="960"/>
        <v>NO</v>
      </c>
      <c r="AF2931" t="str">
        <f t="shared" si="961"/>
        <v>NO</v>
      </c>
      <c r="AG2931" t="str">
        <f t="shared" si="962"/>
        <v>NO</v>
      </c>
      <c r="AH2931" t="str">
        <f t="shared" si="963"/>
        <v>NO</v>
      </c>
      <c r="AI2931">
        <f t="shared" si="964"/>
        <v>32</v>
      </c>
      <c r="AJ2931" t="str">
        <f t="shared" si="965"/>
        <v/>
      </c>
    </row>
    <row r="2932" spans="1:36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45"/>
        <v>1.0092000000000001</v>
      </c>
      <c r="P2932" s="6">
        <f t="shared" si="946"/>
        <v>162.7741935483871</v>
      </c>
      <c r="Q2932" t="str">
        <f t="shared" si="947"/>
        <v>theater</v>
      </c>
      <c r="R2932" t="str">
        <f t="shared" si="948"/>
        <v>musical</v>
      </c>
      <c r="S2932" s="8">
        <f t="shared" si="949"/>
        <v>42102</v>
      </c>
      <c r="T2932" s="8">
        <f t="shared" si="950"/>
        <v>42131.584074074075</v>
      </c>
      <c r="U2932">
        <f t="shared" si="951"/>
        <v>2015</v>
      </c>
      <c r="V2932" t="str">
        <f>VLOOKUP(MONTH(S2932),REF!$C$4:$D$15,2,FALSE)</f>
        <v>APR</v>
      </c>
      <c r="W2932" t="str">
        <f t="shared" si="952"/>
        <v>NO</v>
      </c>
      <c r="X2932" t="str">
        <f t="shared" si="953"/>
        <v>NO</v>
      </c>
      <c r="Y2932" t="str">
        <f t="shared" si="954"/>
        <v>NO</v>
      </c>
      <c r="Z2932" t="str">
        <f t="shared" si="955"/>
        <v>YES</v>
      </c>
      <c r="AA2932" t="str">
        <f t="shared" si="956"/>
        <v>NO</v>
      </c>
      <c r="AB2932" t="str">
        <f t="shared" si="957"/>
        <v>NO</v>
      </c>
      <c r="AC2932" t="str">
        <f t="shared" si="958"/>
        <v>NO</v>
      </c>
      <c r="AD2932" t="str">
        <f t="shared" si="959"/>
        <v>NO</v>
      </c>
      <c r="AE2932" t="str">
        <f t="shared" si="960"/>
        <v>NO</v>
      </c>
      <c r="AF2932" t="str">
        <f t="shared" si="961"/>
        <v>NO</v>
      </c>
      <c r="AG2932" t="str">
        <f t="shared" si="962"/>
        <v>NO</v>
      </c>
      <c r="AH2932" t="str">
        <f t="shared" si="963"/>
        <v>NO</v>
      </c>
      <c r="AI2932">
        <f t="shared" si="964"/>
        <v>62</v>
      </c>
      <c r="AJ2932" t="str">
        <f t="shared" si="965"/>
        <v/>
      </c>
    </row>
    <row r="2933" spans="1:36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45"/>
        <v>1.06</v>
      </c>
      <c r="P2933" s="6">
        <f t="shared" si="946"/>
        <v>88.333333333333329</v>
      </c>
      <c r="Q2933" t="str">
        <f t="shared" si="947"/>
        <v>theater</v>
      </c>
      <c r="R2933" t="str">
        <f t="shared" si="948"/>
        <v>musical</v>
      </c>
      <c r="S2933" s="8">
        <f t="shared" si="949"/>
        <v>41872</v>
      </c>
      <c r="T2933" s="8">
        <f t="shared" si="950"/>
        <v>41897.255555555559</v>
      </c>
      <c r="U2933">
        <f t="shared" si="951"/>
        <v>2014</v>
      </c>
      <c r="V2933" t="str">
        <f>VLOOKUP(MONTH(S2933),REF!$C$4:$D$15,2,FALSE)</f>
        <v>AUG</v>
      </c>
      <c r="W2933" t="str">
        <f t="shared" si="952"/>
        <v>YES</v>
      </c>
      <c r="X2933" t="str">
        <f t="shared" si="953"/>
        <v>NO</v>
      </c>
      <c r="Y2933" t="str">
        <f t="shared" si="954"/>
        <v>NO</v>
      </c>
      <c r="Z2933" t="str">
        <f t="shared" si="955"/>
        <v>NO</v>
      </c>
      <c r="AA2933" t="str">
        <f t="shared" si="956"/>
        <v>NO</v>
      </c>
      <c r="AB2933" t="str">
        <f t="shared" si="957"/>
        <v>NO</v>
      </c>
      <c r="AC2933" t="str">
        <f t="shared" si="958"/>
        <v>NO</v>
      </c>
      <c r="AD2933" t="str">
        <f t="shared" si="959"/>
        <v>NO</v>
      </c>
      <c r="AE2933" t="str">
        <f t="shared" si="960"/>
        <v>NO</v>
      </c>
      <c r="AF2933" t="str">
        <f t="shared" si="961"/>
        <v>NO</v>
      </c>
      <c r="AG2933" t="str">
        <f t="shared" si="962"/>
        <v>NO</v>
      </c>
      <c r="AH2933" t="str">
        <f t="shared" si="963"/>
        <v>NO</v>
      </c>
      <c r="AI2933">
        <f t="shared" si="964"/>
        <v>9</v>
      </c>
      <c r="AJ2933" t="str">
        <f t="shared" si="965"/>
        <v/>
      </c>
    </row>
    <row r="2934" spans="1:36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45"/>
        <v>1.0509677419354839</v>
      </c>
      <c r="P2934" s="6">
        <f t="shared" si="946"/>
        <v>85.736842105263165</v>
      </c>
      <c r="Q2934" t="str">
        <f t="shared" si="947"/>
        <v>theater</v>
      </c>
      <c r="R2934" t="str">
        <f t="shared" si="948"/>
        <v>musical</v>
      </c>
      <c r="S2934" s="8">
        <f t="shared" si="949"/>
        <v>42025</v>
      </c>
      <c r="T2934" s="8">
        <f t="shared" si="950"/>
        <v>42056.458333333328</v>
      </c>
      <c r="U2934">
        <f t="shared" si="951"/>
        <v>2015</v>
      </c>
      <c r="V2934" t="str">
        <f>VLOOKUP(MONTH(S2934),REF!$C$4:$D$15,2,FALSE)</f>
        <v>JAN</v>
      </c>
      <c r="W2934" t="str">
        <f t="shared" si="952"/>
        <v>NO</v>
      </c>
      <c r="X2934" t="str">
        <f t="shared" si="953"/>
        <v>YES</v>
      </c>
      <c r="Y2934" t="str">
        <f t="shared" si="954"/>
        <v>NO</v>
      </c>
      <c r="Z2934" t="str">
        <f t="shared" si="955"/>
        <v>NO</v>
      </c>
      <c r="AA2934" t="str">
        <f t="shared" si="956"/>
        <v>NO</v>
      </c>
      <c r="AB2934" t="str">
        <f t="shared" si="957"/>
        <v>NO</v>
      </c>
      <c r="AC2934" t="str">
        <f t="shared" si="958"/>
        <v>NO</v>
      </c>
      <c r="AD2934" t="str">
        <f t="shared" si="959"/>
        <v>NO</v>
      </c>
      <c r="AE2934" t="str">
        <f t="shared" si="960"/>
        <v>NO</v>
      </c>
      <c r="AF2934" t="str">
        <f t="shared" si="961"/>
        <v>NO</v>
      </c>
      <c r="AG2934" t="str">
        <f t="shared" si="962"/>
        <v>NO</v>
      </c>
      <c r="AH2934" t="str">
        <f t="shared" si="963"/>
        <v>NO</v>
      </c>
      <c r="AI2934">
        <f t="shared" si="964"/>
        <v>38</v>
      </c>
      <c r="AJ2934" t="str">
        <f t="shared" si="965"/>
        <v/>
      </c>
    </row>
    <row r="2935" spans="1:36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45"/>
        <v>1.0276000000000001</v>
      </c>
      <c r="P2935" s="6">
        <f t="shared" si="946"/>
        <v>47.574074074074076</v>
      </c>
      <c r="Q2935" t="str">
        <f t="shared" si="947"/>
        <v>theater</v>
      </c>
      <c r="R2935" t="str">
        <f t="shared" si="948"/>
        <v>musical</v>
      </c>
      <c r="S2935" s="8">
        <f t="shared" si="949"/>
        <v>42496</v>
      </c>
      <c r="T2935" s="8">
        <f t="shared" si="950"/>
        <v>42525.956631944442</v>
      </c>
      <c r="U2935">
        <f t="shared" si="951"/>
        <v>2016</v>
      </c>
      <c r="V2935" t="str">
        <f>VLOOKUP(MONTH(S2935),REF!$C$4:$D$15,2,FALSE)</f>
        <v>MAY</v>
      </c>
      <c r="W2935" t="str">
        <f t="shared" si="952"/>
        <v>NO</v>
      </c>
      <c r="X2935" t="str">
        <f t="shared" si="953"/>
        <v>YES</v>
      </c>
      <c r="Y2935" t="str">
        <f t="shared" si="954"/>
        <v>NO</v>
      </c>
      <c r="Z2935" t="str">
        <f t="shared" si="955"/>
        <v>NO</v>
      </c>
      <c r="AA2935" t="str">
        <f t="shared" si="956"/>
        <v>NO</v>
      </c>
      <c r="AB2935" t="str">
        <f t="shared" si="957"/>
        <v>NO</v>
      </c>
      <c r="AC2935" t="str">
        <f t="shared" si="958"/>
        <v>NO</v>
      </c>
      <c r="AD2935" t="str">
        <f t="shared" si="959"/>
        <v>NO</v>
      </c>
      <c r="AE2935" t="str">
        <f t="shared" si="960"/>
        <v>NO</v>
      </c>
      <c r="AF2935" t="str">
        <f t="shared" si="961"/>
        <v>NO</v>
      </c>
      <c r="AG2935" t="str">
        <f t="shared" si="962"/>
        <v>NO</v>
      </c>
      <c r="AH2935" t="str">
        <f t="shared" si="963"/>
        <v>NO</v>
      </c>
      <c r="AI2935">
        <f t="shared" si="964"/>
        <v>54</v>
      </c>
      <c r="AJ2935" t="str">
        <f t="shared" si="965"/>
        <v/>
      </c>
    </row>
    <row r="2936" spans="1:36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45"/>
        <v>1.08</v>
      </c>
      <c r="P2936" s="6">
        <f t="shared" si="946"/>
        <v>72.972972972972968</v>
      </c>
      <c r="Q2936" t="str">
        <f t="shared" si="947"/>
        <v>theater</v>
      </c>
      <c r="R2936" t="str">
        <f t="shared" si="948"/>
        <v>musical</v>
      </c>
      <c r="S2936" s="8">
        <f t="shared" si="949"/>
        <v>41776</v>
      </c>
      <c r="T2936" s="8">
        <f t="shared" si="950"/>
        <v>41805.636157407411</v>
      </c>
      <c r="U2936">
        <f t="shared" si="951"/>
        <v>2014</v>
      </c>
      <c r="V2936" t="str">
        <f>VLOOKUP(MONTH(S2936),REF!$C$4:$D$15,2,FALSE)</f>
        <v>MAY</v>
      </c>
      <c r="W2936" t="str">
        <f t="shared" si="952"/>
        <v>NO</v>
      </c>
      <c r="X2936" t="str">
        <f t="shared" si="953"/>
        <v>YES</v>
      </c>
      <c r="Y2936" t="str">
        <f t="shared" si="954"/>
        <v>NO</v>
      </c>
      <c r="Z2936" t="str">
        <f t="shared" si="955"/>
        <v>NO</v>
      </c>
      <c r="AA2936" t="str">
        <f t="shared" si="956"/>
        <v>NO</v>
      </c>
      <c r="AB2936" t="str">
        <f t="shared" si="957"/>
        <v>NO</v>
      </c>
      <c r="AC2936" t="str">
        <f t="shared" si="958"/>
        <v>NO</v>
      </c>
      <c r="AD2936" t="str">
        <f t="shared" si="959"/>
        <v>NO</v>
      </c>
      <c r="AE2936" t="str">
        <f t="shared" si="960"/>
        <v>NO</v>
      </c>
      <c r="AF2936" t="str">
        <f t="shared" si="961"/>
        <v>NO</v>
      </c>
      <c r="AG2936" t="str">
        <f t="shared" si="962"/>
        <v>NO</v>
      </c>
      <c r="AH2936" t="str">
        <f t="shared" si="963"/>
        <v>NO</v>
      </c>
      <c r="AI2936">
        <f t="shared" si="964"/>
        <v>37</v>
      </c>
      <c r="AJ2936" t="str">
        <f t="shared" si="965"/>
        <v/>
      </c>
    </row>
    <row r="2937" spans="1:36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45"/>
        <v>1.0088571428571429</v>
      </c>
      <c r="P2937" s="6">
        <f t="shared" si="946"/>
        <v>90.538461538461533</v>
      </c>
      <c r="Q2937" t="str">
        <f t="shared" si="947"/>
        <v>theater</v>
      </c>
      <c r="R2937" t="str">
        <f t="shared" si="948"/>
        <v>musical</v>
      </c>
      <c r="S2937" s="8">
        <f t="shared" si="949"/>
        <v>42554</v>
      </c>
      <c r="T2937" s="8">
        <f t="shared" si="950"/>
        <v>42611.708333333328</v>
      </c>
      <c r="U2937">
        <f t="shared" si="951"/>
        <v>2016</v>
      </c>
      <c r="V2937" t="str">
        <f>VLOOKUP(MONTH(S2937),REF!$C$4:$D$15,2,FALSE)</f>
        <v>JUL</v>
      </c>
      <c r="W2937" t="str">
        <f t="shared" si="952"/>
        <v>NO</v>
      </c>
      <c r="X2937" t="str">
        <f t="shared" si="953"/>
        <v>YES</v>
      </c>
      <c r="Y2937" t="str">
        <f t="shared" si="954"/>
        <v>NO</v>
      </c>
      <c r="Z2937" t="str">
        <f t="shared" si="955"/>
        <v>NO</v>
      </c>
      <c r="AA2937" t="str">
        <f t="shared" si="956"/>
        <v>NO</v>
      </c>
      <c r="AB2937" t="str">
        <f t="shared" si="957"/>
        <v>NO</v>
      </c>
      <c r="AC2937" t="str">
        <f t="shared" si="958"/>
        <v>NO</v>
      </c>
      <c r="AD2937" t="str">
        <f t="shared" si="959"/>
        <v>NO</v>
      </c>
      <c r="AE2937" t="str">
        <f t="shared" si="960"/>
        <v>NO</v>
      </c>
      <c r="AF2937" t="str">
        <f t="shared" si="961"/>
        <v>NO</v>
      </c>
      <c r="AG2937" t="str">
        <f t="shared" si="962"/>
        <v>NO</v>
      </c>
      <c r="AH2937" t="str">
        <f t="shared" si="963"/>
        <v>NO</v>
      </c>
      <c r="AI2937">
        <f t="shared" si="964"/>
        <v>39</v>
      </c>
      <c r="AJ2937" t="str">
        <f t="shared" si="965"/>
        <v/>
      </c>
    </row>
    <row r="2938" spans="1:36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45"/>
        <v>1.28</v>
      </c>
      <c r="P2938" s="6">
        <f t="shared" si="946"/>
        <v>37.647058823529413</v>
      </c>
      <c r="Q2938" t="str">
        <f t="shared" si="947"/>
        <v>theater</v>
      </c>
      <c r="R2938" t="str">
        <f t="shared" si="948"/>
        <v>musical</v>
      </c>
      <c r="S2938" s="8">
        <f t="shared" si="949"/>
        <v>41913</v>
      </c>
      <c r="T2938" s="8">
        <f t="shared" si="950"/>
        <v>41925.207638888889</v>
      </c>
      <c r="U2938">
        <f t="shared" si="951"/>
        <v>2014</v>
      </c>
      <c r="V2938" t="str">
        <f>VLOOKUP(MONTH(S2938),REF!$C$4:$D$15,2,FALSE)</f>
        <v>OCT</v>
      </c>
      <c r="W2938" t="str">
        <f t="shared" si="952"/>
        <v>NO</v>
      </c>
      <c r="X2938" t="str">
        <f t="shared" si="953"/>
        <v>YES</v>
      </c>
      <c r="Y2938" t="str">
        <f t="shared" si="954"/>
        <v>NO</v>
      </c>
      <c r="Z2938" t="str">
        <f t="shared" si="955"/>
        <v>NO</v>
      </c>
      <c r="AA2938" t="str">
        <f t="shared" si="956"/>
        <v>NO</v>
      </c>
      <c r="AB2938" t="str">
        <f t="shared" si="957"/>
        <v>NO</v>
      </c>
      <c r="AC2938" t="str">
        <f t="shared" si="958"/>
        <v>NO</v>
      </c>
      <c r="AD2938" t="str">
        <f t="shared" si="959"/>
        <v>NO</v>
      </c>
      <c r="AE2938" t="str">
        <f t="shared" si="960"/>
        <v>NO</v>
      </c>
      <c r="AF2938" t="str">
        <f t="shared" si="961"/>
        <v>NO</v>
      </c>
      <c r="AG2938" t="str">
        <f t="shared" si="962"/>
        <v>NO</v>
      </c>
      <c r="AH2938" t="str">
        <f t="shared" si="963"/>
        <v>NO</v>
      </c>
      <c r="AI2938">
        <f t="shared" si="964"/>
        <v>34</v>
      </c>
      <c r="AJ2938" t="str">
        <f t="shared" si="965"/>
        <v/>
      </c>
    </row>
    <row r="2939" spans="1:36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45"/>
        <v>1.3333333333333333</v>
      </c>
      <c r="P2939" s="6">
        <f t="shared" si="946"/>
        <v>36.363636363636367</v>
      </c>
      <c r="Q2939" t="str">
        <f t="shared" si="947"/>
        <v>theater</v>
      </c>
      <c r="R2939" t="str">
        <f t="shared" si="948"/>
        <v>musical</v>
      </c>
      <c r="S2939" s="8">
        <f t="shared" si="949"/>
        <v>41803</v>
      </c>
      <c r="T2939" s="8">
        <f t="shared" si="950"/>
        <v>41833.457326388889</v>
      </c>
      <c r="U2939">
        <f t="shared" si="951"/>
        <v>2014</v>
      </c>
      <c r="V2939" t="str">
        <f>VLOOKUP(MONTH(S2939),REF!$C$4:$D$15,2,FALSE)</f>
        <v>JUN</v>
      </c>
      <c r="W2939" t="str">
        <f t="shared" si="952"/>
        <v>NO</v>
      </c>
      <c r="X2939" t="str">
        <f t="shared" si="953"/>
        <v>YES</v>
      </c>
      <c r="Y2939" t="str">
        <f t="shared" si="954"/>
        <v>NO</v>
      </c>
      <c r="Z2939" t="str">
        <f t="shared" si="955"/>
        <v>NO</v>
      </c>
      <c r="AA2939" t="str">
        <f t="shared" si="956"/>
        <v>NO</v>
      </c>
      <c r="AB2939" t="str">
        <f t="shared" si="957"/>
        <v>NO</v>
      </c>
      <c r="AC2939" t="str">
        <f t="shared" si="958"/>
        <v>NO</v>
      </c>
      <c r="AD2939" t="str">
        <f t="shared" si="959"/>
        <v>NO</v>
      </c>
      <c r="AE2939" t="str">
        <f t="shared" si="960"/>
        <v>NO</v>
      </c>
      <c r="AF2939" t="str">
        <f t="shared" si="961"/>
        <v>NO</v>
      </c>
      <c r="AG2939" t="str">
        <f t="shared" si="962"/>
        <v>NO</v>
      </c>
      <c r="AH2939" t="str">
        <f t="shared" si="963"/>
        <v>NO</v>
      </c>
      <c r="AI2939">
        <f t="shared" si="964"/>
        <v>55</v>
      </c>
      <c r="AJ2939" t="str">
        <f t="shared" si="965"/>
        <v/>
      </c>
    </row>
    <row r="2940" spans="1:36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45"/>
        <v>1.0137499999999999</v>
      </c>
      <c r="P2940" s="6">
        <f t="shared" si="946"/>
        <v>126.71875</v>
      </c>
      <c r="Q2940" t="str">
        <f t="shared" si="947"/>
        <v>theater</v>
      </c>
      <c r="R2940" t="str">
        <f t="shared" si="948"/>
        <v>musical</v>
      </c>
      <c r="S2940" s="8">
        <f t="shared" si="949"/>
        <v>42005</v>
      </c>
      <c r="T2940" s="8">
        <f t="shared" si="950"/>
        <v>42034.703865740739</v>
      </c>
      <c r="U2940">
        <f t="shared" si="951"/>
        <v>2015</v>
      </c>
      <c r="V2940" t="str">
        <f>VLOOKUP(MONTH(S2940),REF!$C$4:$D$15,2,FALSE)</f>
        <v>JAN</v>
      </c>
      <c r="W2940" t="str">
        <f t="shared" si="952"/>
        <v>NO</v>
      </c>
      <c r="X2940" t="str">
        <f t="shared" si="953"/>
        <v>YES</v>
      </c>
      <c r="Y2940" t="str">
        <f t="shared" si="954"/>
        <v>NO</v>
      </c>
      <c r="Z2940" t="str">
        <f t="shared" si="955"/>
        <v>NO</v>
      </c>
      <c r="AA2940" t="str">
        <f t="shared" si="956"/>
        <v>NO</v>
      </c>
      <c r="AB2940" t="str">
        <f t="shared" si="957"/>
        <v>NO</v>
      </c>
      <c r="AC2940" t="str">
        <f t="shared" si="958"/>
        <v>NO</v>
      </c>
      <c r="AD2940" t="str">
        <f t="shared" si="959"/>
        <v>NO</v>
      </c>
      <c r="AE2940" t="str">
        <f t="shared" si="960"/>
        <v>NO</v>
      </c>
      <c r="AF2940" t="str">
        <f t="shared" si="961"/>
        <v>NO</v>
      </c>
      <c r="AG2940" t="str">
        <f t="shared" si="962"/>
        <v>NO</v>
      </c>
      <c r="AH2940" t="str">
        <f t="shared" si="963"/>
        <v>NO</v>
      </c>
      <c r="AI2940">
        <f t="shared" si="964"/>
        <v>32</v>
      </c>
      <c r="AJ2940" t="str">
        <f t="shared" si="965"/>
        <v/>
      </c>
    </row>
    <row r="2941" spans="1:36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45"/>
        <v>1.0287500000000001</v>
      </c>
      <c r="P2941" s="6">
        <f t="shared" si="946"/>
        <v>329.2</v>
      </c>
      <c r="Q2941" t="str">
        <f t="shared" si="947"/>
        <v>theater</v>
      </c>
      <c r="R2941" t="str">
        <f t="shared" si="948"/>
        <v>musical</v>
      </c>
      <c r="S2941" s="8">
        <f t="shared" si="949"/>
        <v>41846</v>
      </c>
      <c r="T2941" s="8">
        <f t="shared" si="950"/>
        <v>41879.041666666664</v>
      </c>
      <c r="U2941">
        <f t="shared" si="951"/>
        <v>2014</v>
      </c>
      <c r="V2941" t="str">
        <f>VLOOKUP(MONTH(S2941),REF!$C$4:$D$15,2,FALSE)</f>
        <v>JUL</v>
      </c>
      <c r="W2941" t="str">
        <f t="shared" si="952"/>
        <v>NO</v>
      </c>
      <c r="X2941" t="str">
        <f t="shared" si="953"/>
        <v>NO</v>
      </c>
      <c r="Y2941" t="str">
        <f t="shared" si="954"/>
        <v>YES</v>
      </c>
      <c r="Z2941" t="str">
        <f t="shared" si="955"/>
        <v>NO</v>
      </c>
      <c r="AA2941" t="str">
        <f t="shared" si="956"/>
        <v>NO</v>
      </c>
      <c r="AB2941" t="str">
        <f t="shared" si="957"/>
        <v>NO</v>
      </c>
      <c r="AC2941" t="str">
        <f t="shared" si="958"/>
        <v>NO</v>
      </c>
      <c r="AD2941" t="str">
        <f t="shared" si="959"/>
        <v>NO</v>
      </c>
      <c r="AE2941" t="str">
        <f t="shared" si="960"/>
        <v>NO</v>
      </c>
      <c r="AF2941" t="str">
        <f t="shared" si="961"/>
        <v>NO</v>
      </c>
      <c r="AG2941" t="str">
        <f t="shared" si="962"/>
        <v>NO</v>
      </c>
      <c r="AH2941" t="str">
        <f t="shared" si="963"/>
        <v>NO</v>
      </c>
      <c r="AI2941">
        <f t="shared" si="964"/>
        <v>25</v>
      </c>
      <c r="AJ2941" t="str">
        <f t="shared" si="965"/>
        <v/>
      </c>
    </row>
    <row r="2942" spans="1:36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45"/>
        <v>1.0724</v>
      </c>
      <c r="P2942" s="6">
        <f t="shared" si="946"/>
        <v>81.242424242424249</v>
      </c>
      <c r="Q2942" t="str">
        <f t="shared" si="947"/>
        <v>theater</v>
      </c>
      <c r="R2942" t="str">
        <f t="shared" si="948"/>
        <v>musical</v>
      </c>
      <c r="S2942" s="8">
        <f t="shared" si="949"/>
        <v>41983</v>
      </c>
      <c r="T2942" s="8">
        <f t="shared" si="950"/>
        <v>42022.773356481484</v>
      </c>
      <c r="U2942">
        <f t="shared" si="951"/>
        <v>2014</v>
      </c>
      <c r="V2942" t="str">
        <f>VLOOKUP(MONTH(S2942),REF!$C$4:$D$15,2,FALSE)</f>
        <v>DEC</v>
      </c>
      <c r="W2942" t="str">
        <f t="shared" si="952"/>
        <v>NO</v>
      </c>
      <c r="X2942" t="str">
        <f t="shared" si="953"/>
        <v>YES</v>
      </c>
      <c r="Y2942" t="str">
        <f t="shared" si="954"/>
        <v>NO</v>
      </c>
      <c r="Z2942" t="str">
        <f t="shared" si="955"/>
        <v>NO</v>
      </c>
      <c r="AA2942" t="str">
        <f t="shared" si="956"/>
        <v>NO</v>
      </c>
      <c r="AB2942" t="str">
        <f t="shared" si="957"/>
        <v>NO</v>
      </c>
      <c r="AC2942" t="str">
        <f t="shared" si="958"/>
        <v>NO</v>
      </c>
      <c r="AD2942" t="str">
        <f t="shared" si="959"/>
        <v>NO</v>
      </c>
      <c r="AE2942" t="str">
        <f t="shared" si="960"/>
        <v>NO</v>
      </c>
      <c r="AF2942" t="str">
        <f t="shared" si="961"/>
        <v>NO</v>
      </c>
      <c r="AG2942" t="str">
        <f t="shared" si="962"/>
        <v>NO</v>
      </c>
      <c r="AH2942" t="str">
        <f t="shared" si="963"/>
        <v>NO</v>
      </c>
      <c r="AI2942">
        <f t="shared" si="964"/>
        <v>33</v>
      </c>
      <c r="AJ2942" t="str">
        <f t="shared" si="965"/>
        <v/>
      </c>
    </row>
    <row r="2943" spans="1:36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45"/>
        <v>4.0000000000000003E-5</v>
      </c>
      <c r="P2943" s="6">
        <f t="shared" si="946"/>
        <v>1</v>
      </c>
      <c r="Q2943" t="str">
        <f t="shared" si="947"/>
        <v>theater</v>
      </c>
      <c r="R2943" t="str">
        <f t="shared" si="948"/>
        <v>spaces</v>
      </c>
      <c r="S2943" s="8">
        <f t="shared" si="949"/>
        <v>42035</v>
      </c>
      <c r="T2943" s="8">
        <f t="shared" si="950"/>
        <v>42064.960127314815</v>
      </c>
      <c r="U2943">
        <f t="shared" si="951"/>
        <v>2015</v>
      </c>
      <c r="V2943" t="str">
        <f>VLOOKUP(MONTH(S2943),REF!$C$4:$D$15,2,FALSE)</f>
        <v>JAN</v>
      </c>
      <c r="W2943" t="str">
        <f t="shared" si="952"/>
        <v>NO</v>
      </c>
      <c r="X2943" t="str">
        <f t="shared" si="953"/>
        <v>NO</v>
      </c>
      <c r="Y2943" t="str">
        <f t="shared" si="954"/>
        <v>NO</v>
      </c>
      <c r="Z2943" t="str">
        <f t="shared" si="955"/>
        <v>NO</v>
      </c>
      <c r="AA2943" t="str">
        <f t="shared" si="956"/>
        <v>NO</v>
      </c>
      <c r="AB2943" t="str">
        <f t="shared" si="957"/>
        <v>NO</v>
      </c>
      <c r="AC2943" t="str">
        <f t="shared" si="958"/>
        <v>YES</v>
      </c>
      <c r="AD2943" t="str">
        <f t="shared" si="959"/>
        <v>NO</v>
      </c>
      <c r="AE2943" t="str">
        <f t="shared" si="960"/>
        <v>NO</v>
      </c>
      <c r="AF2943" t="str">
        <f t="shared" si="961"/>
        <v>NO</v>
      </c>
      <c r="AG2943" t="str">
        <f t="shared" si="962"/>
        <v>NO</v>
      </c>
      <c r="AH2943" t="str">
        <f t="shared" si="963"/>
        <v>NO</v>
      </c>
      <c r="AI2943" t="str">
        <f t="shared" si="964"/>
        <v/>
      </c>
      <c r="AJ2943">
        <f t="shared" si="965"/>
        <v>1</v>
      </c>
    </row>
    <row r="2944" spans="1:36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45"/>
        <v>0.20424999999999999</v>
      </c>
      <c r="P2944" s="6">
        <f t="shared" si="946"/>
        <v>202.22772277227722</v>
      </c>
      <c r="Q2944" t="str">
        <f t="shared" si="947"/>
        <v>theater</v>
      </c>
      <c r="R2944" t="str">
        <f t="shared" si="948"/>
        <v>spaces</v>
      </c>
      <c r="S2944" s="8">
        <f t="shared" si="949"/>
        <v>42335</v>
      </c>
      <c r="T2944" s="8">
        <f t="shared" si="950"/>
        <v>42354.845833333333</v>
      </c>
      <c r="U2944">
        <f t="shared" si="951"/>
        <v>2015</v>
      </c>
      <c r="V2944" t="str">
        <f>VLOOKUP(MONTH(S2944),REF!$C$4:$D$15,2,FALSE)</f>
        <v>NOV</v>
      </c>
      <c r="W2944" t="str">
        <f t="shared" si="952"/>
        <v>NO</v>
      </c>
      <c r="X2944" t="str">
        <f t="shared" si="953"/>
        <v>NO</v>
      </c>
      <c r="Y2944" t="str">
        <f t="shared" si="954"/>
        <v>NO</v>
      </c>
      <c r="Z2944" t="str">
        <f t="shared" si="955"/>
        <v>NO</v>
      </c>
      <c r="AA2944" t="str">
        <f t="shared" si="956"/>
        <v>NO</v>
      </c>
      <c r="AB2944" t="str">
        <f t="shared" si="957"/>
        <v>NO</v>
      </c>
      <c r="AC2944" t="str">
        <f t="shared" si="958"/>
        <v>NO</v>
      </c>
      <c r="AD2944" t="str">
        <f t="shared" si="959"/>
        <v>NO</v>
      </c>
      <c r="AE2944" t="str">
        <f t="shared" si="960"/>
        <v>NO</v>
      </c>
      <c r="AF2944" t="str">
        <f t="shared" si="961"/>
        <v>NO</v>
      </c>
      <c r="AG2944" t="str">
        <f t="shared" si="962"/>
        <v>NO</v>
      </c>
      <c r="AH2944" t="str">
        <f t="shared" si="963"/>
        <v>YES</v>
      </c>
      <c r="AI2944" t="str">
        <f t="shared" si="964"/>
        <v/>
      </c>
      <c r="AJ2944">
        <f t="shared" si="965"/>
        <v>202</v>
      </c>
    </row>
    <row r="2945" spans="1:36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45"/>
        <v>0</v>
      </c>
      <c r="P2945" s="6" t="e">
        <f t="shared" si="946"/>
        <v>#DIV/0!</v>
      </c>
      <c r="Q2945" t="str">
        <f t="shared" si="947"/>
        <v>theater</v>
      </c>
      <c r="R2945" t="str">
        <f t="shared" si="948"/>
        <v>spaces</v>
      </c>
      <c r="S2945" s="8">
        <f t="shared" si="949"/>
        <v>42077</v>
      </c>
      <c r="T2945" s="8">
        <f t="shared" si="950"/>
        <v>42107.129398148143</v>
      </c>
      <c r="U2945">
        <f t="shared" si="951"/>
        <v>2015</v>
      </c>
      <c r="V2945" t="str">
        <f>VLOOKUP(MONTH(S2945),REF!$C$4:$D$15,2,FALSE)</f>
        <v>MAR</v>
      </c>
      <c r="W2945" t="str">
        <f t="shared" si="952"/>
        <v>NO</v>
      </c>
      <c r="X2945" t="str">
        <f t="shared" si="953"/>
        <v>YES</v>
      </c>
      <c r="Y2945" t="str">
        <f t="shared" si="954"/>
        <v>NO</v>
      </c>
      <c r="Z2945" t="str">
        <f t="shared" si="955"/>
        <v>NO</v>
      </c>
      <c r="AA2945" t="str">
        <f t="shared" si="956"/>
        <v>NO</v>
      </c>
      <c r="AB2945" t="str">
        <f t="shared" si="957"/>
        <v>NO</v>
      </c>
      <c r="AC2945" t="str">
        <f t="shared" si="958"/>
        <v>NO</v>
      </c>
      <c r="AD2945" t="str">
        <f t="shared" si="959"/>
        <v>NO</v>
      </c>
      <c r="AE2945" t="str">
        <f t="shared" si="960"/>
        <v>NO</v>
      </c>
      <c r="AF2945" t="str">
        <f t="shared" si="961"/>
        <v>NO</v>
      </c>
      <c r="AG2945" t="str">
        <f t="shared" si="962"/>
        <v>NO</v>
      </c>
      <c r="AH2945" t="str">
        <f t="shared" si="963"/>
        <v>NO</v>
      </c>
      <c r="AI2945" t="str">
        <f t="shared" si="964"/>
        <v/>
      </c>
      <c r="AJ2945">
        <f t="shared" si="965"/>
        <v>0</v>
      </c>
    </row>
    <row r="2946" spans="1:36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45"/>
        <v>0.01</v>
      </c>
      <c r="P2946" s="6">
        <f t="shared" si="946"/>
        <v>100</v>
      </c>
      <c r="Q2946" t="str">
        <f t="shared" si="947"/>
        <v>theater</v>
      </c>
      <c r="R2946" t="str">
        <f t="shared" si="948"/>
        <v>spaces</v>
      </c>
      <c r="S2946" s="8">
        <f t="shared" si="949"/>
        <v>42133</v>
      </c>
      <c r="T2946" s="8">
        <f t="shared" si="950"/>
        <v>42162.9143287037</v>
      </c>
      <c r="U2946">
        <f t="shared" si="951"/>
        <v>2015</v>
      </c>
      <c r="V2946" t="str">
        <f>VLOOKUP(MONTH(S2946),REF!$C$4:$D$15,2,FALSE)</f>
        <v>MAY</v>
      </c>
      <c r="W2946" t="str">
        <f t="shared" si="952"/>
        <v>NO</v>
      </c>
      <c r="X2946" t="str">
        <f t="shared" si="953"/>
        <v>NO</v>
      </c>
      <c r="Y2946" t="str">
        <f t="shared" si="954"/>
        <v>NO</v>
      </c>
      <c r="Z2946" t="str">
        <f t="shared" si="955"/>
        <v>YES</v>
      </c>
      <c r="AA2946" t="str">
        <f t="shared" si="956"/>
        <v>NO</v>
      </c>
      <c r="AB2946" t="str">
        <f t="shared" si="957"/>
        <v>NO</v>
      </c>
      <c r="AC2946" t="str">
        <f t="shared" si="958"/>
        <v>NO</v>
      </c>
      <c r="AD2946" t="str">
        <f t="shared" si="959"/>
        <v>NO</v>
      </c>
      <c r="AE2946" t="str">
        <f t="shared" si="960"/>
        <v>NO</v>
      </c>
      <c r="AF2946" t="str">
        <f t="shared" si="961"/>
        <v>NO</v>
      </c>
      <c r="AG2946" t="str">
        <f t="shared" si="962"/>
        <v>NO</v>
      </c>
      <c r="AH2946" t="str">
        <f t="shared" si="963"/>
        <v>NO</v>
      </c>
      <c r="AI2946" t="str">
        <f t="shared" si="964"/>
        <v/>
      </c>
      <c r="AJ2946">
        <f t="shared" si="965"/>
        <v>1</v>
      </c>
    </row>
    <row r="2947" spans="1:36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66">E2947/D2947</f>
        <v>0</v>
      </c>
      <c r="P2947" s="6" t="e">
        <f t="shared" ref="P2947:P3010" si="967">E2947/L2947</f>
        <v>#DIV/0!</v>
      </c>
      <c r="Q2947" t="str">
        <f t="shared" ref="Q2947:Q3010" si="968">LEFT(N2947,FIND("/",N2947)-1)</f>
        <v>theater</v>
      </c>
      <c r="R2947" t="str">
        <f t="shared" ref="R2947:R3010" si="969">RIGHT(N2947,LEN(N2947)-FIND("/",N2947))</f>
        <v>spaces</v>
      </c>
      <c r="S2947" s="8">
        <f t="shared" ref="S2947:S3010" si="970">ROUND((J2947/86400)+DATE(1970,1,1),0)</f>
        <v>42118</v>
      </c>
      <c r="T2947" s="8">
        <f t="shared" ref="T2947:T3010" si="971">(I2947/86400)+DATE(1970,1,1)</f>
        <v>42148.139583333337</v>
      </c>
      <c r="U2947">
        <f t="shared" ref="U2947:U3010" si="972">YEAR(S2947)</f>
        <v>2015</v>
      </c>
      <c r="V2947" t="str">
        <f>VLOOKUP(MONTH(S2947),REF!$C$4:$D$15,2,FALSE)</f>
        <v>APR</v>
      </c>
      <c r="W2947" t="str">
        <f t="shared" ref="W2947:W3010" si="973">IF(D2947&lt;1000,"YES","NO")</f>
        <v>NO</v>
      </c>
      <c r="X2947" t="str">
        <f t="shared" ref="X2947:X3010" si="974">IF(AND($D2947&gt;=1000,$D2947&lt;=4999),"YES","NO")</f>
        <v>NO</v>
      </c>
      <c r="Y2947" t="str">
        <f t="shared" ref="Y2947:Y3010" si="975">IF(AND($D2947&gt;=5000,$D2947&lt;=9999),"YES","NO")</f>
        <v>NO</v>
      </c>
      <c r="Z2947" t="str">
        <f t="shared" ref="Z2947:Z3010" si="976">IF(AND($D2947&gt;=10000,$D2947&lt;=14999),"YES","NO")</f>
        <v>NO</v>
      </c>
      <c r="AA2947" t="str">
        <f t="shared" ref="AA2947:AA3010" si="977">IF(AND($D2947&gt;=15000,$D2947&lt;=19999),"YES","NO")</f>
        <v>NO</v>
      </c>
      <c r="AB2947" t="str">
        <f t="shared" ref="AB2947:AB3010" si="978">IF(AND($D2947&gt;=20000,$D2947&lt;=24999),"YES","NO")</f>
        <v>NO</v>
      </c>
      <c r="AC2947" t="str">
        <f t="shared" ref="AC2947:AC3010" si="979">IF(AND($D2947&gt;=25000,$D2947&lt;=29999),"YES","NO")</f>
        <v>NO</v>
      </c>
      <c r="AD2947" t="str">
        <f t="shared" ref="AD2947:AD3010" si="980">IF(AND($D2947&gt;=30000,$D2947&lt;=34999),"YES","NO")</f>
        <v>NO</v>
      </c>
      <c r="AE2947" t="str">
        <f t="shared" ref="AE2947:AE3010" si="981">IF(AND($D2947&gt;=35000,$D2947&lt;=39999),"YES","NO")</f>
        <v>NO</v>
      </c>
      <c r="AF2947" t="str">
        <f t="shared" ref="AF2947:AF3010" si="982">IF(AND($D2947&gt;=40000,$D2947&lt;=44999),"YES","NO")</f>
        <v>NO</v>
      </c>
      <c r="AG2947" t="str">
        <f t="shared" ref="AG2947:AG3010" si="983">IF(AND($D2947&gt;=45000,$D2947&lt;=49999),"YES","NO")</f>
        <v>NO</v>
      </c>
      <c r="AH2947" t="str">
        <f t="shared" ref="AH2947:AH3010" si="984">IF($D2947&gt;=50000,"YES","NO")</f>
        <v>YES</v>
      </c>
      <c r="AI2947" t="str">
        <f t="shared" ref="AI2947:AI3010" si="985">IF(F2947="successful",L2947,"")</f>
        <v/>
      </c>
      <c r="AJ2947">
        <f t="shared" ref="AJ2947:AJ3010" si="986">IF(F2947="failed",L2947,"")</f>
        <v>0</v>
      </c>
    </row>
    <row r="2948" spans="1:36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66"/>
        <v>1E-3</v>
      </c>
      <c r="P2948" s="6">
        <f t="shared" si="967"/>
        <v>1</v>
      </c>
      <c r="Q2948" t="str">
        <f t="shared" si="968"/>
        <v>theater</v>
      </c>
      <c r="R2948" t="str">
        <f t="shared" si="969"/>
        <v>spaces</v>
      </c>
      <c r="S2948" s="8">
        <f t="shared" si="970"/>
        <v>42568</v>
      </c>
      <c r="T2948" s="8">
        <f t="shared" si="971"/>
        <v>42597.531157407408</v>
      </c>
      <c r="U2948">
        <f t="shared" si="972"/>
        <v>2016</v>
      </c>
      <c r="V2948" t="str">
        <f>VLOOKUP(MONTH(S2948),REF!$C$4:$D$15,2,FALSE)</f>
        <v>JUL</v>
      </c>
      <c r="W2948" t="str">
        <f t="shared" si="973"/>
        <v>NO</v>
      </c>
      <c r="X2948" t="str">
        <f t="shared" si="974"/>
        <v>YES</v>
      </c>
      <c r="Y2948" t="str">
        <f t="shared" si="975"/>
        <v>NO</v>
      </c>
      <c r="Z2948" t="str">
        <f t="shared" si="976"/>
        <v>NO</v>
      </c>
      <c r="AA2948" t="str">
        <f t="shared" si="977"/>
        <v>NO</v>
      </c>
      <c r="AB2948" t="str">
        <f t="shared" si="978"/>
        <v>NO</v>
      </c>
      <c r="AC2948" t="str">
        <f t="shared" si="979"/>
        <v>NO</v>
      </c>
      <c r="AD2948" t="str">
        <f t="shared" si="980"/>
        <v>NO</v>
      </c>
      <c r="AE2948" t="str">
        <f t="shared" si="981"/>
        <v>NO</v>
      </c>
      <c r="AF2948" t="str">
        <f t="shared" si="982"/>
        <v>NO</v>
      </c>
      <c r="AG2948" t="str">
        <f t="shared" si="983"/>
        <v>NO</v>
      </c>
      <c r="AH2948" t="str">
        <f t="shared" si="984"/>
        <v>NO</v>
      </c>
      <c r="AI2948" t="str">
        <f t="shared" si="985"/>
        <v/>
      </c>
      <c r="AJ2948">
        <f t="shared" si="986"/>
        <v>2</v>
      </c>
    </row>
    <row r="2949" spans="1:36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66"/>
        <v>4.2880000000000001E-2</v>
      </c>
      <c r="P2949" s="6">
        <f t="shared" si="967"/>
        <v>82.461538461538467</v>
      </c>
      <c r="Q2949" t="str">
        <f t="shared" si="968"/>
        <v>theater</v>
      </c>
      <c r="R2949" t="str">
        <f t="shared" si="969"/>
        <v>spaces</v>
      </c>
      <c r="S2949" s="8">
        <f t="shared" si="970"/>
        <v>42650</v>
      </c>
      <c r="T2949" s="8">
        <f t="shared" si="971"/>
        <v>42698.71597222222</v>
      </c>
      <c r="U2949">
        <f t="shared" si="972"/>
        <v>2016</v>
      </c>
      <c r="V2949" t="str">
        <f>VLOOKUP(MONTH(S2949),REF!$C$4:$D$15,2,FALSE)</f>
        <v>OCT</v>
      </c>
      <c r="W2949" t="str">
        <f t="shared" si="973"/>
        <v>NO</v>
      </c>
      <c r="X2949" t="str">
        <f t="shared" si="974"/>
        <v>NO</v>
      </c>
      <c r="Y2949" t="str">
        <f t="shared" si="975"/>
        <v>NO</v>
      </c>
      <c r="Z2949" t="str">
        <f t="shared" si="976"/>
        <v>NO</v>
      </c>
      <c r="AA2949" t="str">
        <f t="shared" si="977"/>
        <v>NO</v>
      </c>
      <c r="AB2949" t="str">
        <f t="shared" si="978"/>
        <v>NO</v>
      </c>
      <c r="AC2949" t="str">
        <f t="shared" si="979"/>
        <v>YES</v>
      </c>
      <c r="AD2949" t="str">
        <f t="shared" si="980"/>
        <v>NO</v>
      </c>
      <c r="AE2949" t="str">
        <f t="shared" si="981"/>
        <v>NO</v>
      </c>
      <c r="AF2949" t="str">
        <f t="shared" si="982"/>
        <v>NO</v>
      </c>
      <c r="AG2949" t="str">
        <f t="shared" si="983"/>
        <v>NO</v>
      </c>
      <c r="AH2949" t="str">
        <f t="shared" si="984"/>
        <v>NO</v>
      </c>
      <c r="AI2949" t="str">
        <f t="shared" si="985"/>
        <v/>
      </c>
      <c r="AJ2949">
        <f t="shared" si="986"/>
        <v>13</v>
      </c>
    </row>
    <row r="2950" spans="1:36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66"/>
        <v>4.8000000000000001E-5</v>
      </c>
      <c r="P2950" s="6">
        <f t="shared" si="967"/>
        <v>2.6666666666666665</v>
      </c>
      <c r="Q2950" t="str">
        <f t="shared" si="968"/>
        <v>theater</v>
      </c>
      <c r="R2950" t="str">
        <f t="shared" si="969"/>
        <v>spaces</v>
      </c>
      <c r="S2950" s="8">
        <f t="shared" si="970"/>
        <v>42098</v>
      </c>
      <c r="T2950" s="8">
        <f t="shared" si="971"/>
        <v>42157.649224537032</v>
      </c>
      <c r="U2950">
        <f t="shared" si="972"/>
        <v>2015</v>
      </c>
      <c r="V2950" t="str">
        <f>VLOOKUP(MONTH(S2950),REF!$C$4:$D$15,2,FALSE)</f>
        <v>APR</v>
      </c>
      <c r="W2950" t="str">
        <f t="shared" si="973"/>
        <v>NO</v>
      </c>
      <c r="X2950" t="str">
        <f t="shared" si="974"/>
        <v>NO</v>
      </c>
      <c r="Y2950" t="str">
        <f t="shared" si="975"/>
        <v>NO</v>
      </c>
      <c r="Z2950" t="str">
        <f t="shared" si="976"/>
        <v>NO</v>
      </c>
      <c r="AA2950" t="str">
        <f t="shared" si="977"/>
        <v>NO</v>
      </c>
      <c r="AB2950" t="str">
        <f t="shared" si="978"/>
        <v>NO</v>
      </c>
      <c r="AC2950" t="str">
        <f t="shared" si="979"/>
        <v>NO</v>
      </c>
      <c r="AD2950" t="str">
        <f t="shared" si="980"/>
        <v>NO</v>
      </c>
      <c r="AE2950" t="str">
        <f t="shared" si="981"/>
        <v>NO</v>
      </c>
      <c r="AF2950" t="str">
        <f t="shared" si="982"/>
        <v>NO</v>
      </c>
      <c r="AG2950" t="str">
        <f t="shared" si="983"/>
        <v>NO</v>
      </c>
      <c r="AH2950" t="str">
        <f t="shared" si="984"/>
        <v>YES</v>
      </c>
      <c r="AI2950" t="str">
        <f t="shared" si="985"/>
        <v/>
      </c>
      <c r="AJ2950">
        <f t="shared" si="986"/>
        <v>9</v>
      </c>
    </row>
    <row r="2951" spans="1:36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66"/>
        <v>2.5000000000000001E-2</v>
      </c>
      <c r="P2951" s="6">
        <f t="shared" si="967"/>
        <v>12.5</v>
      </c>
      <c r="Q2951" t="str">
        <f t="shared" si="968"/>
        <v>theater</v>
      </c>
      <c r="R2951" t="str">
        <f t="shared" si="969"/>
        <v>spaces</v>
      </c>
      <c r="S2951" s="8">
        <f t="shared" si="970"/>
        <v>42298</v>
      </c>
      <c r="T2951" s="8">
        <f t="shared" si="971"/>
        <v>42327.864780092597</v>
      </c>
      <c r="U2951">
        <f t="shared" si="972"/>
        <v>2015</v>
      </c>
      <c r="V2951" t="str">
        <f>VLOOKUP(MONTH(S2951),REF!$C$4:$D$15,2,FALSE)</f>
        <v>OCT</v>
      </c>
      <c r="W2951" t="str">
        <f t="shared" si="973"/>
        <v>NO</v>
      </c>
      <c r="X2951" t="str">
        <f t="shared" si="974"/>
        <v>YES</v>
      </c>
      <c r="Y2951" t="str">
        <f t="shared" si="975"/>
        <v>NO</v>
      </c>
      <c r="Z2951" t="str">
        <f t="shared" si="976"/>
        <v>NO</v>
      </c>
      <c r="AA2951" t="str">
        <f t="shared" si="977"/>
        <v>NO</v>
      </c>
      <c r="AB2951" t="str">
        <f t="shared" si="978"/>
        <v>NO</v>
      </c>
      <c r="AC2951" t="str">
        <f t="shared" si="979"/>
        <v>NO</v>
      </c>
      <c r="AD2951" t="str">
        <f t="shared" si="980"/>
        <v>NO</v>
      </c>
      <c r="AE2951" t="str">
        <f t="shared" si="981"/>
        <v>NO</v>
      </c>
      <c r="AF2951" t="str">
        <f t="shared" si="982"/>
        <v>NO</v>
      </c>
      <c r="AG2951" t="str">
        <f t="shared" si="983"/>
        <v>NO</v>
      </c>
      <c r="AH2951" t="str">
        <f t="shared" si="984"/>
        <v>NO</v>
      </c>
      <c r="AI2951" t="str">
        <f t="shared" si="985"/>
        <v/>
      </c>
      <c r="AJ2951">
        <f t="shared" si="986"/>
        <v>2</v>
      </c>
    </row>
    <row r="2952" spans="1:36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66"/>
        <v>0</v>
      </c>
      <c r="P2952" s="6" t="e">
        <f t="shared" si="967"/>
        <v>#DIV/0!</v>
      </c>
      <c r="Q2952" t="str">
        <f t="shared" si="968"/>
        <v>theater</v>
      </c>
      <c r="R2952" t="str">
        <f t="shared" si="969"/>
        <v>spaces</v>
      </c>
      <c r="S2952" s="8">
        <f t="shared" si="970"/>
        <v>42362</v>
      </c>
      <c r="T2952" s="8">
        <f t="shared" si="971"/>
        <v>42392.36518518519</v>
      </c>
      <c r="U2952">
        <f t="shared" si="972"/>
        <v>2015</v>
      </c>
      <c r="V2952" t="str">
        <f>VLOOKUP(MONTH(S2952),REF!$C$4:$D$15,2,FALSE)</f>
        <v>DEC</v>
      </c>
      <c r="W2952" t="str">
        <f t="shared" si="973"/>
        <v>NO</v>
      </c>
      <c r="X2952" t="str">
        <f t="shared" si="974"/>
        <v>NO</v>
      </c>
      <c r="Y2952" t="str">
        <f t="shared" si="975"/>
        <v>NO</v>
      </c>
      <c r="Z2952" t="str">
        <f t="shared" si="976"/>
        <v>NO</v>
      </c>
      <c r="AA2952" t="str">
        <f t="shared" si="977"/>
        <v>NO</v>
      </c>
      <c r="AB2952" t="str">
        <f t="shared" si="978"/>
        <v>NO</v>
      </c>
      <c r="AC2952" t="str">
        <f t="shared" si="979"/>
        <v>NO</v>
      </c>
      <c r="AD2952" t="str">
        <f t="shared" si="980"/>
        <v>NO</v>
      </c>
      <c r="AE2952" t="str">
        <f t="shared" si="981"/>
        <v>NO</v>
      </c>
      <c r="AF2952" t="str">
        <f t="shared" si="982"/>
        <v>NO</v>
      </c>
      <c r="AG2952" t="str">
        <f t="shared" si="983"/>
        <v>NO</v>
      </c>
      <c r="AH2952" t="str">
        <f t="shared" si="984"/>
        <v>YES</v>
      </c>
      <c r="AI2952" t="str">
        <f t="shared" si="985"/>
        <v/>
      </c>
      <c r="AJ2952">
        <f t="shared" si="986"/>
        <v>0</v>
      </c>
    </row>
    <row r="2953" spans="1:36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66"/>
        <v>2.1919999999999999E-2</v>
      </c>
      <c r="P2953" s="6">
        <f t="shared" si="967"/>
        <v>18.896551724137932</v>
      </c>
      <c r="Q2953" t="str">
        <f t="shared" si="968"/>
        <v>theater</v>
      </c>
      <c r="R2953" t="str">
        <f t="shared" si="969"/>
        <v>spaces</v>
      </c>
      <c r="S2953" s="8">
        <f t="shared" si="970"/>
        <v>41873</v>
      </c>
      <c r="T2953" s="8">
        <f t="shared" si="971"/>
        <v>41917.802928240737</v>
      </c>
      <c r="U2953">
        <f t="shared" si="972"/>
        <v>2014</v>
      </c>
      <c r="V2953" t="str">
        <f>VLOOKUP(MONTH(S2953),REF!$C$4:$D$15,2,FALSE)</f>
        <v>AUG</v>
      </c>
      <c r="W2953" t="str">
        <f t="shared" si="973"/>
        <v>NO</v>
      </c>
      <c r="X2953" t="str">
        <f t="shared" si="974"/>
        <v>NO</v>
      </c>
      <c r="Y2953" t="str">
        <f t="shared" si="975"/>
        <v>NO</v>
      </c>
      <c r="Z2953" t="str">
        <f t="shared" si="976"/>
        <v>NO</v>
      </c>
      <c r="AA2953" t="str">
        <f t="shared" si="977"/>
        <v>NO</v>
      </c>
      <c r="AB2953" t="str">
        <f t="shared" si="978"/>
        <v>NO</v>
      </c>
      <c r="AC2953" t="str">
        <f t="shared" si="979"/>
        <v>NO</v>
      </c>
      <c r="AD2953" t="str">
        <f t="shared" si="980"/>
        <v>NO</v>
      </c>
      <c r="AE2953" t="str">
        <f t="shared" si="981"/>
        <v>NO</v>
      </c>
      <c r="AF2953" t="str">
        <f t="shared" si="982"/>
        <v>NO</v>
      </c>
      <c r="AG2953" t="str">
        <f t="shared" si="983"/>
        <v>NO</v>
      </c>
      <c r="AH2953" t="str">
        <f t="shared" si="984"/>
        <v>YES</v>
      </c>
      <c r="AI2953" t="str">
        <f t="shared" si="985"/>
        <v/>
      </c>
      <c r="AJ2953" t="str">
        <f t="shared" si="986"/>
        <v/>
      </c>
    </row>
    <row r="2954" spans="1:36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66"/>
        <v>8.0250000000000002E-2</v>
      </c>
      <c r="P2954" s="6">
        <f t="shared" si="967"/>
        <v>200.625</v>
      </c>
      <c r="Q2954" t="str">
        <f t="shared" si="968"/>
        <v>theater</v>
      </c>
      <c r="R2954" t="str">
        <f t="shared" si="969"/>
        <v>spaces</v>
      </c>
      <c r="S2954" s="8">
        <f t="shared" si="970"/>
        <v>42629</v>
      </c>
      <c r="T2954" s="8">
        <f t="shared" si="971"/>
        <v>42660.166666666672</v>
      </c>
      <c r="U2954">
        <f t="shared" si="972"/>
        <v>2016</v>
      </c>
      <c r="V2954" t="str">
        <f>VLOOKUP(MONTH(S2954),REF!$C$4:$D$15,2,FALSE)</f>
        <v>SEP</v>
      </c>
      <c r="W2954" t="str">
        <f t="shared" si="973"/>
        <v>NO</v>
      </c>
      <c r="X2954" t="str">
        <f t="shared" si="974"/>
        <v>NO</v>
      </c>
      <c r="Y2954" t="str">
        <f t="shared" si="975"/>
        <v>NO</v>
      </c>
      <c r="Z2954" t="str">
        <f t="shared" si="976"/>
        <v>NO</v>
      </c>
      <c r="AA2954" t="str">
        <f t="shared" si="977"/>
        <v>NO</v>
      </c>
      <c r="AB2954" t="str">
        <f t="shared" si="978"/>
        <v>YES</v>
      </c>
      <c r="AC2954" t="str">
        <f t="shared" si="979"/>
        <v>NO</v>
      </c>
      <c r="AD2954" t="str">
        <f t="shared" si="980"/>
        <v>NO</v>
      </c>
      <c r="AE2954" t="str">
        <f t="shared" si="981"/>
        <v>NO</v>
      </c>
      <c r="AF2954" t="str">
        <f t="shared" si="982"/>
        <v>NO</v>
      </c>
      <c r="AG2954" t="str">
        <f t="shared" si="983"/>
        <v>NO</v>
      </c>
      <c r="AH2954" t="str">
        <f t="shared" si="984"/>
        <v>NO</v>
      </c>
      <c r="AI2954" t="str">
        <f t="shared" si="985"/>
        <v/>
      </c>
      <c r="AJ2954" t="str">
        <f t="shared" si="986"/>
        <v/>
      </c>
    </row>
    <row r="2955" spans="1:36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66"/>
        <v>1.5125E-3</v>
      </c>
      <c r="P2955" s="6">
        <f t="shared" si="967"/>
        <v>201.66666666666666</v>
      </c>
      <c r="Q2955" t="str">
        <f t="shared" si="968"/>
        <v>theater</v>
      </c>
      <c r="R2955" t="str">
        <f t="shared" si="969"/>
        <v>spaces</v>
      </c>
      <c r="S2955" s="8">
        <f t="shared" si="970"/>
        <v>42256</v>
      </c>
      <c r="T2955" s="8">
        <f t="shared" si="971"/>
        <v>42285.791909722218</v>
      </c>
      <c r="U2955">
        <f t="shared" si="972"/>
        <v>2015</v>
      </c>
      <c r="V2955" t="str">
        <f>VLOOKUP(MONTH(S2955),REF!$C$4:$D$15,2,FALSE)</f>
        <v>SEP</v>
      </c>
      <c r="W2955" t="str">
        <f t="shared" si="973"/>
        <v>NO</v>
      </c>
      <c r="X2955" t="str">
        <f t="shared" si="974"/>
        <v>NO</v>
      </c>
      <c r="Y2955" t="str">
        <f t="shared" si="975"/>
        <v>NO</v>
      </c>
      <c r="Z2955" t="str">
        <f t="shared" si="976"/>
        <v>NO</v>
      </c>
      <c r="AA2955" t="str">
        <f t="shared" si="977"/>
        <v>NO</v>
      </c>
      <c r="AB2955" t="str">
        <f t="shared" si="978"/>
        <v>NO</v>
      </c>
      <c r="AC2955" t="str">
        <f t="shared" si="979"/>
        <v>NO</v>
      </c>
      <c r="AD2955" t="str">
        <f t="shared" si="980"/>
        <v>NO</v>
      </c>
      <c r="AE2955" t="str">
        <f t="shared" si="981"/>
        <v>NO</v>
      </c>
      <c r="AF2955" t="str">
        <f t="shared" si="982"/>
        <v>NO</v>
      </c>
      <c r="AG2955" t="str">
        <f t="shared" si="983"/>
        <v>NO</v>
      </c>
      <c r="AH2955" t="str">
        <f t="shared" si="984"/>
        <v>YES</v>
      </c>
      <c r="AI2955" t="str">
        <f t="shared" si="985"/>
        <v/>
      </c>
      <c r="AJ2955" t="str">
        <f t="shared" si="986"/>
        <v/>
      </c>
    </row>
    <row r="2956" spans="1:36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66"/>
        <v>0</v>
      </c>
      <c r="P2956" s="6" t="e">
        <f t="shared" si="967"/>
        <v>#DIV/0!</v>
      </c>
      <c r="Q2956" t="str">
        <f t="shared" si="968"/>
        <v>theater</v>
      </c>
      <c r="R2956" t="str">
        <f t="shared" si="969"/>
        <v>spaces</v>
      </c>
      <c r="S2956" s="8">
        <f t="shared" si="970"/>
        <v>42791</v>
      </c>
      <c r="T2956" s="8">
        <f t="shared" si="971"/>
        <v>42810.541701388887</v>
      </c>
      <c r="U2956">
        <f t="shared" si="972"/>
        <v>2017</v>
      </c>
      <c r="V2956" t="str">
        <f>VLOOKUP(MONTH(S2956),REF!$C$4:$D$15,2,FALSE)</f>
        <v>FEB</v>
      </c>
      <c r="W2956" t="str">
        <f t="shared" si="973"/>
        <v>NO</v>
      </c>
      <c r="X2956" t="str">
        <f t="shared" si="974"/>
        <v>NO</v>
      </c>
      <c r="Y2956" t="str">
        <f t="shared" si="975"/>
        <v>NO</v>
      </c>
      <c r="Z2956" t="str">
        <f t="shared" si="976"/>
        <v>NO</v>
      </c>
      <c r="AA2956" t="str">
        <f t="shared" si="977"/>
        <v>YES</v>
      </c>
      <c r="AB2956" t="str">
        <f t="shared" si="978"/>
        <v>NO</v>
      </c>
      <c r="AC2956" t="str">
        <f t="shared" si="979"/>
        <v>NO</v>
      </c>
      <c r="AD2956" t="str">
        <f t="shared" si="980"/>
        <v>NO</v>
      </c>
      <c r="AE2956" t="str">
        <f t="shared" si="981"/>
        <v>NO</v>
      </c>
      <c r="AF2956" t="str">
        <f t="shared" si="982"/>
        <v>NO</v>
      </c>
      <c r="AG2956" t="str">
        <f t="shared" si="983"/>
        <v>NO</v>
      </c>
      <c r="AH2956" t="str">
        <f t="shared" si="984"/>
        <v>NO</v>
      </c>
      <c r="AI2956" t="str">
        <f t="shared" si="985"/>
        <v/>
      </c>
      <c r="AJ2956" t="str">
        <f t="shared" si="986"/>
        <v/>
      </c>
    </row>
    <row r="2957" spans="1:36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66"/>
        <v>0.59583333333333333</v>
      </c>
      <c r="P2957" s="6">
        <f t="shared" si="967"/>
        <v>65</v>
      </c>
      <c r="Q2957" t="str">
        <f t="shared" si="968"/>
        <v>theater</v>
      </c>
      <c r="R2957" t="str">
        <f t="shared" si="969"/>
        <v>spaces</v>
      </c>
      <c r="S2957" s="8">
        <f t="shared" si="970"/>
        <v>42142</v>
      </c>
      <c r="T2957" s="8">
        <f t="shared" si="971"/>
        <v>42171.741307870368</v>
      </c>
      <c r="U2957">
        <f t="shared" si="972"/>
        <v>2015</v>
      </c>
      <c r="V2957" t="str">
        <f>VLOOKUP(MONTH(S2957),REF!$C$4:$D$15,2,FALSE)</f>
        <v>MAY</v>
      </c>
      <c r="W2957" t="str">
        <f t="shared" si="973"/>
        <v>NO</v>
      </c>
      <c r="X2957" t="str">
        <f t="shared" si="974"/>
        <v>YES</v>
      </c>
      <c r="Y2957" t="str">
        <f t="shared" si="975"/>
        <v>NO</v>
      </c>
      <c r="Z2957" t="str">
        <f t="shared" si="976"/>
        <v>NO</v>
      </c>
      <c r="AA2957" t="str">
        <f t="shared" si="977"/>
        <v>NO</v>
      </c>
      <c r="AB2957" t="str">
        <f t="shared" si="978"/>
        <v>NO</v>
      </c>
      <c r="AC2957" t="str">
        <f t="shared" si="979"/>
        <v>NO</v>
      </c>
      <c r="AD2957" t="str">
        <f t="shared" si="980"/>
        <v>NO</v>
      </c>
      <c r="AE2957" t="str">
        <f t="shared" si="981"/>
        <v>NO</v>
      </c>
      <c r="AF2957" t="str">
        <f t="shared" si="982"/>
        <v>NO</v>
      </c>
      <c r="AG2957" t="str">
        <f t="shared" si="983"/>
        <v>NO</v>
      </c>
      <c r="AH2957" t="str">
        <f t="shared" si="984"/>
        <v>NO</v>
      </c>
      <c r="AI2957" t="str">
        <f t="shared" si="985"/>
        <v/>
      </c>
      <c r="AJ2957" t="str">
        <f t="shared" si="986"/>
        <v/>
      </c>
    </row>
    <row r="2958" spans="1:36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66"/>
        <v>0.16734177215189874</v>
      </c>
      <c r="P2958" s="6">
        <f t="shared" si="967"/>
        <v>66.099999999999994</v>
      </c>
      <c r="Q2958" t="str">
        <f t="shared" si="968"/>
        <v>theater</v>
      </c>
      <c r="R2958" t="str">
        <f t="shared" si="969"/>
        <v>spaces</v>
      </c>
      <c r="S2958" s="8">
        <f t="shared" si="970"/>
        <v>42465</v>
      </c>
      <c r="T2958" s="8">
        <f t="shared" si="971"/>
        <v>42494.958912037036</v>
      </c>
      <c r="U2958">
        <f t="shared" si="972"/>
        <v>2016</v>
      </c>
      <c r="V2958" t="str">
        <f>VLOOKUP(MONTH(S2958),REF!$C$4:$D$15,2,FALSE)</f>
        <v>APR</v>
      </c>
      <c r="W2958" t="str">
        <f t="shared" si="973"/>
        <v>NO</v>
      </c>
      <c r="X2958" t="str">
        <f t="shared" si="974"/>
        <v>NO</v>
      </c>
      <c r="Y2958" t="str">
        <f t="shared" si="975"/>
        <v>YES</v>
      </c>
      <c r="Z2958" t="str">
        <f t="shared" si="976"/>
        <v>NO</v>
      </c>
      <c r="AA2958" t="str">
        <f t="shared" si="977"/>
        <v>NO</v>
      </c>
      <c r="AB2958" t="str">
        <f t="shared" si="978"/>
        <v>NO</v>
      </c>
      <c r="AC2958" t="str">
        <f t="shared" si="979"/>
        <v>NO</v>
      </c>
      <c r="AD2958" t="str">
        <f t="shared" si="980"/>
        <v>NO</v>
      </c>
      <c r="AE2958" t="str">
        <f t="shared" si="981"/>
        <v>NO</v>
      </c>
      <c r="AF2958" t="str">
        <f t="shared" si="982"/>
        <v>NO</v>
      </c>
      <c r="AG2958" t="str">
        <f t="shared" si="983"/>
        <v>NO</v>
      </c>
      <c r="AH2958" t="str">
        <f t="shared" si="984"/>
        <v>NO</v>
      </c>
      <c r="AI2958" t="str">
        <f t="shared" si="985"/>
        <v/>
      </c>
      <c r="AJ2958" t="str">
        <f t="shared" si="986"/>
        <v/>
      </c>
    </row>
    <row r="2959" spans="1:36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66"/>
        <v>1.8666666666666668E-2</v>
      </c>
      <c r="P2959" s="6">
        <f t="shared" si="967"/>
        <v>93.333333333333329</v>
      </c>
      <c r="Q2959" t="str">
        <f t="shared" si="968"/>
        <v>theater</v>
      </c>
      <c r="R2959" t="str">
        <f t="shared" si="969"/>
        <v>spaces</v>
      </c>
      <c r="S2959" s="8">
        <f t="shared" si="970"/>
        <v>42031</v>
      </c>
      <c r="T2959" s="8">
        <f t="shared" si="971"/>
        <v>42090.969583333332</v>
      </c>
      <c r="U2959">
        <f t="shared" si="972"/>
        <v>2015</v>
      </c>
      <c r="V2959" t="str">
        <f>VLOOKUP(MONTH(S2959),REF!$C$4:$D$15,2,FALSE)</f>
        <v>JAN</v>
      </c>
      <c r="W2959" t="str">
        <f t="shared" si="973"/>
        <v>NO</v>
      </c>
      <c r="X2959" t="str">
        <f t="shared" si="974"/>
        <v>NO</v>
      </c>
      <c r="Y2959" t="str">
        <f t="shared" si="975"/>
        <v>NO</v>
      </c>
      <c r="Z2959" t="str">
        <f t="shared" si="976"/>
        <v>NO</v>
      </c>
      <c r="AA2959" t="str">
        <f t="shared" si="977"/>
        <v>YES</v>
      </c>
      <c r="AB2959" t="str">
        <f t="shared" si="978"/>
        <v>NO</v>
      </c>
      <c r="AC2959" t="str">
        <f t="shared" si="979"/>
        <v>NO</v>
      </c>
      <c r="AD2959" t="str">
        <f t="shared" si="980"/>
        <v>NO</v>
      </c>
      <c r="AE2959" t="str">
        <f t="shared" si="981"/>
        <v>NO</v>
      </c>
      <c r="AF2959" t="str">
        <f t="shared" si="982"/>
        <v>NO</v>
      </c>
      <c r="AG2959" t="str">
        <f t="shared" si="983"/>
        <v>NO</v>
      </c>
      <c r="AH2959" t="str">
        <f t="shared" si="984"/>
        <v>NO</v>
      </c>
      <c r="AI2959" t="str">
        <f t="shared" si="985"/>
        <v/>
      </c>
      <c r="AJ2959" t="str">
        <f t="shared" si="986"/>
        <v/>
      </c>
    </row>
    <row r="2960" spans="1:36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66"/>
        <v>0</v>
      </c>
      <c r="P2960" s="6" t="e">
        <f t="shared" si="967"/>
        <v>#DIV/0!</v>
      </c>
      <c r="Q2960" t="str">
        <f t="shared" si="968"/>
        <v>theater</v>
      </c>
      <c r="R2960" t="str">
        <f t="shared" si="969"/>
        <v>spaces</v>
      </c>
      <c r="S2960" s="8">
        <f t="shared" si="970"/>
        <v>42439</v>
      </c>
      <c r="T2960" s="8">
        <f t="shared" si="971"/>
        <v>42498.73746527778</v>
      </c>
      <c r="U2960">
        <f t="shared" si="972"/>
        <v>2016</v>
      </c>
      <c r="V2960" t="str">
        <f>VLOOKUP(MONTH(S2960),REF!$C$4:$D$15,2,FALSE)</f>
        <v>MAR</v>
      </c>
      <c r="W2960" t="str">
        <f t="shared" si="973"/>
        <v>NO</v>
      </c>
      <c r="X2960" t="str">
        <f t="shared" si="974"/>
        <v>NO</v>
      </c>
      <c r="Y2960" t="str">
        <f t="shared" si="975"/>
        <v>NO</v>
      </c>
      <c r="Z2960" t="str">
        <f t="shared" si="976"/>
        <v>NO</v>
      </c>
      <c r="AA2960" t="str">
        <f t="shared" si="977"/>
        <v>NO</v>
      </c>
      <c r="AB2960" t="str">
        <f t="shared" si="978"/>
        <v>NO</v>
      </c>
      <c r="AC2960" t="str">
        <f t="shared" si="979"/>
        <v>NO</v>
      </c>
      <c r="AD2960" t="str">
        <f t="shared" si="980"/>
        <v>NO</v>
      </c>
      <c r="AE2960" t="str">
        <f t="shared" si="981"/>
        <v>NO</v>
      </c>
      <c r="AF2960" t="str">
        <f t="shared" si="982"/>
        <v>NO</v>
      </c>
      <c r="AG2960" t="str">
        <f t="shared" si="983"/>
        <v>NO</v>
      </c>
      <c r="AH2960" t="str">
        <f t="shared" si="984"/>
        <v>YES</v>
      </c>
      <c r="AI2960" t="str">
        <f t="shared" si="985"/>
        <v/>
      </c>
      <c r="AJ2960" t="str">
        <f t="shared" si="986"/>
        <v/>
      </c>
    </row>
    <row r="2961" spans="1:36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66"/>
        <v>0</v>
      </c>
      <c r="P2961" s="6" t="e">
        <f t="shared" si="967"/>
        <v>#DIV/0!</v>
      </c>
      <c r="Q2961" t="str">
        <f t="shared" si="968"/>
        <v>theater</v>
      </c>
      <c r="R2961" t="str">
        <f t="shared" si="969"/>
        <v>spaces</v>
      </c>
      <c r="S2961" s="8">
        <f t="shared" si="970"/>
        <v>42498</v>
      </c>
      <c r="T2961" s="8">
        <f t="shared" si="971"/>
        <v>42528.008391203708</v>
      </c>
      <c r="U2961">
        <f t="shared" si="972"/>
        <v>2016</v>
      </c>
      <c r="V2961" t="str">
        <f>VLOOKUP(MONTH(S2961),REF!$C$4:$D$15,2,FALSE)</f>
        <v>MAY</v>
      </c>
      <c r="W2961" t="str">
        <f t="shared" si="973"/>
        <v>NO</v>
      </c>
      <c r="X2961" t="str">
        <f t="shared" si="974"/>
        <v>NO</v>
      </c>
      <c r="Y2961" t="str">
        <f t="shared" si="975"/>
        <v>NO</v>
      </c>
      <c r="Z2961" t="str">
        <f t="shared" si="976"/>
        <v>YES</v>
      </c>
      <c r="AA2961" t="str">
        <f t="shared" si="977"/>
        <v>NO</v>
      </c>
      <c r="AB2961" t="str">
        <f t="shared" si="978"/>
        <v>NO</v>
      </c>
      <c r="AC2961" t="str">
        <f t="shared" si="979"/>
        <v>NO</v>
      </c>
      <c r="AD2961" t="str">
        <f t="shared" si="980"/>
        <v>NO</v>
      </c>
      <c r="AE2961" t="str">
        <f t="shared" si="981"/>
        <v>NO</v>
      </c>
      <c r="AF2961" t="str">
        <f t="shared" si="982"/>
        <v>NO</v>
      </c>
      <c r="AG2961" t="str">
        <f t="shared" si="983"/>
        <v>NO</v>
      </c>
      <c r="AH2961" t="str">
        <f t="shared" si="984"/>
        <v>NO</v>
      </c>
      <c r="AI2961" t="str">
        <f t="shared" si="985"/>
        <v/>
      </c>
      <c r="AJ2961" t="str">
        <f t="shared" si="986"/>
        <v/>
      </c>
    </row>
    <row r="2962" spans="1:36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66"/>
        <v>0</v>
      </c>
      <c r="P2962" s="6" t="e">
        <f t="shared" si="967"/>
        <v>#DIV/0!</v>
      </c>
      <c r="Q2962" t="str">
        <f t="shared" si="968"/>
        <v>theater</v>
      </c>
      <c r="R2962" t="str">
        <f t="shared" si="969"/>
        <v>spaces</v>
      </c>
      <c r="S2962" s="8">
        <f t="shared" si="970"/>
        <v>41864</v>
      </c>
      <c r="T2962" s="8">
        <f t="shared" si="971"/>
        <v>41893.757210648146</v>
      </c>
      <c r="U2962">
        <f t="shared" si="972"/>
        <v>2014</v>
      </c>
      <c r="V2962" t="str">
        <f>VLOOKUP(MONTH(S2962),REF!$C$4:$D$15,2,FALSE)</f>
        <v>AUG</v>
      </c>
      <c r="W2962" t="str">
        <f t="shared" si="973"/>
        <v>NO</v>
      </c>
      <c r="X2962" t="str">
        <f t="shared" si="974"/>
        <v>NO</v>
      </c>
      <c r="Y2962" t="str">
        <f t="shared" si="975"/>
        <v>NO</v>
      </c>
      <c r="Z2962" t="str">
        <f t="shared" si="976"/>
        <v>NO</v>
      </c>
      <c r="AA2962" t="str">
        <f t="shared" si="977"/>
        <v>NO</v>
      </c>
      <c r="AB2962" t="str">
        <f t="shared" si="978"/>
        <v>NO</v>
      </c>
      <c r="AC2962" t="str">
        <f t="shared" si="979"/>
        <v>NO</v>
      </c>
      <c r="AD2962" t="str">
        <f t="shared" si="980"/>
        <v>NO</v>
      </c>
      <c r="AE2962" t="str">
        <f t="shared" si="981"/>
        <v>NO</v>
      </c>
      <c r="AF2962" t="str">
        <f t="shared" si="982"/>
        <v>NO</v>
      </c>
      <c r="AG2962" t="str">
        <f t="shared" si="983"/>
        <v>NO</v>
      </c>
      <c r="AH2962" t="str">
        <f t="shared" si="984"/>
        <v>YES</v>
      </c>
      <c r="AI2962" t="str">
        <f t="shared" si="985"/>
        <v/>
      </c>
      <c r="AJ2962" t="str">
        <f t="shared" si="986"/>
        <v/>
      </c>
    </row>
    <row r="2963" spans="1:36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66"/>
        <v>1.0962000000000001</v>
      </c>
      <c r="P2963" s="6">
        <f t="shared" si="967"/>
        <v>50.75</v>
      </c>
      <c r="Q2963" t="str">
        <f t="shared" si="968"/>
        <v>theater</v>
      </c>
      <c r="R2963" t="str">
        <f t="shared" si="969"/>
        <v>plays</v>
      </c>
      <c r="S2963" s="8">
        <f t="shared" si="970"/>
        <v>42061</v>
      </c>
      <c r="T2963" s="8">
        <f t="shared" si="971"/>
        <v>42089.166666666672</v>
      </c>
      <c r="U2963">
        <f t="shared" si="972"/>
        <v>2015</v>
      </c>
      <c r="V2963" t="str">
        <f>VLOOKUP(MONTH(S2963),REF!$C$4:$D$15,2,FALSE)</f>
        <v>FEB</v>
      </c>
      <c r="W2963" t="str">
        <f t="shared" si="973"/>
        <v>NO</v>
      </c>
      <c r="X2963" t="str">
        <f t="shared" si="974"/>
        <v>NO</v>
      </c>
      <c r="Y2963" t="str">
        <f t="shared" si="975"/>
        <v>YES</v>
      </c>
      <c r="Z2963" t="str">
        <f t="shared" si="976"/>
        <v>NO</v>
      </c>
      <c r="AA2963" t="str">
        <f t="shared" si="977"/>
        <v>NO</v>
      </c>
      <c r="AB2963" t="str">
        <f t="shared" si="978"/>
        <v>NO</v>
      </c>
      <c r="AC2963" t="str">
        <f t="shared" si="979"/>
        <v>NO</v>
      </c>
      <c r="AD2963" t="str">
        <f t="shared" si="980"/>
        <v>NO</v>
      </c>
      <c r="AE2963" t="str">
        <f t="shared" si="981"/>
        <v>NO</v>
      </c>
      <c r="AF2963" t="str">
        <f t="shared" si="982"/>
        <v>NO</v>
      </c>
      <c r="AG2963" t="str">
        <f t="shared" si="983"/>
        <v>NO</v>
      </c>
      <c r="AH2963" t="str">
        <f t="shared" si="984"/>
        <v>NO</v>
      </c>
      <c r="AI2963">
        <f t="shared" si="985"/>
        <v>108</v>
      </c>
      <c r="AJ2963" t="str">
        <f t="shared" si="986"/>
        <v/>
      </c>
    </row>
    <row r="2964" spans="1:36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66"/>
        <v>1.218</v>
      </c>
      <c r="P2964" s="6">
        <f t="shared" si="967"/>
        <v>60.9</v>
      </c>
      <c r="Q2964" t="str">
        <f t="shared" si="968"/>
        <v>theater</v>
      </c>
      <c r="R2964" t="str">
        <f t="shared" si="969"/>
        <v>plays</v>
      </c>
      <c r="S2964" s="8">
        <f t="shared" si="970"/>
        <v>42036</v>
      </c>
      <c r="T2964" s="8">
        <f t="shared" si="971"/>
        <v>42064.290972222225</v>
      </c>
      <c r="U2964">
        <f t="shared" si="972"/>
        <v>2015</v>
      </c>
      <c r="V2964" t="str">
        <f>VLOOKUP(MONTH(S2964),REF!$C$4:$D$15,2,FALSE)</f>
        <v>FEB</v>
      </c>
      <c r="W2964" t="str">
        <f t="shared" si="973"/>
        <v>NO</v>
      </c>
      <c r="X2964" t="str">
        <f t="shared" si="974"/>
        <v>YES</v>
      </c>
      <c r="Y2964" t="str">
        <f t="shared" si="975"/>
        <v>NO</v>
      </c>
      <c r="Z2964" t="str">
        <f t="shared" si="976"/>
        <v>NO</v>
      </c>
      <c r="AA2964" t="str">
        <f t="shared" si="977"/>
        <v>NO</v>
      </c>
      <c r="AB2964" t="str">
        <f t="shared" si="978"/>
        <v>NO</v>
      </c>
      <c r="AC2964" t="str">
        <f t="shared" si="979"/>
        <v>NO</v>
      </c>
      <c r="AD2964" t="str">
        <f t="shared" si="980"/>
        <v>NO</v>
      </c>
      <c r="AE2964" t="str">
        <f t="shared" si="981"/>
        <v>NO</v>
      </c>
      <c r="AF2964" t="str">
        <f t="shared" si="982"/>
        <v>NO</v>
      </c>
      <c r="AG2964" t="str">
        <f t="shared" si="983"/>
        <v>NO</v>
      </c>
      <c r="AH2964" t="str">
        <f t="shared" si="984"/>
        <v>NO</v>
      </c>
      <c r="AI2964">
        <f t="shared" si="985"/>
        <v>20</v>
      </c>
      <c r="AJ2964" t="str">
        <f t="shared" si="986"/>
        <v/>
      </c>
    </row>
    <row r="2965" spans="1:36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66"/>
        <v>1.0685</v>
      </c>
      <c r="P2965" s="6">
        <f t="shared" si="967"/>
        <v>109.03061224489795</v>
      </c>
      <c r="Q2965" t="str">
        <f t="shared" si="968"/>
        <v>theater</v>
      </c>
      <c r="R2965" t="str">
        <f t="shared" si="969"/>
        <v>plays</v>
      </c>
      <c r="S2965" s="8">
        <f t="shared" si="970"/>
        <v>42157</v>
      </c>
      <c r="T2965" s="8">
        <f t="shared" si="971"/>
        <v>42187.470185185186</v>
      </c>
      <c r="U2965">
        <f t="shared" si="972"/>
        <v>2015</v>
      </c>
      <c r="V2965" t="str">
        <f>VLOOKUP(MONTH(S2965),REF!$C$4:$D$15,2,FALSE)</f>
        <v>JUN</v>
      </c>
      <c r="W2965" t="str">
        <f t="shared" si="973"/>
        <v>NO</v>
      </c>
      <c r="X2965" t="str">
        <f t="shared" si="974"/>
        <v>NO</v>
      </c>
      <c r="Y2965" t="str">
        <f t="shared" si="975"/>
        <v>NO</v>
      </c>
      <c r="Z2965" t="str">
        <f t="shared" si="976"/>
        <v>YES</v>
      </c>
      <c r="AA2965" t="str">
        <f t="shared" si="977"/>
        <v>NO</v>
      </c>
      <c r="AB2965" t="str">
        <f t="shared" si="978"/>
        <v>NO</v>
      </c>
      <c r="AC2965" t="str">
        <f t="shared" si="979"/>
        <v>NO</v>
      </c>
      <c r="AD2965" t="str">
        <f t="shared" si="980"/>
        <v>NO</v>
      </c>
      <c r="AE2965" t="str">
        <f t="shared" si="981"/>
        <v>NO</v>
      </c>
      <c r="AF2965" t="str">
        <f t="shared" si="982"/>
        <v>NO</v>
      </c>
      <c r="AG2965" t="str">
        <f t="shared" si="983"/>
        <v>NO</v>
      </c>
      <c r="AH2965" t="str">
        <f t="shared" si="984"/>
        <v>NO</v>
      </c>
      <c r="AI2965">
        <f t="shared" si="985"/>
        <v>98</v>
      </c>
      <c r="AJ2965" t="str">
        <f t="shared" si="986"/>
        <v/>
      </c>
    </row>
    <row r="2966" spans="1:36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66"/>
        <v>1.0071379999999999</v>
      </c>
      <c r="P2966" s="6">
        <f t="shared" si="967"/>
        <v>25.692295918367346</v>
      </c>
      <c r="Q2966" t="str">
        <f t="shared" si="968"/>
        <v>theater</v>
      </c>
      <c r="R2966" t="str">
        <f t="shared" si="969"/>
        <v>plays</v>
      </c>
      <c r="S2966" s="8">
        <f t="shared" si="970"/>
        <v>41828</v>
      </c>
      <c r="T2966" s="8">
        <f t="shared" si="971"/>
        <v>41857.897222222222</v>
      </c>
      <c r="U2966">
        <f t="shared" si="972"/>
        <v>2014</v>
      </c>
      <c r="V2966" t="str">
        <f>VLOOKUP(MONTH(S2966),REF!$C$4:$D$15,2,FALSE)</f>
        <v>JUL</v>
      </c>
      <c r="W2966" t="str">
        <f t="shared" si="973"/>
        <v>NO</v>
      </c>
      <c r="X2966" t="str">
        <f t="shared" si="974"/>
        <v>NO</v>
      </c>
      <c r="Y2966" t="str">
        <f t="shared" si="975"/>
        <v>YES</v>
      </c>
      <c r="Z2966" t="str">
        <f t="shared" si="976"/>
        <v>NO</v>
      </c>
      <c r="AA2966" t="str">
        <f t="shared" si="977"/>
        <v>NO</v>
      </c>
      <c r="AB2966" t="str">
        <f t="shared" si="978"/>
        <v>NO</v>
      </c>
      <c r="AC2966" t="str">
        <f t="shared" si="979"/>
        <v>NO</v>
      </c>
      <c r="AD2966" t="str">
        <f t="shared" si="980"/>
        <v>NO</v>
      </c>
      <c r="AE2966" t="str">
        <f t="shared" si="981"/>
        <v>NO</v>
      </c>
      <c r="AF2966" t="str">
        <f t="shared" si="982"/>
        <v>NO</v>
      </c>
      <c r="AG2966" t="str">
        <f t="shared" si="983"/>
        <v>NO</v>
      </c>
      <c r="AH2966" t="str">
        <f t="shared" si="984"/>
        <v>NO</v>
      </c>
      <c r="AI2966">
        <f t="shared" si="985"/>
        <v>196</v>
      </c>
      <c r="AJ2966" t="str">
        <f t="shared" si="986"/>
        <v/>
      </c>
    </row>
    <row r="2967" spans="1:36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66"/>
        <v>1.0900000000000001</v>
      </c>
      <c r="P2967" s="6">
        <f t="shared" si="967"/>
        <v>41.92307692307692</v>
      </c>
      <c r="Q2967" t="str">
        <f t="shared" si="968"/>
        <v>theater</v>
      </c>
      <c r="R2967" t="str">
        <f t="shared" si="969"/>
        <v>plays</v>
      </c>
      <c r="S2967" s="8">
        <f t="shared" si="970"/>
        <v>42163</v>
      </c>
      <c r="T2967" s="8">
        <f t="shared" si="971"/>
        <v>42192.729548611111</v>
      </c>
      <c r="U2967">
        <f t="shared" si="972"/>
        <v>2015</v>
      </c>
      <c r="V2967" t="str">
        <f>VLOOKUP(MONTH(S2967),REF!$C$4:$D$15,2,FALSE)</f>
        <v>JUN</v>
      </c>
      <c r="W2967" t="str">
        <f t="shared" si="973"/>
        <v>NO</v>
      </c>
      <c r="X2967" t="str">
        <f t="shared" si="974"/>
        <v>YES</v>
      </c>
      <c r="Y2967" t="str">
        <f t="shared" si="975"/>
        <v>NO</v>
      </c>
      <c r="Z2967" t="str">
        <f t="shared" si="976"/>
        <v>NO</v>
      </c>
      <c r="AA2967" t="str">
        <f t="shared" si="977"/>
        <v>NO</v>
      </c>
      <c r="AB2967" t="str">
        <f t="shared" si="978"/>
        <v>NO</v>
      </c>
      <c r="AC2967" t="str">
        <f t="shared" si="979"/>
        <v>NO</v>
      </c>
      <c r="AD2967" t="str">
        <f t="shared" si="980"/>
        <v>NO</v>
      </c>
      <c r="AE2967" t="str">
        <f t="shared" si="981"/>
        <v>NO</v>
      </c>
      <c r="AF2967" t="str">
        <f t="shared" si="982"/>
        <v>NO</v>
      </c>
      <c r="AG2967" t="str">
        <f t="shared" si="983"/>
        <v>NO</v>
      </c>
      <c r="AH2967" t="str">
        <f t="shared" si="984"/>
        <v>NO</v>
      </c>
      <c r="AI2967">
        <f t="shared" si="985"/>
        <v>39</v>
      </c>
      <c r="AJ2967" t="str">
        <f t="shared" si="986"/>
        <v/>
      </c>
    </row>
    <row r="2968" spans="1:36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66"/>
        <v>1.1363000000000001</v>
      </c>
      <c r="P2968" s="6">
        <f t="shared" si="967"/>
        <v>88.7734375</v>
      </c>
      <c r="Q2968" t="str">
        <f t="shared" si="968"/>
        <v>theater</v>
      </c>
      <c r="R2968" t="str">
        <f t="shared" si="969"/>
        <v>plays</v>
      </c>
      <c r="S2968" s="8">
        <f t="shared" si="970"/>
        <v>42234</v>
      </c>
      <c r="T2968" s="8">
        <f t="shared" si="971"/>
        <v>42263.738564814819</v>
      </c>
      <c r="U2968">
        <f t="shared" si="972"/>
        <v>2015</v>
      </c>
      <c r="V2968" t="str">
        <f>VLOOKUP(MONTH(S2968),REF!$C$4:$D$15,2,FALSE)</f>
        <v>AUG</v>
      </c>
      <c r="W2968" t="str">
        <f t="shared" si="973"/>
        <v>NO</v>
      </c>
      <c r="X2968" t="str">
        <f t="shared" si="974"/>
        <v>NO</v>
      </c>
      <c r="Y2968" t="str">
        <f t="shared" si="975"/>
        <v>NO</v>
      </c>
      <c r="Z2968" t="str">
        <f t="shared" si="976"/>
        <v>YES</v>
      </c>
      <c r="AA2968" t="str">
        <f t="shared" si="977"/>
        <v>NO</v>
      </c>
      <c r="AB2968" t="str">
        <f t="shared" si="978"/>
        <v>NO</v>
      </c>
      <c r="AC2968" t="str">
        <f t="shared" si="979"/>
        <v>NO</v>
      </c>
      <c r="AD2968" t="str">
        <f t="shared" si="980"/>
        <v>NO</v>
      </c>
      <c r="AE2968" t="str">
        <f t="shared" si="981"/>
        <v>NO</v>
      </c>
      <c r="AF2968" t="str">
        <f t="shared" si="982"/>
        <v>NO</v>
      </c>
      <c r="AG2968" t="str">
        <f t="shared" si="983"/>
        <v>NO</v>
      </c>
      <c r="AH2968" t="str">
        <f t="shared" si="984"/>
        <v>NO</v>
      </c>
      <c r="AI2968">
        <f t="shared" si="985"/>
        <v>128</v>
      </c>
      <c r="AJ2968" t="str">
        <f t="shared" si="986"/>
        <v/>
      </c>
    </row>
    <row r="2969" spans="1:36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66"/>
        <v>1.1392</v>
      </c>
      <c r="P2969" s="6">
        <f t="shared" si="967"/>
        <v>80.225352112676063</v>
      </c>
      <c r="Q2969" t="str">
        <f t="shared" si="968"/>
        <v>theater</v>
      </c>
      <c r="R2969" t="str">
        <f t="shared" si="969"/>
        <v>plays</v>
      </c>
      <c r="S2969" s="8">
        <f t="shared" si="970"/>
        <v>42042</v>
      </c>
      <c r="T2969" s="8">
        <f t="shared" si="971"/>
        <v>42072.156157407408</v>
      </c>
      <c r="U2969">
        <f t="shared" si="972"/>
        <v>2015</v>
      </c>
      <c r="V2969" t="str">
        <f>VLOOKUP(MONTH(S2969),REF!$C$4:$D$15,2,FALSE)</f>
        <v>FEB</v>
      </c>
      <c r="W2969" t="str">
        <f t="shared" si="973"/>
        <v>NO</v>
      </c>
      <c r="X2969" t="str">
        <f t="shared" si="974"/>
        <v>NO</v>
      </c>
      <c r="Y2969" t="str">
        <f t="shared" si="975"/>
        <v>YES</v>
      </c>
      <c r="Z2969" t="str">
        <f t="shared" si="976"/>
        <v>NO</v>
      </c>
      <c r="AA2969" t="str">
        <f t="shared" si="977"/>
        <v>NO</v>
      </c>
      <c r="AB2969" t="str">
        <f t="shared" si="978"/>
        <v>NO</v>
      </c>
      <c r="AC2969" t="str">
        <f t="shared" si="979"/>
        <v>NO</v>
      </c>
      <c r="AD2969" t="str">
        <f t="shared" si="980"/>
        <v>NO</v>
      </c>
      <c r="AE2969" t="str">
        <f t="shared" si="981"/>
        <v>NO</v>
      </c>
      <c r="AF2969" t="str">
        <f t="shared" si="982"/>
        <v>NO</v>
      </c>
      <c r="AG2969" t="str">
        <f t="shared" si="983"/>
        <v>NO</v>
      </c>
      <c r="AH2969" t="str">
        <f t="shared" si="984"/>
        <v>NO</v>
      </c>
      <c r="AI2969">
        <f t="shared" si="985"/>
        <v>71</v>
      </c>
      <c r="AJ2969" t="str">
        <f t="shared" si="986"/>
        <v/>
      </c>
    </row>
    <row r="2970" spans="1:36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66"/>
        <v>1.06</v>
      </c>
      <c r="P2970" s="6">
        <f t="shared" si="967"/>
        <v>78.936170212765958</v>
      </c>
      <c r="Q2970" t="str">
        <f t="shared" si="968"/>
        <v>theater</v>
      </c>
      <c r="R2970" t="str">
        <f t="shared" si="969"/>
        <v>plays</v>
      </c>
      <c r="S2970" s="8">
        <f t="shared" si="970"/>
        <v>42586</v>
      </c>
      <c r="T2970" s="8">
        <f t="shared" si="971"/>
        <v>42599.165972222225</v>
      </c>
      <c r="U2970">
        <f t="shared" si="972"/>
        <v>2016</v>
      </c>
      <c r="V2970" t="str">
        <f>VLOOKUP(MONTH(S2970),REF!$C$4:$D$15,2,FALSE)</f>
        <v>AUG</v>
      </c>
      <c r="W2970" t="str">
        <f t="shared" si="973"/>
        <v>NO</v>
      </c>
      <c r="X2970" t="str">
        <f t="shared" si="974"/>
        <v>YES</v>
      </c>
      <c r="Y2970" t="str">
        <f t="shared" si="975"/>
        <v>NO</v>
      </c>
      <c r="Z2970" t="str">
        <f t="shared" si="976"/>
        <v>NO</v>
      </c>
      <c r="AA2970" t="str">
        <f t="shared" si="977"/>
        <v>NO</v>
      </c>
      <c r="AB2970" t="str">
        <f t="shared" si="978"/>
        <v>NO</v>
      </c>
      <c r="AC2970" t="str">
        <f t="shared" si="979"/>
        <v>NO</v>
      </c>
      <c r="AD2970" t="str">
        <f t="shared" si="980"/>
        <v>NO</v>
      </c>
      <c r="AE2970" t="str">
        <f t="shared" si="981"/>
        <v>NO</v>
      </c>
      <c r="AF2970" t="str">
        <f t="shared" si="982"/>
        <v>NO</v>
      </c>
      <c r="AG2970" t="str">
        <f t="shared" si="983"/>
        <v>NO</v>
      </c>
      <c r="AH2970" t="str">
        <f t="shared" si="984"/>
        <v>NO</v>
      </c>
      <c r="AI2970">
        <f t="shared" si="985"/>
        <v>47</v>
      </c>
      <c r="AJ2970" t="str">
        <f t="shared" si="986"/>
        <v/>
      </c>
    </row>
    <row r="2971" spans="1:36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66"/>
        <v>1.625</v>
      </c>
      <c r="P2971" s="6">
        <f t="shared" si="967"/>
        <v>95.588235294117652</v>
      </c>
      <c r="Q2971" t="str">
        <f t="shared" si="968"/>
        <v>theater</v>
      </c>
      <c r="R2971" t="str">
        <f t="shared" si="969"/>
        <v>plays</v>
      </c>
      <c r="S2971" s="8">
        <f t="shared" si="970"/>
        <v>42098</v>
      </c>
      <c r="T2971" s="8">
        <f t="shared" si="971"/>
        <v>42127.952083333337</v>
      </c>
      <c r="U2971">
        <f t="shared" si="972"/>
        <v>2015</v>
      </c>
      <c r="V2971" t="str">
        <f>VLOOKUP(MONTH(S2971),REF!$C$4:$D$15,2,FALSE)</f>
        <v>APR</v>
      </c>
      <c r="W2971" t="str">
        <f t="shared" si="973"/>
        <v>NO</v>
      </c>
      <c r="X2971" t="str">
        <f t="shared" si="974"/>
        <v>YES</v>
      </c>
      <c r="Y2971" t="str">
        <f t="shared" si="975"/>
        <v>NO</v>
      </c>
      <c r="Z2971" t="str">
        <f t="shared" si="976"/>
        <v>NO</v>
      </c>
      <c r="AA2971" t="str">
        <f t="shared" si="977"/>
        <v>NO</v>
      </c>
      <c r="AB2971" t="str">
        <f t="shared" si="978"/>
        <v>NO</v>
      </c>
      <c r="AC2971" t="str">
        <f t="shared" si="979"/>
        <v>NO</v>
      </c>
      <c r="AD2971" t="str">
        <f t="shared" si="980"/>
        <v>NO</v>
      </c>
      <c r="AE2971" t="str">
        <f t="shared" si="981"/>
        <v>NO</v>
      </c>
      <c r="AF2971" t="str">
        <f t="shared" si="982"/>
        <v>NO</v>
      </c>
      <c r="AG2971" t="str">
        <f t="shared" si="983"/>
        <v>NO</v>
      </c>
      <c r="AH2971" t="str">
        <f t="shared" si="984"/>
        <v>NO</v>
      </c>
      <c r="AI2971">
        <f t="shared" si="985"/>
        <v>17</v>
      </c>
      <c r="AJ2971" t="str">
        <f t="shared" si="986"/>
        <v/>
      </c>
    </row>
    <row r="2972" spans="1:36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66"/>
        <v>1.06</v>
      </c>
      <c r="P2972" s="6">
        <f t="shared" si="967"/>
        <v>69.890109890109883</v>
      </c>
      <c r="Q2972" t="str">
        <f t="shared" si="968"/>
        <v>theater</v>
      </c>
      <c r="R2972" t="str">
        <f t="shared" si="969"/>
        <v>plays</v>
      </c>
      <c r="S2972" s="8">
        <f t="shared" si="970"/>
        <v>41809</v>
      </c>
      <c r="T2972" s="8">
        <f t="shared" si="971"/>
        <v>41838.669571759259</v>
      </c>
      <c r="U2972">
        <f t="shared" si="972"/>
        <v>2014</v>
      </c>
      <c r="V2972" t="str">
        <f>VLOOKUP(MONTH(S2972),REF!$C$4:$D$15,2,FALSE)</f>
        <v>JUN</v>
      </c>
      <c r="W2972" t="str">
        <f t="shared" si="973"/>
        <v>NO</v>
      </c>
      <c r="X2972" t="str">
        <f t="shared" si="974"/>
        <v>NO</v>
      </c>
      <c r="Y2972" t="str">
        <f t="shared" si="975"/>
        <v>YES</v>
      </c>
      <c r="Z2972" t="str">
        <f t="shared" si="976"/>
        <v>NO</v>
      </c>
      <c r="AA2972" t="str">
        <f t="shared" si="977"/>
        <v>NO</v>
      </c>
      <c r="AB2972" t="str">
        <f t="shared" si="978"/>
        <v>NO</v>
      </c>
      <c r="AC2972" t="str">
        <f t="shared" si="979"/>
        <v>NO</v>
      </c>
      <c r="AD2972" t="str">
        <f t="shared" si="980"/>
        <v>NO</v>
      </c>
      <c r="AE2972" t="str">
        <f t="shared" si="981"/>
        <v>NO</v>
      </c>
      <c r="AF2972" t="str">
        <f t="shared" si="982"/>
        <v>NO</v>
      </c>
      <c r="AG2972" t="str">
        <f t="shared" si="983"/>
        <v>NO</v>
      </c>
      <c r="AH2972" t="str">
        <f t="shared" si="984"/>
        <v>NO</v>
      </c>
      <c r="AI2972">
        <f t="shared" si="985"/>
        <v>91</v>
      </c>
      <c r="AJ2972" t="str">
        <f t="shared" si="986"/>
        <v/>
      </c>
    </row>
    <row r="2973" spans="1:36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66"/>
        <v>1.0015624999999999</v>
      </c>
      <c r="P2973" s="6">
        <f t="shared" si="967"/>
        <v>74.534883720930239</v>
      </c>
      <c r="Q2973" t="str">
        <f t="shared" si="968"/>
        <v>theater</v>
      </c>
      <c r="R2973" t="str">
        <f t="shared" si="969"/>
        <v>plays</v>
      </c>
      <c r="S2973" s="8">
        <f t="shared" si="970"/>
        <v>41853</v>
      </c>
      <c r="T2973" s="8">
        <f t="shared" si="971"/>
        <v>41882.658310185187</v>
      </c>
      <c r="U2973">
        <f t="shared" si="972"/>
        <v>2014</v>
      </c>
      <c r="V2973" t="str">
        <f>VLOOKUP(MONTH(S2973),REF!$C$4:$D$15,2,FALSE)</f>
        <v>AUG</v>
      </c>
      <c r="W2973" t="str">
        <f t="shared" si="973"/>
        <v>NO</v>
      </c>
      <c r="X2973" t="str">
        <f t="shared" si="974"/>
        <v>YES</v>
      </c>
      <c r="Y2973" t="str">
        <f t="shared" si="975"/>
        <v>NO</v>
      </c>
      <c r="Z2973" t="str">
        <f t="shared" si="976"/>
        <v>NO</v>
      </c>
      <c r="AA2973" t="str">
        <f t="shared" si="977"/>
        <v>NO</v>
      </c>
      <c r="AB2973" t="str">
        <f t="shared" si="978"/>
        <v>NO</v>
      </c>
      <c r="AC2973" t="str">
        <f t="shared" si="979"/>
        <v>NO</v>
      </c>
      <c r="AD2973" t="str">
        <f t="shared" si="980"/>
        <v>NO</v>
      </c>
      <c r="AE2973" t="str">
        <f t="shared" si="981"/>
        <v>NO</v>
      </c>
      <c r="AF2973" t="str">
        <f t="shared" si="982"/>
        <v>NO</v>
      </c>
      <c r="AG2973" t="str">
        <f t="shared" si="983"/>
        <v>NO</v>
      </c>
      <c r="AH2973" t="str">
        <f t="shared" si="984"/>
        <v>NO</v>
      </c>
      <c r="AI2973">
        <f t="shared" si="985"/>
        <v>43</v>
      </c>
      <c r="AJ2973" t="str">
        <f t="shared" si="986"/>
        <v/>
      </c>
    </row>
    <row r="2974" spans="1:36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66"/>
        <v>1.0535000000000001</v>
      </c>
      <c r="P2974" s="6">
        <f t="shared" si="967"/>
        <v>123.94117647058823</v>
      </c>
      <c r="Q2974" t="str">
        <f t="shared" si="968"/>
        <v>theater</v>
      </c>
      <c r="R2974" t="str">
        <f t="shared" si="969"/>
        <v>plays</v>
      </c>
      <c r="S2974" s="8">
        <f t="shared" si="970"/>
        <v>42694</v>
      </c>
      <c r="T2974" s="8">
        <f t="shared" si="971"/>
        <v>42709.041666666672</v>
      </c>
      <c r="U2974">
        <f t="shared" si="972"/>
        <v>2016</v>
      </c>
      <c r="V2974" t="str">
        <f>VLOOKUP(MONTH(S2974),REF!$C$4:$D$15,2,FALSE)</f>
        <v>NOV</v>
      </c>
      <c r="W2974" t="str">
        <f t="shared" si="973"/>
        <v>NO</v>
      </c>
      <c r="X2974" t="str">
        <f t="shared" si="974"/>
        <v>YES</v>
      </c>
      <c r="Y2974" t="str">
        <f t="shared" si="975"/>
        <v>NO</v>
      </c>
      <c r="Z2974" t="str">
        <f t="shared" si="976"/>
        <v>NO</v>
      </c>
      <c r="AA2974" t="str">
        <f t="shared" si="977"/>
        <v>NO</v>
      </c>
      <c r="AB2974" t="str">
        <f t="shared" si="978"/>
        <v>NO</v>
      </c>
      <c r="AC2974" t="str">
        <f t="shared" si="979"/>
        <v>NO</v>
      </c>
      <c r="AD2974" t="str">
        <f t="shared" si="980"/>
        <v>NO</v>
      </c>
      <c r="AE2974" t="str">
        <f t="shared" si="981"/>
        <v>NO</v>
      </c>
      <c r="AF2974" t="str">
        <f t="shared" si="982"/>
        <v>NO</v>
      </c>
      <c r="AG2974" t="str">
        <f t="shared" si="983"/>
        <v>NO</v>
      </c>
      <c r="AH2974" t="str">
        <f t="shared" si="984"/>
        <v>NO</v>
      </c>
      <c r="AI2974">
        <f t="shared" si="985"/>
        <v>17</v>
      </c>
      <c r="AJ2974" t="str">
        <f t="shared" si="986"/>
        <v/>
      </c>
    </row>
    <row r="2975" spans="1:36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66"/>
        <v>1.748</v>
      </c>
      <c r="P2975" s="6">
        <f t="shared" si="967"/>
        <v>264.84848484848487</v>
      </c>
      <c r="Q2975" t="str">
        <f t="shared" si="968"/>
        <v>theater</v>
      </c>
      <c r="R2975" t="str">
        <f t="shared" si="969"/>
        <v>plays</v>
      </c>
      <c r="S2975" s="8">
        <f t="shared" si="970"/>
        <v>42342</v>
      </c>
      <c r="T2975" s="8">
        <f t="shared" si="971"/>
        <v>42370.166666666672</v>
      </c>
      <c r="U2975">
        <f t="shared" si="972"/>
        <v>2015</v>
      </c>
      <c r="V2975" t="str">
        <f>VLOOKUP(MONTH(S2975),REF!$C$4:$D$15,2,FALSE)</f>
        <v>DEC</v>
      </c>
      <c r="W2975" t="str">
        <f t="shared" si="973"/>
        <v>NO</v>
      </c>
      <c r="X2975" t="str">
        <f t="shared" si="974"/>
        <v>NO</v>
      </c>
      <c r="Y2975" t="str">
        <f t="shared" si="975"/>
        <v>YES</v>
      </c>
      <c r="Z2975" t="str">
        <f t="shared" si="976"/>
        <v>NO</v>
      </c>
      <c r="AA2975" t="str">
        <f t="shared" si="977"/>
        <v>NO</v>
      </c>
      <c r="AB2975" t="str">
        <f t="shared" si="978"/>
        <v>NO</v>
      </c>
      <c r="AC2975" t="str">
        <f t="shared" si="979"/>
        <v>NO</v>
      </c>
      <c r="AD2975" t="str">
        <f t="shared" si="980"/>
        <v>NO</v>
      </c>
      <c r="AE2975" t="str">
        <f t="shared" si="981"/>
        <v>NO</v>
      </c>
      <c r="AF2975" t="str">
        <f t="shared" si="982"/>
        <v>NO</v>
      </c>
      <c r="AG2975" t="str">
        <f t="shared" si="983"/>
        <v>NO</v>
      </c>
      <c r="AH2975" t="str">
        <f t="shared" si="984"/>
        <v>NO</v>
      </c>
      <c r="AI2975">
        <f t="shared" si="985"/>
        <v>33</v>
      </c>
      <c r="AJ2975" t="str">
        <f t="shared" si="986"/>
        <v/>
      </c>
    </row>
    <row r="2976" spans="1:36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66"/>
        <v>1.02</v>
      </c>
      <c r="P2976" s="6">
        <f t="shared" si="967"/>
        <v>58.620689655172413</v>
      </c>
      <c r="Q2976" t="str">
        <f t="shared" si="968"/>
        <v>theater</v>
      </c>
      <c r="R2976" t="str">
        <f t="shared" si="969"/>
        <v>plays</v>
      </c>
      <c r="S2976" s="8">
        <f t="shared" si="970"/>
        <v>41880</v>
      </c>
      <c r="T2976" s="8">
        <f t="shared" si="971"/>
        <v>41908.065972222219</v>
      </c>
      <c r="U2976">
        <f t="shared" si="972"/>
        <v>2014</v>
      </c>
      <c r="V2976" t="str">
        <f>VLOOKUP(MONTH(S2976),REF!$C$4:$D$15,2,FALSE)</f>
        <v>AUG</v>
      </c>
      <c r="W2976" t="str">
        <f t="shared" si="973"/>
        <v>NO</v>
      </c>
      <c r="X2976" t="str">
        <f t="shared" si="974"/>
        <v>NO</v>
      </c>
      <c r="Y2976" t="str">
        <f t="shared" si="975"/>
        <v>YES</v>
      </c>
      <c r="Z2976" t="str">
        <f t="shared" si="976"/>
        <v>NO</v>
      </c>
      <c r="AA2976" t="str">
        <f t="shared" si="977"/>
        <v>NO</v>
      </c>
      <c r="AB2976" t="str">
        <f t="shared" si="978"/>
        <v>NO</v>
      </c>
      <c r="AC2976" t="str">
        <f t="shared" si="979"/>
        <v>NO</v>
      </c>
      <c r="AD2976" t="str">
        <f t="shared" si="980"/>
        <v>NO</v>
      </c>
      <c r="AE2976" t="str">
        <f t="shared" si="981"/>
        <v>NO</v>
      </c>
      <c r="AF2976" t="str">
        <f t="shared" si="982"/>
        <v>NO</v>
      </c>
      <c r="AG2976" t="str">
        <f t="shared" si="983"/>
        <v>NO</v>
      </c>
      <c r="AH2976" t="str">
        <f t="shared" si="984"/>
        <v>NO</v>
      </c>
      <c r="AI2976">
        <f t="shared" si="985"/>
        <v>87</v>
      </c>
      <c r="AJ2976" t="str">
        <f t="shared" si="986"/>
        <v/>
      </c>
    </row>
    <row r="2977" spans="1:36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66"/>
        <v>1.00125</v>
      </c>
      <c r="P2977" s="6">
        <f t="shared" si="967"/>
        <v>70.884955752212392</v>
      </c>
      <c r="Q2977" t="str">
        <f t="shared" si="968"/>
        <v>theater</v>
      </c>
      <c r="R2977" t="str">
        <f t="shared" si="969"/>
        <v>plays</v>
      </c>
      <c r="S2977" s="8">
        <f t="shared" si="970"/>
        <v>41942</v>
      </c>
      <c r="T2977" s="8">
        <f t="shared" si="971"/>
        <v>41970.125</v>
      </c>
      <c r="U2977">
        <f t="shared" si="972"/>
        <v>2014</v>
      </c>
      <c r="V2977" t="str">
        <f>VLOOKUP(MONTH(S2977),REF!$C$4:$D$15,2,FALSE)</f>
        <v>OCT</v>
      </c>
      <c r="W2977" t="str">
        <f t="shared" si="973"/>
        <v>NO</v>
      </c>
      <c r="X2977" t="str">
        <f t="shared" si="974"/>
        <v>NO</v>
      </c>
      <c r="Y2977" t="str">
        <f t="shared" si="975"/>
        <v>YES</v>
      </c>
      <c r="Z2977" t="str">
        <f t="shared" si="976"/>
        <v>NO</v>
      </c>
      <c r="AA2977" t="str">
        <f t="shared" si="977"/>
        <v>NO</v>
      </c>
      <c r="AB2977" t="str">
        <f t="shared" si="978"/>
        <v>NO</v>
      </c>
      <c r="AC2977" t="str">
        <f t="shared" si="979"/>
        <v>NO</v>
      </c>
      <c r="AD2977" t="str">
        <f t="shared" si="980"/>
        <v>NO</v>
      </c>
      <c r="AE2977" t="str">
        <f t="shared" si="981"/>
        <v>NO</v>
      </c>
      <c r="AF2977" t="str">
        <f t="shared" si="982"/>
        <v>NO</v>
      </c>
      <c r="AG2977" t="str">
        <f t="shared" si="983"/>
        <v>NO</v>
      </c>
      <c r="AH2977" t="str">
        <f t="shared" si="984"/>
        <v>NO</v>
      </c>
      <c r="AI2977">
        <f t="shared" si="985"/>
        <v>113</v>
      </c>
      <c r="AJ2977" t="str">
        <f t="shared" si="986"/>
        <v/>
      </c>
    </row>
    <row r="2978" spans="1:36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66"/>
        <v>1.7142857142857142</v>
      </c>
      <c r="P2978" s="6">
        <f t="shared" si="967"/>
        <v>8.5714285714285712</v>
      </c>
      <c r="Q2978" t="str">
        <f t="shared" si="968"/>
        <v>theater</v>
      </c>
      <c r="R2978" t="str">
        <f t="shared" si="969"/>
        <v>plays</v>
      </c>
      <c r="S2978" s="8">
        <f t="shared" si="970"/>
        <v>42426</v>
      </c>
      <c r="T2978" s="8">
        <f t="shared" si="971"/>
        <v>42442.5</v>
      </c>
      <c r="U2978">
        <f t="shared" si="972"/>
        <v>2016</v>
      </c>
      <c r="V2978" t="str">
        <f>VLOOKUP(MONTH(S2978),REF!$C$4:$D$15,2,FALSE)</f>
        <v>FEB</v>
      </c>
      <c r="W2978" t="str">
        <f t="shared" si="973"/>
        <v>YES</v>
      </c>
      <c r="X2978" t="str">
        <f t="shared" si="974"/>
        <v>NO</v>
      </c>
      <c r="Y2978" t="str">
        <f t="shared" si="975"/>
        <v>NO</v>
      </c>
      <c r="Z2978" t="str">
        <f t="shared" si="976"/>
        <v>NO</v>
      </c>
      <c r="AA2978" t="str">
        <f t="shared" si="977"/>
        <v>NO</v>
      </c>
      <c r="AB2978" t="str">
        <f t="shared" si="978"/>
        <v>NO</v>
      </c>
      <c r="AC2978" t="str">
        <f t="shared" si="979"/>
        <v>NO</v>
      </c>
      <c r="AD2978" t="str">
        <f t="shared" si="980"/>
        <v>NO</v>
      </c>
      <c r="AE2978" t="str">
        <f t="shared" si="981"/>
        <v>NO</v>
      </c>
      <c r="AF2978" t="str">
        <f t="shared" si="982"/>
        <v>NO</v>
      </c>
      <c r="AG2978" t="str">
        <f t="shared" si="983"/>
        <v>NO</v>
      </c>
      <c r="AH2978" t="str">
        <f t="shared" si="984"/>
        <v>NO</v>
      </c>
      <c r="AI2978">
        <f t="shared" si="985"/>
        <v>14</v>
      </c>
      <c r="AJ2978" t="str">
        <f t="shared" si="986"/>
        <v/>
      </c>
    </row>
    <row r="2979" spans="1:36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66"/>
        <v>1.1356666666666666</v>
      </c>
      <c r="P2979" s="6">
        <f t="shared" si="967"/>
        <v>113.56666666666666</v>
      </c>
      <c r="Q2979" t="str">
        <f t="shared" si="968"/>
        <v>theater</v>
      </c>
      <c r="R2979" t="str">
        <f t="shared" si="969"/>
        <v>plays</v>
      </c>
      <c r="S2979" s="8">
        <f t="shared" si="970"/>
        <v>42027</v>
      </c>
      <c r="T2979" s="8">
        <f t="shared" si="971"/>
        <v>42086.093055555553</v>
      </c>
      <c r="U2979">
        <f t="shared" si="972"/>
        <v>2015</v>
      </c>
      <c r="V2979" t="str">
        <f>VLOOKUP(MONTH(S2979),REF!$C$4:$D$15,2,FALSE)</f>
        <v>JAN</v>
      </c>
      <c r="W2979" t="str">
        <f t="shared" si="973"/>
        <v>NO</v>
      </c>
      <c r="X2979" t="str">
        <f t="shared" si="974"/>
        <v>YES</v>
      </c>
      <c r="Y2979" t="str">
        <f t="shared" si="975"/>
        <v>NO</v>
      </c>
      <c r="Z2979" t="str">
        <f t="shared" si="976"/>
        <v>NO</v>
      </c>
      <c r="AA2979" t="str">
        <f t="shared" si="977"/>
        <v>NO</v>
      </c>
      <c r="AB2979" t="str">
        <f t="shared" si="978"/>
        <v>NO</v>
      </c>
      <c r="AC2979" t="str">
        <f t="shared" si="979"/>
        <v>NO</v>
      </c>
      <c r="AD2979" t="str">
        <f t="shared" si="980"/>
        <v>NO</v>
      </c>
      <c r="AE2979" t="str">
        <f t="shared" si="981"/>
        <v>NO</v>
      </c>
      <c r="AF2979" t="str">
        <f t="shared" si="982"/>
        <v>NO</v>
      </c>
      <c r="AG2979" t="str">
        <f t="shared" si="983"/>
        <v>NO</v>
      </c>
      <c r="AH2979" t="str">
        <f t="shared" si="984"/>
        <v>NO</v>
      </c>
      <c r="AI2979">
        <f t="shared" si="985"/>
        <v>30</v>
      </c>
      <c r="AJ2979" t="str">
        <f t="shared" si="986"/>
        <v/>
      </c>
    </row>
    <row r="2980" spans="1:36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66"/>
        <v>1.2946666666666666</v>
      </c>
      <c r="P2980" s="6">
        <f t="shared" si="967"/>
        <v>60.6875</v>
      </c>
      <c r="Q2980" t="str">
        <f t="shared" si="968"/>
        <v>theater</v>
      </c>
      <c r="R2980" t="str">
        <f t="shared" si="969"/>
        <v>plays</v>
      </c>
      <c r="S2980" s="8">
        <f t="shared" si="970"/>
        <v>41923</v>
      </c>
      <c r="T2980" s="8">
        <f t="shared" si="971"/>
        <v>41932.249305555553</v>
      </c>
      <c r="U2980">
        <f t="shared" si="972"/>
        <v>2014</v>
      </c>
      <c r="V2980" t="str">
        <f>VLOOKUP(MONTH(S2980),REF!$C$4:$D$15,2,FALSE)</f>
        <v>OCT</v>
      </c>
      <c r="W2980" t="str">
        <f t="shared" si="973"/>
        <v>YES</v>
      </c>
      <c r="X2980" t="str">
        <f t="shared" si="974"/>
        <v>NO</v>
      </c>
      <c r="Y2980" t="str">
        <f t="shared" si="975"/>
        <v>NO</v>
      </c>
      <c r="Z2980" t="str">
        <f t="shared" si="976"/>
        <v>NO</v>
      </c>
      <c r="AA2980" t="str">
        <f t="shared" si="977"/>
        <v>NO</v>
      </c>
      <c r="AB2980" t="str">
        <f t="shared" si="978"/>
        <v>NO</v>
      </c>
      <c r="AC2980" t="str">
        <f t="shared" si="979"/>
        <v>NO</v>
      </c>
      <c r="AD2980" t="str">
        <f t="shared" si="980"/>
        <v>NO</v>
      </c>
      <c r="AE2980" t="str">
        <f t="shared" si="981"/>
        <v>NO</v>
      </c>
      <c r="AF2980" t="str">
        <f t="shared" si="982"/>
        <v>NO</v>
      </c>
      <c r="AG2980" t="str">
        <f t="shared" si="983"/>
        <v>NO</v>
      </c>
      <c r="AH2980" t="str">
        <f t="shared" si="984"/>
        <v>NO</v>
      </c>
      <c r="AI2980">
        <f t="shared" si="985"/>
        <v>16</v>
      </c>
      <c r="AJ2980" t="str">
        <f t="shared" si="986"/>
        <v/>
      </c>
    </row>
    <row r="2981" spans="1:36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66"/>
        <v>1.014</v>
      </c>
      <c r="P2981" s="6">
        <f t="shared" si="967"/>
        <v>110.21739130434783</v>
      </c>
      <c r="Q2981" t="str">
        <f t="shared" si="968"/>
        <v>theater</v>
      </c>
      <c r="R2981" t="str">
        <f t="shared" si="969"/>
        <v>plays</v>
      </c>
      <c r="S2981" s="8">
        <f t="shared" si="970"/>
        <v>41994</v>
      </c>
      <c r="T2981" s="8">
        <f t="shared" si="971"/>
        <v>42010.25</v>
      </c>
      <c r="U2981">
        <f t="shared" si="972"/>
        <v>2014</v>
      </c>
      <c r="V2981" t="str">
        <f>VLOOKUP(MONTH(S2981),REF!$C$4:$D$15,2,FALSE)</f>
        <v>DEC</v>
      </c>
      <c r="W2981" t="str">
        <f t="shared" si="973"/>
        <v>NO</v>
      </c>
      <c r="X2981" t="str">
        <f t="shared" si="974"/>
        <v>NO</v>
      </c>
      <c r="Y2981" t="str">
        <f t="shared" si="975"/>
        <v>YES</v>
      </c>
      <c r="Z2981" t="str">
        <f t="shared" si="976"/>
        <v>NO</v>
      </c>
      <c r="AA2981" t="str">
        <f t="shared" si="977"/>
        <v>NO</v>
      </c>
      <c r="AB2981" t="str">
        <f t="shared" si="978"/>
        <v>NO</v>
      </c>
      <c r="AC2981" t="str">
        <f t="shared" si="979"/>
        <v>NO</v>
      </c>
      <c r="AD2981" t="str">
        <f t="shared" si="980"/>
        <v>NO</v>
      </c>
      <c r="AE2981" t="str">
        <f t="shared" si="981"/>
        <v>NO</v>
      </c>
      <c r="AF2981" t="str">
        <f t="shared" si="982"/>
        <v>NO</v>
      </c>
      <c r="AG2981" t="str">
        <f t="shared" si="983"/>
        <v>NO</v>
      </c>
      <c r="AH2981" t="str">
        <f t="shared" si="984"/>
        <v>NO</v>
      </c>
      <c r="AI2981">
        <f t="shared" si="985"/>
        <v>46</v>
      </c>
      <c r="AJ2981" t="str">
        <f t="shared" si="986"/>
        <v/>
      </c>
    </row>
    <row r="2982" spans="1:36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66"/>
        <v>1.0916666666666666</v>
      </c>
      <c r="P2982" s="6">
        <f t="shared" si="967"/>
        <v>136.45833333333334</v>
      </c>
      <c r="Q2982" t="str">
        <f t="shared" si="968"/>
        <v>theater</v>
      </c>
      <c r="R2982" t="str">
        <f t="shared" si="969"/>
        <v>plays</v>
      </c>
      <c r="S2982" s="8">
        <f t="shared" si="970"/>
        <v>42220</v>
      </c>
      <c r="T2982" s="8">
        <f t="shared" si="971"/>
        <v>42240.083333333328</v>
      </c>
      <c r="U2982">
        <f t="shared" si="972"/>
        <v>2015</v>
      </c>
      <c r="V2982" t="str">
        <f>VLOOKUP(MONTH(S2982),REF!$C$4:$D$15,2,FALSE)</f>
        <v>AUG</v>
      </c>
      <c r="W2982" t="str">
        <f t="shared" si="973"/>
        <v>NO</v>
      </c>
      <c r="X2982" t="str">
        <f t="shared" si="974"/>
        <v>YES</v>
      </c>
      <c r="Y2982" t="str">
        <f t="shared" si="975"/>
        <v>NO</v>
      </c>
      <c r="Z2982" t="str">
        <f t="shared" si="976"/>
        <v>NO</v>
      </c>
      <c r="AA2982" t="str">
        <f t="shared" si="977"/>
        <v>NO</v>
      </c>
      <c r="AB2982" t="str">
        <f t="shared" si="978"/>
        <v>NO</v>
      </c>
      <c r="AC2982" t="str">
        <f t="shared" si="979"/>
        <v>NO</v>
      </c>
      <c r="AD2982" t="str">
        <f t="shared" si="980"/>
        <v>NO</v>
      </c>
      <c r="AE2982" t="str">
        <f t="shared" si="981"/>
        <v>NO</v>
      </c>
      <c r="AF2982" t="str">
        <f t="shared" si="982"/>
        <v>NO</v>
      </c>
      <c r="AG2982" t="str">
        <f t="shared" si="983"/>
        <v>NO</v>
      </c>
      <c r="AH2982" t="str">
        <f t="shared" si="984"/>
        <v>NO</v>
      </c>
      <c r="AI2982">
        <f t="shared" si="985"/>
        <v>24</v>
      </c>
      <c r="AJ2982" t="str">
        <f t="shared" si="986"/>
        <v/>
      </c>
    </row>
    <row r="2983" spans="1:36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66"/>
        <v>1.28925</v>
      </c>
      <c r="P2983" s="6">
        <f t="shared" si="967"/>
        <v>53.164948453608247</v>
      </c>
      <c r="Q2983" t="str">
        <f t="shared" si="968"/>
        <v>theater</v>
      </c>
      <c r="R2983" t="str">
        <f t="shared" si="969"/>
        <v>spaces</v>
      </c>
      <c r="S2983" s="8">
        <f t="shared" si="970"/>
        <v>42226</v>
      </c>
      <c r="T2983" s="8">
        <f t="shared" si="971"/>
        <v>42270.559675925921</v>
      </c>
      <c r="U2983">
        <f t="shared" si="972"/>
        <v>2015</v>
      </c>
      <c r="V2983" t="str">
        <f>VLOOKUP(MONTH(S2983),REF!$C$4:$D$15,2,FALSE)</f>
        <v>AUG</v>
      </c>
      <c r="W2983" t="str">
        <f t="shared" si="973"/>
        <v>NO</v>
      </c>
      <c r="X2983" t="str">
        <f t="shared" si="974"/>
        <v>YES</v>
      </c>
      <c r="Y2983" t="str">
        <f t="shared" si="975"/>
        <v>NO</v>
      </c>
      <c r="Z2983" t="str">
        <f t="shared" si="976"/>
        <v>NO</v>
      </c>
      <c r="AA2983" t="str">
        <f t="shared" si="977"/>
        <v>NO</v>
      </c>
      <c r="AB2983" t="str">
        <f t="shared" si="978"/>
        <v>NO</v>
      </c>
      <c r="AC2983" t="str">
        <f t="shared" si="979"/>
        <v>NO</v>
      </c>
      <c r="AD2983" t="str">
        <f t="shared" si="980"/>
        <v>NO</v>
      </c>
      <c r="AE2983" t="str">
        <f t="shared" si="981"/>
        <v>NO</v>
      </c>
      <c r="AF2983" t="str">
        <f t="shared" si="982"/>
        <v>NO</v>
      </c>
      <c r="AG2983" t="str">
        <f t="shared" si="983"/>
        <v>NO</v>
      </c>
      <c r="AH2983" t="str">
        <f t="shared" si="984"/>
        <v>NO</v>
      </c>
      <c r="AI2983">
        <f t="shared" si="985"/>
        <v>97</v>
      </c>
      <c r="AJ2983" t="str">
        <f t="shared" si="986"/>
        <v/>
      </c>
    </row>
    <row r="2984" spans="1:36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66"/>
        <v>1.0206</v>
      </c>
      <c r="P2984" s="6">
        <f t="shared" si="967"/>
        <v>86.491525423728817</v>
      </c>
      <c r="Q2984" t="str">
        <f t="shared" si="968"/>
        <v>theater</v>
      </c>
      <c r="R2984" t="str">
        <f t="shared" si="969"/>
        <v>spaces</v>
      </c>
      <c r="S2984" s="8">
        <f t="shared" si="970"/>
        <v>42382</v>
      </c>
      <c r="T2984" s="8">
        <f t="shared" si="971"/>
        <v>42411.686840277776</v>
      </c>
      <c r="U2984">
        <f t="shared" si="972"/>
        <v>2016</v>
      </c>
      <c r="V2984" t="str">
        <f>VLOOKUP(MONTH(S2984),REF!$C$4:$D$15,2,FALSE)</f>
        <v>JAN</v>
      </c>
      <c r="W2984" t="str">
        <f t="shared" si="973"/>
        <v>NO</v>
      </c>
      <c r="X2984" t="str">
        <f t="shared" si="974"/>
        <v>NO</v>
      </c>
      <c r="Y2984" t="str">
        <f t="shared" si="975"/>
        <v>YES</v>
      </c>
      <c r="Z2984" t="str">
        <f t="shared" si="976"/>
        <v>NO</v>
      </c>
      <c r="AA2984" t="str">
        <f t="shared" si="977"/>
        <v>NO</v>
      </c>
      <c r="AB2984" t="str">
        <f t="shared" si="978"/>
        <v>NO</v>
      </c>
      <c r="AC2984" t="str">
        <f t="shared" si="979"/>
        <v>NO</v>
      </c>
      <c r="AD2984" t="str">
        <f t="shared" si="980"/>
        <v>NO</v>
      </c>
      <c r="AE2984" t="str">
        <f t="shared" si="981"/>
        <v>NO</v>
      </c>
      <c r="AF2984" t="str">
        <f t="shared" si="982"/>
        <v>NO</v>
      </c>
      <c r="AG2984" t="str">
        <f t="shared" si="983"/>
        <v>NO</v>
      </c>
      <c r="AH2984" t="str">
        <f t="shared" si="984"/>
        <v>NO</v>
      </c>
      <c r="AI2984">
        <f t="shared" si="985"/>
        <v>59</v>
      </c>
      <c r="AJ2984" t="str">
        <f t="shared" si="986"/>
        <v/>
      </c>
    </row>
    <row r="2985" spans="1:36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66"/>
        <v>1.465395775862069</v>
      </c>
      <c r="P2985" s="6">
        <f t="shared" si="967"/>
        <v>155.23827397260274</v>
      </c>
      <c r="Q2985" t="str">
        <f t="shared" si="968"/>
        <v>theater</v>
      </c>
      <c r="R2985" t="str">
        <f t="shared" si="969"/>
        <v>spaces</v>
      </c>
      <c r="S2985" s="8">
        <f t="shared" si="970"/>
        <v>41895</v>
      </c>
      <c r="T2985" s="8">
        <f t="shared" si="971"/>
        <v>41954.674027777779</v>
      </c>
      <c r="U2985">
        <f t="shared" si="972"/>
        <v>2014</v>
      </c>
      <c r="V2985" t="str">
        <f>VLOOKUP(MONTH(S2985),REF!$C$4:$D$15,2,FALSE)</f>
        <v>SEP</v>
      </c>
      <c r="W2985" t="str">
        <f t="shared" si="973"/>
        <v>NO</v>
      </c>
      <c r="X2985" t="str">
        <f t="shared" si="974"/>
        <v>NO</v>
      </c>
      <c r="Y2985" t="str">
        <f t="shared" si="975"/>
        <v>NO</v>
      </c>
      <c r="Z2985" t="str">
        <f t="shared" si="976"/>
        <v>NO</v>
      </c>
      <c r="AA2985" t="str">
        <f t="shared" si="977"/>
        <v>NO</v>
      </c>
      <c r="AB2985" t="str">
        <f t="shared" si="978"/>
        <v>NO</v>
      </c>
      <c r="AC2985" t="str">
        <f t="shared" si="979"/>
        <v>NO</v>
      </c>
      <c r="AD2985" t="str">
        <f t="shared" si="980"/>
        <v>NO</v>
      </c>
      <c r="AE2985" t="str">
        <f t="shared" si="981"/>
        <v>NO</v>
      </c>
      <c r="AF2985" t="str">
        <f t="shared" si="982"/>
        <v>NO</v>
      </c>
      <c r="AG2985" t="str">
        <f t="shared" si="983"/>
        <v>NO</v>
      </c>
      <c r="AH2985" t="str">
        <f t="shared" si="984"/>
        <v>YES</v>
      </c>
      <c r="AI2985">
        <f t="shared" si="985"/>
        <v>1095</v>
      </c>
      <c r="AJ2985" t="str">
        <f t="shared" si="986"/>
        <v/>
      </c>
    </row>
    <row r="2986" spans="1:36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66"/>
        <v>1.00352</v>
      </c>
      <c r="P2986" s="6">
        <f t="shared" si="967"/>
        <v>115.08256880733946</v>
      </c>
      <c r="Q2986" t="str">
        <f t="shared" si="968"/>
        <v>theater</v>
      </c>
      <c r="R2986" t="str">
        <f t="shared" si="969"/>
        <v>spaces</v>
      </c>
      <c r="S2986" s="8">
        <f t="shared" si="970"/>
        <v>42576</v>
      </c>
      <c r="T2986" s="8">
        <f t="shared" si="971"/>
        <v>42606.278715277775</v>
      </c>
      <c r="U2986">
        <f t="shared" si="972"/>
        <v>2016</v>
      </c>
      <c r="V2986" t="str">
        <f>VLOOKUP(MONTH(S2986),REF!$C$4:$D$15,2,FALSE)</f>
        <v>JUL</v>
      </c>
      <c r="W2986" t="str">
        <f t="shared" si="973"/>
        <v>NO</v>
      </c>
      <c r="X2986" t="str">
        <f t="shared" si="974"/>
        <v>NO</v>
      </c>
      <c r="Y2986" t="str">
        <f t="shared" si="975"/>
        <v>NO</v>
      </c>
      <c r="Z2986" t="str">
        <f t="shared" si="976"/>
        <v>NO</v>
      </c>
      <c r="AA2986" t="str">
        <f t="shared" si="977"/>
        <v>NO</v>
      </c>
      <c r="AB2986" t="str">
        <f t="shared" si="978"/>
        <v>NO</v>
      </c>
      <c r="AC2986" t="str">
        <f t="shared" si="979"/>
        <v>YES</v>
      </c>
      <c r="AD2986" t="str">
        <f t="shared" si="980"/>
        <v>NO</v>
      </c>
      <c r="AE2986" t="str">
        <f t="shared" si="981"/>
        <v>NO</v>
      </c>
      <c r="AF2986" t="str">
        <f t="shared" si="982"/>
        <v>NO</v>
      </c>
      <c r="AG2986" t="str">
        <f t="shared" si="983"/>
        <v>NO</v>
      </c>
      <c r="AH2986" t="str">
        <f t="shared" si="984"/>
        <v>NO</v>
      </c>
      <c r="AI2986">
        <f t="shared" si="985"/>
        <v>218</v>
      </c>
      <c r="AJ2986" t="str">
        <f t="shared" si="986"/>
        <v/>
      </c>
    </row>
    <row r="2987" spans="1:36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66"/>
        <v>1.2164999999999999</v>
      </c>
      <c r="P2987" s="6">
        <f t="shared" si="967"/>
        <v>109.5945945945946</v>
      </c>
      <c r="Q2987" t="str">
        <f t="shared" si="968"/>
        <v>theater</v>
      </c>
      <c r="R2987" t="str">
        <f t="shared" si="969"/>
        <v>spaces</v>
      </c>
      <c r="S2987" s="8">
        <f t="shared" si="970"/>
        <v>42655</v>
      </c>
      <c r="T2987" s="8">
        <f t="shared" si="971"/>
        <v>42674.166666666672</v>
      </c>
      <c r="U2987">
        <f t="shared" si="972"/>
        <v>2016</v>
      </c>
      <c r="V2987" t="str">
        <f>VLOOKUP(MONTH(S2987),REF!$C$4:$D$15,2,FALSE)</f>
        <v>OCT</v>
      </c>
      <c r="W2987" t="str">
        <f t="shared" si="973"/>
        <v>NO</v>
      </c>
      <c r="X2987" t="str">
        <f t="shared" si="974"/>
        <v>NO</v>
      </c>
      <c r="Y2987" t="str">
        <f t="shared" si="975"/>
        <v>NO</v>
      </c>
      <c r="Z2987" t="str">
        <f t="shared" si="976"/>
        <v>YES</v>
      </c>
      <c r="AA2987" t="str">
        <f t="shared" si="977"/>
        <v>NO</v>
      </c>
      <c r="AB2987" t="str">
        <f t="shared" si="978"/>
        <v>NO</v>
      </c>
      <c r="AC2987" t="str">
        <f t="shared" si="979"/>
        <v>NO</v>
      </c>
      <c r="AD2987" t="str">
        <f t="shared" si="980"/>
        <v>NO</v>
      </c>
      <c r="AE2987" t="str">
        <f t="shared" si="981"/>
        <v>NO</v>
      </c>
      <c r="AF2987" t="str">
        <f t="shared" si="982"/>
        <v>NO</v>
      </c>
      <c r="AG2987" t="str">
        <f t="shared" si="983"/>
        <v>NO</v>
      </c>
      <c r="AH2987" t="str">
        <f t="shared" si="984"/>
        <v>NO</v>
      </c>
      <c r="AI2987">
        <f t="shared" si="985"/>
        <v>111</v>
      </c>
      <c r="AJ2987" t="str">
        <f t="shared" si="986"/>
        <v/>
      </c>
    </row>
    <row r="2988" spans="1:36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66"/>
        <v>1.0549999999999999</v>
      </c>
      <c r="P2988" s="6">
        <f t="shared" si="967"/>
        <v>45.214285714285715</v>
      </c>
      <c r="Q2988" t="str">
        <f t="shared" si="968"/>
        <v>theater</v>
      </c>
      <c r="R2988" t="str">
        <f t="shared" si="969"/>
        <v>spaces</v>
      </c>
      <c r="S2988" s="8">
        <f t="shared" si="970"/>
        <v>42432</v>
      </c>
      <c r="T2988" s="8">
        <f t="shared" si="971"/>
        <v>42491.458402777775</v>
      </c>
      <c r="U2988">
        <f t="shared" si="972"/>
        <v>2016</v>
      </c>
      <c r="V2988" t="str">
        <f>VLOOKUP(MONTH(S2988),REF!$C$4:$D$15,2,FALSE)</f>
        <v>MAR</v>
      </c>
      <c r="W2988" t="str">
        <f t="shared" si="973"/>
        <v>NO</v>
      </c>
      <c r="X2988" t="str">
        <f t="shared" si="974"/>
        <v>YES</v>
      </c>
      <c r="Y2988" t="str">
        <f t="shared" si="975"/>
        <v>NO</v>
      </c>
      <c r="Z2988" t="str">
        <f t="shared" si="976"/>
        <v>NO</v>
      </c>
      <c r="AA2988" t="str">
        <f t="shared" si="977"/>
        <v>NO</v>
      </c>
      <c r="AB2988" t="str">
        <f t="shared" si="978"/>
        <v>NO</v>
      </c>
      <c r="AC2988" t="str">
        <f t="shared" si="979"/>
        <v>NO</v>
      </c>
      <c r="AD2988" t="str">
        <f t="shared" si="980"/>
        <v>NO</v>
      </c>
      <c r="AE2988" t="str">
        <f t="shared" si="981"/>
        <v>NO</v>
      </c>
      <c r="AF2988" t="str">
        <f t="shared" si="982"/>
        <v>NO</v>
      </c>
      <c r="AG2988" t="str">
        <f t="shared" si="983"/>
        <v>NO</v>
      </c>
      <c r="AH2988" t="str">
        <f t="shared" si="984"/>
        <v>NO</v>
      </c>
      <c r="AI2988">
        <f t="shared" si="985"/>
        <v>56</v>
      </c>
      <c r="AJ2988" t="str">
        <f t="shared" si="986"/>
        <v/>
      </c>
    </row>
    <row r="2989" spans="1:36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66"/>
        <v>1.1040080000000001</v>
      </c>
      <c r="P2989" s="6">
        <f t="shared" si="967"/>
        <v>104.15169811320754</v>
      </c>
      <c r="Q2989" t="str">
        <f t="shared" si="968"/>
        <v>theater</v>
      </c>
      <c r="R2989" t="str">
        <f t="shared" si="969"/>
        <v>spaces</v>
      </c>
      <c r="S2989" s="8">
        <f t="shared" si="970"/>
        <v>42627</v>
      </c>
      <c r="T2989" s="8">
        <f t="shared" si="971"/>
        <v>42656</v>
      </c>
      <c r="U2989">
        <f t="shared" si="972"/>
        <v>2016</v>
      </c>
      <c r="V2989" t="str">
        <f>VLOOKUP(MONTH(S2989),REF!$C$4:$D$15,2,FALSE)</f>
        <v>SEP</v>
      </c>
      <c r="W2989" t="str">
        <f t="shared" si="973"/>
        <v>NO</v>
      </c>
      <c r="X2989" t="str">
        <f t="shared" si="974"/>
        <v>NO</v>
      </c>
      <c r="Y2989" t="str">
        <f t="shared" si="975"/>
        <v>NO</v>
      </c>
      <c r="Z2989" t="str">
        <f t="shared" si="976"/>
        <v>NO</v>
      </c>
      <c r="AA2989" t="str">
        <f t="shared" si="977"/>
        <v>NO</v>
      </c>
      <c r="AB2989" t="str">
        <f t="shared" si="978"/>
        <v>NO</v>
      </c>
      <c r="AC2989" t="str">
        <f t="shared" si="979"/>
        <v>YES</v>
      </c>
      <c r="AD2989" t="str">
        <f t="shared" si="980"/>
        <v>NO</v>
      </c>
      <c r="AE2989" t="str">
        <f t="shared" si="981"/>
        <v>NO</v>
      </c>
      <c r="AF2989" t="str">
        <f t="shared" si="982"/>
        <v>NO</v>
      </c>
      <c r="AG2989" t="str">
        <f t="shared" si="983"/>
        <v>NO</v>
      </c>
      <c r="AH2989" t="str">
        <f t="shared" si="984"/>
        <v>NO</v>
      </c>
      <c r="AI2989">
        <f t="shared" si="985"/>
        <v>265</v>
      </c>
      <c r="AJ2989" t="str">
        <f t="shared" si="986"/>
        <v/>
      </c>
    </row>
    <row r="2990" spans="1:36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66"/>
        <v>1</v>
      </c>
      <c r="P2990" s="6">
        <f t="shared" si="967"/>
        <v>35.714285714285715</v>
      </c>
      <c r="Q2990" t="str">
        <f t="shared" si="968"/>
        <v>theater</v>
      </c>
      <c r="R2990" t="str">
        <f t="shared" si="969"/>
        <v>spaces</v>
      </c>
      <c r="S2990" s="8">
        <f t="shared" si="970"/>
        <v>42511</v>
      </c>
      <c r="T2990" s="8">
        <f t="shared" si="971"/>
        <v>42541.36204861111</v>
      </c>
      <c r="U2990">
        <f t="shared" si="972"/>
        <v>2016</v>
      </c>
      <c r="V2990" t="str">
        <f>VLOOKUP(MONTH(S2990),REF!$C$4:$D$15,2,FALSE)</f>
        <v>MAY</v>
      </c>
      <c r="W2990" t="str">
        <f t="shared" si="973"/>
        <v>NO</v>
      </c>
      <c r="X2990" t="str">
        <f t="shared" si="974"/>
        <v>YES</v>
      </c>
      <c r="Y2990" t="str">
        <f t="shared" si="975"/>
        <v>NO</v>
      </c>
      <c r="Z2990" t="str">
        <f t="shared" si="976"/>
        <v>NO</v>
      </c>
      <c r="AA2990" t="str">
        <f t="shared" si="977"/>
        <v>NO</v>
      </c>
      <c r="AB2990" t="str">
        <f t="shared" si="978"/>
        <v>NO</v>
      </c>
      <c r="AC2990" t="str">
        <f t="shared" si="979"/>
        <v>NO</v>
      </c>
      <c r="AD2990" t="str">
        <f t="shared" si="980"/>
        <v>NO</v>
      </c>
      <c r="AE2990" t="str">
        <f t="shared" si="981"/>
        <v>NO</v>
      </c>
      <c r="AF2990" t="str">
        <f t="shared" si="982"/>
        <v>NO</v>
      </c>
      <c r="AG2990" t="str">
        <f t="shared" si="983"/>
        <v>NO</v>
      </c>
      <c r="AH2990" t="str">
        <f t="shared" si="984"/>
        <v>NO</v>
      </c>
      <c r="AI2990">
        <f t="shared" si="985"/>
        <v>28</v>
      </c>
      <c r="AJ2990" t="str">
        <f t="shared" si="986"/>
        <v/>
      </c>
    </row>
    <row r="2991" spans="1:36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66"/>
        <v>1.76535</v>
      </c>
      <c r="P2991" s="6">
        <f t="shared" si="967"/>
        <v>96.997252747252745</v>
      </c>
      <c r="Q2991" t="str">
        <f t="shared" si="968"/>
        <v>theater</v>
      </c>
      <c r="R2991" t="str">
        <f t="shared" si="969"/>
        <v>spaces</v>
      </c>
      <c r="S2991" s="8">
        <f t="shared" si="970"/>
        <v>42337</v>
      </c>
      <c r="T2991" s="8">
        <f t="shared" si="971"/>
        <v>42359.207638888889</v>
      </c>
      <c r="U2991">
        <f t="shared" si="972"/>
        <v>2015</v>
      </c>
      <c r="V2991" t="str">
        <f>VLOOKUP(MONTH(S2991),REF!$C$4:$D$15,2,FALSE)</f>
        <v>NOV</v>
      </c>
      <c r="W2991" t="str">
        <f t="shared" si="973"/>
        <v>NO</v>
      </c>
      <c r="X2991" t="str">
        <f t="shared" si="974"/>
        <v>NO</v>
      </c>
      <c r="Y2991" t="str">
        <f t="shared" si="975"/>
        <v>NO</v>
      </c>
      <c r="Z2991" t="str">
        <f t="shared" si="976"/>
        <v>NO</v>
      </c>
      <c r="AA2991" t="str">
        <f t="shared" si="977"/>
        <v>NO</v>
      </c>
      <c r="AB2991" t="str">
        <f t="shared" si="978"/>
        <v>YES</v>
      </c>
      <c r="AC2991" t="str">
        <f t="shared" si="979"/>
        <v>NO</v>
      </c>
      <c r="AD2991" t="str">
        <f t="shared" si="980"/>
        <v>NO</v>
      </c>
      <c r="AE2991" t="str">
        <f t="shared" si="981"/>
        <v>NO</v>
      </c>
      <c r="AF2991" t="str">
        <f t="shared" si="982"/>
        <v>NO</v>
      </c>
      <c r="AG2991" t="str">
        <f t="shared" si="983"/>
        <v>NO</v>
      </c>
      <c r="AH2991" t="str">
        <f t="shared" si="984"/>
        <v>NO</v>
      </c>
      <c r="AI2991">
        <f t="shared" si="985"/>
        <v>364</v>
      </c>
      <c r="AJ2991" t="str">
        <f t="shared" si="986"/>
        <v/>
      </c>
    </row>
    <row r="2992" spans="1:36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66"/>
        <v>1</v>
      </c>
      <c r="P2992" s="6">
        <f t="shared" si="967"/>
        <v>370.37037037037038</v>
      </c>
      <c r="Q2992" t="str">
        <f t="shared" si="968"/>
        <v>theater</v>
      </c>
      <c r="R2992" t="str">
        <f t="shared" si="969"/>
        <v>spaces</v>
      </c>
      <c r="S2992" s="8">
        <f t="shared" si="970"/>
        <v>42342</v>
      </c>
      <c r="T2992" s="8">
        <f t="shared" si="971"/>
        <v>42376.57430555555</v>
      </c>
      <c r="U2992">
        <f t="shared" si="972"/>
        <v>2015</v>
      </c>
      <c r="V2992" t="str">
        <f>VLOOKUP(MONTH(S2992),REF!$C$4:$D$15,2,FALSE)</f>
        <v>DEC</v>
      </c>
      <c r="W2992" t="str">
        <f t="shared" si="973"/>
        <v>NO</v>
      </c>
      <c r="X2992" t="str">
        <f t="shared" si="974"/>
        <v>NO</v>
      </c>
      <c r="Y2992" t="str">
        <f t="shared" si="975"/>
        <v>NO</v>
      </c>
      <c r="Z2992" t="str">
        <f t="shared" si="976"/>
        <v>YES</v>
      </c>
      <c r="AA2992" t="str">
        <f t="shared" si="977"/>
        <v>NO</v>
      </c>
      <c r="AB2992" t="str">
        <f t="shared" si="978"/>
        <v>NO</v>
      </c>
      <c r="AC2992" t="str">
        <f t="shared" si="979"/>
        <v>NO</v>
      </c>
      <c r="AD2992" t="str">
        <f t="shared" si="980"/>
        <v>NO</v>
      </c>
      <c r="AE2992" t="str">
        <f t="shared" si="981"/>
        <v>NO</v>
      </c>
      <c r="AF2992" t="str">
        <f t="shared" si="982"/>
        <v>NO</v>
      </c>
      <c r="AG2992" t="str">
        <f t="shared" si="983"/>
        <v>NO</v>
      </c>
      <c r="AH2992" t="str">
        <f t="shared" si="984"/>
        <v>NO</v>
      </c>
      <c r="AI2992">
        <f t="shared" si="985"/>
        <v>27</v>
      </c>
      <c r="AJ2992" t="str">
        <f t="shared" si="986"/>
        <v/>
      </c>
    </row>
    <row r="2993" spans="1:36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66"/>
        <v>1.0329411764705883</v>
      </c>
      <c r="P2993" s="6">
        <f t="shared" si="967"/>
        <v>94.408602150537632</v>
      </c>
      <c r="Q2993" t="str">
        <f t="shared" si="968"/>
        <v>theater</v>
      </c>
      <c r="R2993" t="str">
        <f t="shared" si="969"/>
        <v>spaces</v>
      </c>
      <c r="S2993" s="8">
        <f t="shared" si="970"/>
        <v>42741</v>
      </c>
      <c r="T2993" s="8">
        <f t="shared" si="971"/>
        <v>42762.837152777778</v>
      </c>
      <c r="U2993">
        <f t="shared" si="972"/>
        <v>2017</v>
      </c>
      <c r="V2993" t="str">
        <f>VLOOKUP(MONTH(S2993),REF!$C$4:$D$15,2,FALSE)</f>
        <v>JAN</v>
      </c>
      <c r="W2993" t="str">
        <f t="shared" si="973"/>
        <v>NO</v>
      </c>
      <c r="X2993" t="str">
        <f t="shared" si="974"/>
        <v>NO</v>
      </c>
      <c r="Y2993" t="str">
        <f t="shared" si="975"/>
        <v>YES</v>
      </c>
      <c r="Z2993" t="str">
        <f t="shared" si="976"/>
        <v>NO</v>
      </c>
      <c r="AA2993" t="str">
        <f t="shared" si="977"/>
        <v>NO</v>
      </c>
      <c r="AB2993" t="str">
        <f t="shared" si="978"/>
        <v>NO</v>
      </c>
      <c r="AC2993" t="str">
        <f t="shared" si="979"/>
        <v>NO</v>
      </c>
      <c r="AD2993" t="str">
        <f t="shared" si="980"/>
        <v>NO</v>
      </c>
      <c r="AE2993" t="str">
        <f t="shared" si="981"/>
        <v>NO</v>
      </c>
      <c r="AF2993" t="str">
        <f t="shared" si="982"/>
        <v>NO</v>
      </c>
      <c r="AG2993" t="str">
        <f t="shared" si="983"/>
        <v>NO</v>
      </c>
      <c r="AH2993" t="str">
        <f t="shared" si="984"/>
        <v>NO</v>
      </c>
      <c r="AI2993">
        <f t="shared" si="985"/>
        <v>93</v>
      </c>
      <c r="AJ2993" t="str">
        <f t="shared" si="986"/>
        <v/>
      </c>
    </row>
    <row r="2994" spans="1:36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66"/>
        <v>1.0449999999999999</v>
      </c>
      <c r="P2994" s="6">
        <f t="shared" si="967"/>
        <v>48.984375</v>
      </c>
      <c r="Q2994" t="str">
        <f t="shared" si="968"/>
        <v>theater</v>
      </c>
      <c r="R2994" t="str">
        <f t="shared" si="969"/>
        <v>spaces</v>
      </c>
      <c r="S2994" s="8">
        <f t="shared" si="970"/>
        <v>42623</v>
      </c>
      <c r="T2994" s="8">
        <f t="shared" si="971"/>
        <v>42652.767476851848</v>
      </c>
      <c r="U2994">
        <f t="shared" si="972"/>
        <v>2016</v>
      </c>
      <c r="V2994" t="str">
        <f>VLOOKUP(MONTH(S2994),REF!$C$4:$D$15,2,FALSE)</f>
        <v>SEP</v>
      </c>
      <c r="W2994" t="str">
        <f t="shared" si="973"/>
        <v>NO</v>
      </c>
      <c r="X2994" t="str">
        <f t="shared" si="974"/>
        <v>YES</v>
      </c>
      <c r="Y2994" t="str">
        <f t="shared" si="975"/>
        <v>NO</v>
      </c>
      <c r="Z2994" t="str">
        <f t="shared" si="976"/>
        <v>NO</v>
      </c>
      <c r="AA2994" t="str">
        <f t="shared" si="977"/>
        <v>NO</v>
      </c>
      <c r="AB2994" t="str">
        <f t="shared" si="978"/>
        <v>NO</v>
      </c>
      <c r="AC2994" t="str">
        <f t="shared" si="979"/>
        <v>NO</v>
      </c>
      <c r="AD2994" t="str">
        <f t="shared" si="980"/>
        <v>NO</v>
      </c>
      <c r="AE2994" t="str">
        <f t="shared" si="981"/>
        <v>NO</v>
      </c>
      <c r="AF2994" t="str">
        <f t="shared" si="982"/>
        <v>NO</v>
      </c>
      <c r="AG2994" t="str">
        <f t="shared" si="983"/>
        <v>NO</v>
      </c>
      <c r="AH2994" t="str">
        <f t="shared" si="984"/>
        <v>NO</v>
      </c>
      <c r="AI2994">
        <f t="shared" si="985"/>
        <v>64</v>
      </c>
      <c r="AJ2994" t="str">
        <f t="shared" si="986"/>
        <v/>
      </c>
    </row>
    <row r="2995" spans="1:36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66"/>
        <v>1.0029999999999999</v>
      </c>
      <c r="P2995" s="6">
        <f t="shared" si="967"/>
        <v>45.590909090909093</v>
      </c>
      <c r="Q2995" t="str">
        <f t="shared" si="968"/>
        <v>theater</v>
      </c>
      <c r="R2995" t="str">
        <f t="shared" si="969"/>
        <v>spaces</v>
      </c>
      <c r="S2995" s="8">
        <f t="shared" si="970"/>
        <v>42391</v>
      </c>
      <c r="T2995" s="8">
        <f t="shared" si="971"/>
        <v>42420.838738425926</v>
      </c>
      <c r="U2995">
        <f t="shared" si="972"/>
        <v>2016</v>
      </c>
      <c r="V2995" t="str">
        <f>VLOOKUP(MONTH(S2995),REF!$C$4:$D$15,2,FALSE)</f>
        <v>JAN</v>
      </c>
      <c r="W2995" t="str">
        <f t="shared" si="973"/>
        <v>NO</v>
      </c>
      <c r="X2995" t="str">
        <f t="shared" si="974"/>
        <v>YES</v>
      </c>
      <c r="Y2995" t="str">
        <f t="shared" si="975"/>
        <v>NO</v>
      </c>
      <c r="Z2995" t="str">
        <f t="shared" si="976"/>
        <v>NO</v>
      </c>
      <c r="AA2995" t="str">
        <f t="shared" si="977"/>
        <v>NO</v>
      </c>
      <c r="AB2995" t="str">
        <f t="shared" si="978"/>
        <v>NO</v>
      </c>
      <c r="AC2995" t="str">
        <f t="shared" si="979"/>
        <v>NO</v>
      </c>
      <c r="AD2995" t="str">
        <f t="shared" si="980"/>
        <v>NO</v>
      </c>
      <c r="AE2995" t="str">
        <f t="shared" si="981"/>
        <v>NO</v>
      </c>
      <c r="AF2995" t="str">
        <f t="shared" si="982"/>
        <v>NO</v>
      </c>
      <c r="AG2995" t="str">
        <f t="shared" si="983"/>
        <v>NO</v>
      </c>
      <c r="AH2995" t="str">
        <f t="shared" si="984"/>
        <v>NO</v>
      </c>
      <c r="AI2995">
        <f t="shared" si="985"/>
        <v>22</v>
      </c>
      <c r="AJ2995" t="str">
        <f t="shared" si="986"/>
        <v/>
      </c>
    </row>
    <row r="2996" spans="1:36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66"/>
        <v>4.577466666666667</v>
      </c>
      <c r="P2996" s="6">
        <f t="shared" si="967"/>
        <v>23.275254237288134</v>
      </c>
      <c r="Q2996" t="str">
        <f t="shared" si="968"/>
        <v>theater</v>
      </c>
      <c r="R2996" t="str">
        <f t="shared" si="969"/>
        <v>spaces</v>
      </c>
      <c r="S2996" s="8">
        <f t="shared" si="970"/>
        <v>41885</v>
      </c>
      <c r="T2996" s="8">
        <f t="shared" si="971"/>
        <v>41915.478842592594</v>
      </c>
      <c r="U2996">
        <f t="shared" si="972"/>
        <v>2014</v>
      </c>
      <c r="V2996" t="str">
        <f>VLOOKUP(MONTH(S2996),REF!$C$4:$D$15,2,FALSE)</f>
        <v>SEP</v>
      </c>
      <c r="W2996" t="str">
        <f t="shared" si="973"/>
        <v>YES</v>
      </c>
      <c r="X2996" t="str">
        <f t="shared" si="974"/>
        <v>NO</v>
      </c>
      <c r="Y2996" t="str">
        <f t="shared" si="975"/>
        <v>NO</v>
      </c>
      <c r="Z2996" t="str">
        <f t="shared" si="976"/>
        <v>NO</v>
      </c>
      <c r="AA2996" t="str">
        <f t="shared" si="977"/>
        <v>NO</v>
      </c>
      <c r="AB2996" t="str">
        <f t="shared" si="978"/>
        <v>NO</v>
      </c>
      <c r="AC2996" t="str">
        <f t="shared" si="979"/>
        <v>NO</v>
      </c>
      <c r="AD2996" t="str">
        <f t="shared" si="980"/>
        <v>NO</v>
      </c>
      <c r="AE2996" t="str">
        <f t="shared" si="981"/>
        <v>NO</v>
      </c>
      <c r="AF2996" t="str">
        <f t="shared" si="982"/>
        <v>NO</v>
      </c>
      <c r="AG2996" t="str">
        <f t="shared" si="983"/>
        <v>NO</v>
      </c>
      <c r="AH2996" t="str">
        <f t="shared" si="984"/>
        <v>NO</v>
      </c>
      <c r="AI2996">
        <f t="shared" si="985"/>
        <v>59</v>
      </c>
      <c r="AJ2996" t="str">
        <f t="shared" si="986"/>
        <v/>
      </c>
    </row>
    <row r="2997" spans="1:36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66"/>
        <v>1.0496000000000001</v>
      </c>
      <c r="P2997" s="6">
        <f t="shared" si="967"/>
        <v>63.2289156626506</v>
      </c>
      <c r="Q2997" t="str">
        <f t="shared" si="968"/>
        <v>theater</v>
      </c>
      <c r="R2997" t="str">
        <f t="shared" si="969"/>
        <v>spaces</v>
      </c>
      <c r="S2997" s="8">
        <f t="shared" si="970"/>
        <v>42725</v>
      </c>
      <c r="T2997" s="8">
        <f t="shared" si="971"/>
        <v>42754.665173611109</v>
      </c>
      <c r="U2997">
        <f t="shared" si="972"/>
        <v>2016</v>
      </c>
      <c r="V2997" t="str">
        <f>VLOOKUP(MONTH(S2997),REF!$C$4:$D$15,2,FALSE)</f>
        <v>DEC</v>
      </c>
      <c r="W2997" t="str">
        <f t="shared" si="973"/>
        <v>NO</v>
      </c>
      <c r="X2997" t="str">
        <f t="shared" si="974"/>
        <v>NO</v>
      </c>
      <c r="Y2997" t="str">
        <f t="shared" si="975"/>
        <v>NO</v>
      </c>
      <c r="Z2997" t="str">
        <f t="shared" si="976"/>
        <v>NO</v>
      </c>
      <c r="AA2997" t="str">
        <f t="shared" si="977"/>
        <v>YES</v>
      </c>
      <c r="AB2997" t="str">
        <f t="shared" si="978"/>
        <v>NO</v>
      </c>
      <c r="AC2997" t="str">
        <f t="shared" si="979"/>
        <v>NO</v>
      </c>
      <c r="AD2997" t="str">
        <f t="shared" si="980"/>
        <v>NO</v>
      </c>
      <c r="AE2997" t="str">
        <f t="shared" si="981"/>
        <v>NO</v>
      </c>
      <c r="AF2997" t="str">
        <f t="shared" si="982"/>
        <v>NO</v>
      </c>
      <c r="AG2997" t="str">
        <f t="shared" si="983"/>
        <v>NO</v>
      </c>
      <c r="AH2997" t="str">
        <f t="shared" si="984"/>
        <v>NO</v>
      </c>
      <c r="AI2997">
        <f t="shared" si="985"/>
        <v>249</v>
      </c>
      <c r="AJ2997" t="str">
        <f t="shared" si="986"/>
        <v/>
      </c>
    </row>
    <row r="2998" spans="1:36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66"/>
        <v>1.7194285714285715</v>
      </c>
      <c r="P2998" s="6">
        <f t="shared" si="967"/>
        <v>153.5204081632653</v>
      </c>
      <c r="Q2998" t="str">
        <f t="shared" si="968"/>
        <v>theater</v>
      </c>
      <c r="R2998" t="str">
        <f t="shared" si="969"/>
        <v>spaces</v>
      </c>
      <c r="S2998" s="8">
        <f t="shared" si="970"/>
        <v>42091</v>
      </c>
      <c r="T2998" s="8">
        <f t="shared" si="971"/>
        <v>42150.912499999999</v>
      </c>
      <c r="U2998">
        <f t="shared" si="972"/>
        <v>2015</v>
      </c>
      <c r="V2998" t="str">
        <f>VLOOKUP(MONTH(S2998),REF!$C$4:$D$15,2,FALSE)</f>
        <v>MAR</v>
      </c>
      <c r="W2998" t="str">
        <f t="shared" si="973"/>
        <v>NO</v>
      </c>
      <c r="X2998" t="str">
        <f t="shared" si="974"/>
        <v>NO</v>
      </c>
      <c r="Y2998" t="str">
        <f t="shared" si="975"/>
        <v>NO</v>
      </c>
      <c r="Z2998" t="str">
        <f t="shared" si="976"/>
        <v>NO</v>
      </c>
      <c r="AA2998" t="str">
        <f t="shared" si="977"/>
        <v>NO</v>
      </c>
      <c r="AB2998" t="str">
        <f t="shared" si="978"/>
        <v>NO</v>
      </c>
      <c r="AC2998" t="str">
        <f t="shared" si="979"/>
        <v>NO</v>
      </c>
      <c r="AD2998" t="str">
        <f t="shared" si="980"/>
        <v>NO</v>
      </c>
      <c r="AE2998" t="str">
        <f t="shared" si="981"/>
        <v>YES</v>
      </c>
      <c r="AF2998" t="str">
        <f t="shared" si="982"/>
        <v>NO</v>
      </c>
      <c r="AG2998" t="str">
        <f t="shared" si="983"/>
        <v>NO</v>
      </c>
      <c r="AH2998" t="str">
        <f t="shared" si="984"/>
        <v>NO</v>
      </c>
      <c r="AI2998">
        <f t="shared" si="985"/>
        <v>392</v>
      </c>
      <c r="AJ2998" t="str">
        <f t="shared" si="986"/>
        <v/>
      </c>
    </row>
    <row r="2999" spans="1:36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66"/>
        <v>1.0373000000000001</v>
      </c>
      <c r="P2999" s="6">
        <f t="shared" si="967"/>
        <v>90.2</v>
      </c>
      <c r="Q2999" t="str">
        <f t="shared" si="968"/>
        <v>theater</v>
      </c>
      <c r="R2999" t="str">
        <f t="shared" si="969"/>
        <v>spaces</v>
      </c>
      <c r="S2999" s="8">
        <f t="shared" si="970"/>
        <v>42776</v>
      </c>
      <c r="T2999" s="8">
        <f t="shared" si="971"/>
        <v>42793.207638888889</v>
      </c>
      <c r="U2999">
        <f t="shared" si="972"/>
        <v>2017</v>
      </c>
      <c r="V2999" t="str">
        <f>VLOOKUP(MONTH(S2999),REF!$C$4:$D$15,2,FALSE)</f>
        <v>FEB</v>
      </c>
      <c r="W2999" t="str">
        <f t="shared" si="973"/>
        <v>NO</v>
      </c>
      <c r="X2999" t="str">
        <f t="shared" si="974"/>
        <v>NO</v>
      </c>
      <c r="Y2999" t="str">
        <f t="shared" si="975"/>
        <v>NO</v>
      </c>
      <c r="Z2999" t="str">
        <f t="shared" si="976"/>
        <v>YES</v>
      </c>
      <c r="AA2999" t="str">
        <f t="shared" si="977"/>
        <v>NO</v>
      </c>
      <c r="AB2999" t="str">
        <f t="shared" si="978"/>
        <v>NO</v>
      </c>
      <c r="AC2999" t="str">
        <f t="shared" si="979"/>
        <v>NO</v>
      </c>
      <c r="AD2999" t="str">
        <f t="shared" si="980"/>
        <v>NO</v>
      </c>
      <c r="AE2999" t="str">
        <f t="shared" si="981"/>
        <v>NO</v>
      </c>
      <c r="AF2999" t="str">
        <f t="shared" si="982"/>
        <v>NO</v>
      </c>
      <c r="AG2999" t="str">
        <f t="shared" si="983"/>
        <v>NO</v>
      </c>
      <c r="AH2999" t="str">
        <f t="shared" si="984"/>
        <v>NO</v>
      </c>
      <c r="AI2999">
        <f t="shared" si="985"/>
        <v>115</v>
      </c>
      <c r="AJ2999" t="str">
        <f t="shared" si="986"/>
        <v/>
      </c>
    </row>
    <row r="3000" spans="1:36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66"/>
        <v>1.0302899999999999</v>
      </c>
      <c r="P3000" s="6">
        <f t="shared" si="967"/>
        <v>118.97113163972287</v>
      </c>
      <c r="Q3000" t="str">
        <f t="shared" si="968"/>
        <v>theater</v>
      </c>
      <c r="R3000" t="str">
        <f t="shared" si="969"/>
        <v>spaces</v>
      </c>
      <c r="S3000" s="8">
        <f t="shared" si="970"/>
        <v>41778</v>
      </c>
      <c r="T3000" s="8">
        <f t="shared" si="971"/>
        <v>41806.184027777781</v>
      </c>
      <c r="U3000">
        <f t="shared" si="972"/>
        <v>2014</v>
      </c>
      <c r="V3000" t="str">
        <f>VLOOKUP(MONTH(S3000),REF!$C$4:$D$15,2,FALSE)</f>
        <v>MAY</v>
      </c>
      <c r="W3000" t="str">
        <f t="shared" si="973"/>
        <v>NO</v>
      </c>
      <c r="X3000" t="str">
        <f t="shared" si="974"/>
        <v>NO</v>
      </c>
      <c r="Y3000" t="str">
        <f t="shared" si="975"/>
        <v>NO</v>
      </c>
      <c r="Z3000" t="str">
        <f t="shared" si="976"/>
        <v>NO</v>
      </c>
      <c r="AA3000" t="str">
        <f t="shared" si="977"/>
        <v>NO</v>
      </c>
      <c r="AB3000" t="str">
        <f t="shared" si="978"/>
        <v>NO</v>
      </c>
      <c r="AC3000" t="str">
        <f t="shared" si="979"/>
        <v>NO</v>
      </c>
      <c r="AD3000" t="str">
        <f t="shared" si="980"/>
        <v>NO</v>
      </c>
      <c r="AE3000" t="str">
        <f t="shared" si="981"/>
        <v>NO</v>
      </c>
      <c r="AF3000" t="str">
        <f t="shared" si="982"/>
        <v>NO</v>
      </c>
      <c r="AG3000" t="str">
        <f t="shared" si="983"/>
        <v>NO</v>
      </c>
      <c r="AH3000" t="str">
        <f t="shared" si="984"/>
        <v>YES</v>
      </c>
      <c r="AI3000">
        <f t="shared" si="985"/>
        <v>433</v>
      </c>
      <c r="AJ3000" t="str">
        <f t="shared" si="986"/>
        <v/>
      </c>
    </row>
    <row r="3001" spans="1:36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66"/>
        <v>1.1888888888888889</v>
      </c>
      <c r="P3001" s="6">
        <f t="shared" si="967"/>
        <v>80.25</v>
      </c>
      <c r="Q3001" t="str">
        <f t="shared" si="968"/>
        <v>theater</v>
      </c>
      <c r="R3001" t="str">
        <f t="shared" si="969"/>
        <v>spaces</v>
      </c>
      <c r="S3001" s="8">
        <f t="shared" si="970"/>
        <v>42781</v>
      </c>
      <c r="T3001" s="8">
        <f t="shared" si="971"/>
        <v>42795.083333333328</v>
      </c>
      <c r="U3001">
        <f t="shared" si="972"/>
        <v>2017</v>
      </c>
      <c r="V3001" t="str">
        <f>VLOOKUP(MONTH(S3001),REF!$C$4:$D$15,2,FALSE)</f>
        <v>FEB</v>
      </c>
      <c r="W3001" t="str">
        <f t="shared" si="973"/>
        <v>NO</v>
      </c>
      <c r="X3001" t="str">
        <f t="shared" si="974"/>
        <v>YES</v>
      </c>
      <c r="Y3001" t="str">
        <f t="shared" si="975"/>
        <v>NO</v>
      </c>
      <c r="Z3001" t="str">
        <f t="shared" si="976"/>
        <v>NO</v>
      </c>
      <c r="AA3001" t="str">
        <f t="shared" si="977"/>
        <v>NO</v>
      </c>
      <c r="AB3001" t="str">
        <f t="shared" si="978"/>
        <v>NO</v>
      </c>
      <c r="AC3001" t="str">
        <f t="shared" si="979"/>
        <v>NO</v>
      </c>
      <c r="AD3001" t="str">
        <f t="shared" si="980"/>
        <v>NO</v>
      </c>
      <c r="AE3001" t="str">
        <f t="shared" si="981"/>
        <v>NO</v>
      </c>
      <c r="AF3001" t="str">
        <f t="shared" si="982"/>
        <v>NO</v>
      </c>
      <c r="AG3001" t="str">
        <f t="shared" si="983"/>
        <v>NO</v>
      </c>
      <c r="AH3001" t="str">
        <f t="shared" si="984"/>
        <v>NO</v>
      </c>
      <c r="AI3001">
        <f t="shared" si="985"/>
        <v>20</v>
      </c>
      <c r="AJ3001" t="str">
        <f t="shared" si="986"/>
        <v/>
      </c>
    </row>
    <row r="3002" spans="1:36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66"/>
        <v>1</v>
      </c>
      <c r="P3002" s="6">
        <f t="shared" si="967"/>
        <v>62.5</v>
      </c>
      <c r="Q3002" t="str">
        <f t="shared" si="968"/>
        <v>theater</v>
      </c>
      <c r="R3002" t="str">
        <f t="shared" si="969"/>
        <v>spaces</v>
      </c>
      <c r="S3002" s="8">
        <f t="shared" si="970"/>
        <v>42753</v>
      </c>
      <c r="T3002" s="8">
        <f t="shared" si="971"/>
        <v>42766.75</v>
      </c>
      <c r="U3002">
        <f t="shared" si="972"/>
        <v>2017</v>
      </c>
      <c r="V3002" t="str">
        <f>VLOOKUP(MONTH(S3002),REF!$C$4:$D$15,2,FALSE)</f>
        <v>JAN</v>
      </c>
      <c r="W3002" t="str">
        <f t="shared" si="973"/>
        <v>YES</v>
      </c>
      <c r="X3002" t="str">
        <f t="shared" si="974"/>
        <v>NO</v>
      </c>
      <c r="Y3002" t="str">
        <f t="shared" si="975"/>
        <v>NO</v>
      </c>
      <c r="Z3002" t="str">
        <f t="shared" si="976"/>
        <v>NO</v>
      </c>
      <c r="AA3002" t="str">
        <f t="shared" si="977"/>
        <v>NO</v>
      </c>
      <c r="AB3002" t="str">
        <f t="shared" si="978"/>
        <v>NO</v>
      </c>
      <c r="AC3002" t="str">
        <f t="shared" si="979"/>
        <v>NO</v>
      </c>
      <c r="AD3002" t="str">
        <f t="shared" si="980"/>
        <v>NO</v>
      </c>
      <c r="AE3002" t="str">
        <f t="shared" si="981"/>
        <v>NO</v>
      </c>
      <c r="AF3002" t="str">
        <f t="shared" si="982"/>
        <v>NO</v>
      </c>
      <c r="AG3002" t="str">
        <f t="shared" si="983"/>
        <v>NO</v>
      </c>
      <c r="AH3002" t="str">
        <f t="shared" si="984"/>
        <v>NO</v>
      </c>
      <c r="AI3002">
        <f t="shared" si="985"/>
        <v>8</v>
      </c>
      <c r="AJ3002" t="str">
        <f t="shared" si="986"/>
        <v/>
      </c>
    </row>
    <row r="3003" spans="1:36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66"/>
        <v>3.1869988910451896</v>
      </c>
      <c r="P3003" s="6">
        <f t="shared" si="967"/>
        <v>131.37719999999999</v>
      </c>
      <c r="Q3003" t="str">
        <f t="shared" si="968"/>
        <v>theater</v>
      </c>
      <c r="R3003" t="str">
        <f t="shared" si="969"/>
        <v>spaces</v>
      </c>
      <c r="S3003" s="8">
        <f t="shared" si="970"/>
        <v>42535</v>
      </c>
      <c r="T3003" s="8">
        <f t="shared" si="971"/>
        <v>42564.895625000005</v>
      </c>
      <c r="U3003">
        <f t="shared" si="972"/>
        <v>2016</v>
      </c>
      <c r="V3003" t="str">
        <f>VLOOKUP(MONTH(S3003),REF!$C$4:$D$15,2,FALSE)</f>
        <v>JUN</v>
      </c>
      <c r="W3003" t="str">
        <f t="shared" si="973"/>
        <v>NO</v>
      </c>
      <c r="X3003" t="str">
        <f t="shared" si="974"/>
        <v>NO</v>
      </c>
      <c r="Y3003" t="str">
        <f t="shared" si="975"/>
        <v>YES</v>
      </c>
      <c r="Z3003" t="str">
        <f t="shared" si="976"/>
        <v>NO</v>
      </c>
      <c r="AA3003" t="str">
        <f t="shared" si="977"/>
        <v>NO</v>
      </c>
      <c r="AB3003" t="str">
        <f t="shared" si="978"/>
        <v>NO</v>
      </c>
      <c r="AC3003" t="str">
        <f t="shared" si="979"/>
        <v>NO</v>
      </c>
      <c r="AD3003" t="str">
        <f t="shared" si="980"/>
        <v>NO</v>
      </c>
      <c r="AE3003" t="str">
        <f t="shared" si="981"/>
        <v>NO</v>
      </c>
      <c r="AF3003" t="str">
        <f t="shared" si="982"/>
        <v>NO</v>
      </c>
      <c r="AG3003" t="str">
        <f t="shared" si="983"/>
        <v>NO</v>
      </c>
      <c r="AH3003" t="str">
        <f t="shared" si="984"/>
        <v>NO</v>
      </c>
      <c r="AI3003">
        <f t="shared" si="985"/>
        <v>175</v>
      </c>
      <c r="AJ3003" t="str">
        <f t="shared" si="986"/>
        <v/>
      </c>
    </row>
    <row r="3004" spans="1:36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66"/>
        <v>1.0850614285714286</v>
      </c>
      <c r="P3004" s="6">
        <f t="shared" si="967"/>
        <v>73.032980769230775</v>
      </c>
      <c r="Q3004" t="str">
        <f t="shared" si="968"/>
        <v>theater</v>
      </c>
      <c r="R3004" t="str">
        <f t="shared" si="969"/>
        <v>spaces</v>
      </c>
      <c r="S3004" s="8">
        <f t="shared" si="970"/>
        <v>41240</v>
      </c>
      <c r="T3004" s="8">
        <f t="shared" si="971"/>
        <v>41269.83625</v>
      </c>
      <c r="U3004">
        <f t="shared" si="972"/>
        <v>2012</v>
      </c>
      <c r="V3004" t="str">
        <f>VLOOKUP(MONTH(S3004),REF!$C$4:$D$15,2,FALSE)</f>
        <v>NOV</v>
      </c>
      <c r="W3004" t="str">
        <f t="shared" si="973"/>
        <v>NO</v>
      </c>
      <c r="X3004" t="str">
        <f t="shared" si="974"/>
        <v>NO</v>
      </c>
      <c r="Y3004" t="str">
        <f t="shared" si="975"/>
        <v>YES</v>
      </c>
      <c r="Z3004" t="str">
        <f t="shared" si="976"/>
        <v>NO</v>
      </c>
      <c r="AA3004" t="str">
        <f t="shared" si="977"/>
        <v>NO</v>
      </c>
      <c r="AB3004" t="str">
        <f t="shared" si="978"/>
        <v>NO</v>
      </c>
      <c r="AC3004" t="str">
        <f t="shared" si="979"/>
        <v>NO</v>
      </c>
      <c r="AD3004" t="str">
        <f t="shared" si="980"/>
        <v>NO</v>
      </c>
      <c r="AE3004" t="str">
        <f t="shared" si="981"/>
        <v>NO</v>
      </c>
      <c r="AF3004" t="str">
        <f t="shared" si="982"/>
        <v>NO</v>
      </c>
      <c r="AG3004" t="str">
        <f t="shared" si="983"/>
        <v>NO</v>
      </c>
      <c r="AH3004" t="str">
        <f t="shared" si="984"/>
        <v>NO</v>
      </c>
      <c r="AI3004">
        <f t="shared" si="985"/>
        <v>104</v>
      </c>
      <c r="AJ3004" t="str">
        <f t="shared" si="986"/>
        <v/>
      </c>
    </row>
    <row r="3005" spans="1:36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66"/>
        <v>1.0116666666666667</v>
      </c>
      <c r="P3005" s="6">
        <f t="shared" si="967"/>
        <v>178.52941176470588</v>
      </c>
      <c r="Q3005" t="str">
        <f t="shared" si="968"/>
        <v>theater</v>
      </c>
      <c r="R3005" t="str">
        <f t="shared" si="969"/>
        <v>spaces</v>
      </c>
      <c r="S3005" s="8">
        <f t="shared" si="970"/>
        <v>42399</v>
      </c>
      <c r="T3005" s="8">
        <f t="shared" si="971"/>
        <v>42430.249305555553</v>
      </c>
      <c r="U3005">
        <f t="shared" si="972"/>
        <v>2016</v>
      </c>
      <c r="V3005" t="str">
        <f>VLOOKUP(MONTH(S3005),REF!$C$4:$D$15,2,FALSE)</f>
        <v>JAN</v>
      </c>
      <c r="W3005" t="str">
        <f t="shared" si="973"/>
        <v>NO</v>
      </c>
      <c r="X3005" t="str">
        <f t="shared" si="974"/>
        <v>YES</v>
      </c>
      <c r="Y3005" t="str">
        <f t="shared" si="975"/>
        <v>NO</v>
      </c>
      <c r="Z3005" t="str">
        <f t="shared" si="976"/>
        <v>NO</v>
      </c>
      <c r="AA3005" t="str">
        <f t="shared" si="977"/>
        <v>NO</v>
      </c>
      <c r="AB3005" t="str">
        <f t="shared" si="978"/>
        <v>NO</v>
      </c>
      <c r="AC3005" t="str">
        <f t="shared" si="979"/>
        <v>NO</v>
      </c>
      <c r="AD3005" t="str">
        <f t="shared" si="980"/>
        <v>NO</v>
      </c>
      <c r="AE3005" t="str">
        <f t="shared" si="981"/>
        <v>NO</v>
      </c>
      <c r="AF3005" t="str">
        <f t="shared" si="982"/>
        <v>NO</v>
      </c>
      <c r="AG3005" t="str">
        <f t="shared" si="983"/>
        <v>NO</v>
      </c>
      <c r="AH3005" t="str">
        <f t="shared" si="984"/>
        <v>NO</v>
      </c>
      <c r="AI3005">
        <f t="shared" si="985"/>
        <v>17</v>
      </c>
      <c r="AJ3005" t="str">
        <f t="shared" si="986"/>
        <v/>
      </c>
    </row>
    <row r="3006" spans="1:36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66"/>
        <v>1.12815</v>
      </c>
      <c r="P3006" s="6">
        <f t="shared" si="967"/>
        <v>162.90974729241879</v>
      </c>
      <c r="Q3006" t="str">
        <f t="shared" si="968"/>
        <v>theater</v>
      </c>
      <c r="R3006" t="str">
        <f t="shared" si="969"/>
        <v>spaces</v>
      </c>
      <c r="S3006" s="8">
        <f t="shared" si="970"/>
        <v>41929</v>
      </c>
      <c r="T3006" s="8">
        <f t="shared" si="971"/>
        <v>41958.922731481478</v>
      </c>
      <c r="U3006">
        <f t="shared" si="972"/>
        <v>2014</v>
      </c>
      <c r="V3006" t="str">
        <f>VLOOKUP(MONTH(S3006),REF!$C$4:$D$15,2,FALSE)</f>
        <v>OCT</v>
      </c>
      <c r="W3006" t="str">
        <f t="shared" si="973"/>
        <v>NO</v>
      </c>
      <c r="X3006" t="str">
        <f t="shared" si="974"/>
        <v>NO</v>
      </c>
      <c r="Y3006" t="str">
        <f t="shared" si="975"/>
        <v>NO</v>
      </c>
      <c r="Z3006" t="str">
        <f t="shared" si="976"/>
        <v>NO</v>
      </c>
      <c r="AA3006" t="str">
        <f t="shared" si="977"/>
        <v>NO</v>
      </c>
      <c r="AB3006" t="str">
        <f t="shared" si="978"/>
        <v>NO</v>
      </c>
      <c r="AC3006" t="str">
        <f t="shared" si="979"/>
        <v>NO</v>
      </c>
      <c r="AD3006" t="str">
        <f t="shared" si="980"/>
        <v>NO</v>
      </c>
      <c r="AE3006" t="str">
        <f t="shared" si="981"/>
        <v>NO</v>
      </c>
      <c r="AF3006" t="str">
        <f t="shared" si="982"/>
        <v>YES</v>
      </c>
      <c r="AG3006" t="str">
        <f t="shared" si="983"/>
        <v>NO</v>
      </c>
      <c r="AH3006" t="str">
        <f t="shared" si="984"/>
        <v>NO</v>
      </c>
      <c r="AI3006">
        <f t="shared" si="985"/>
        <v>277</v>
      </c>
      <c r="AJ3006" t="str">
        <f t="shared" si="986"/>
        <v/>
      </c>
    </row>
    <row r="3007" spans="1:36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66"/>
        <v>1.2049622641509434</v>
      </c>
      <c r="P3007" s="6">
        <f t="shared" si="967"/>
        <v>108.24237288135593</v>
      </c>
      <c r="Q3007" t="str">
        <f t="shared" si="968"/>
        <v>theater</v>
      </c>
      <c r="R3007" t="str">
        <f t="shared" si="969"/>
        <v>spaces</v>
      </c>
      <c r="S3007" s="8">
        <f t="shared" si="970"/>
        <v>41889</v>
      </c>
      <c r="T3007" s="8">
        <f t="shared" si="971"/>
        <v>41918.674826388888</v>
      </c>
      <c r="U3007">
        <f t="shared" si="972"/>
        <v>2014</v>
      </c>
      <c r="V3007" t="str">
        <f>VLOOKUP(MONTH(S3007),REF!$C$4:$D$15,2,FALSE)</f>
        <v>SEP</v>
      </c>
      <c r="W3007" t="str">
        <f t="shared" si="973"/>
        <v>NO</v>
      </c>
      <c r="X3007" t="str">
        <f t="shared" si="974"/>
        <v>NO</v>
      </c>
      <c r="Y3007" t="str">
        <f t="shared" si="975"/>
        <v>NO</v>
      </c>
      <c r="Z3007" t="str">
        <f t="shared" si="976"/>
        <v>YES</v>
      </c>
      <c r="AA3007" t="str">
        <f t="shared" si="977"/>
        <v>NO</v>
      </c>
      <c r="AB3007" t="str">
        <f t="shared" si="978"/>
        <v>NO</v>
      </c>
      <c r="AC3007" t="str">
        <f t="shared" si="979"/>
        <v>NO</v>
      </c>
      <c r="AD3007" t="str">
        <f t="shared" si="980"/>
        <v>NO</v>
      </c>
      <c r="AE3007" t="str">
        <f t="shared" si="981"/>
        <v>NO</v>
      </c>
      <c r="AF3007" t="str">
        <f t="shared" si="982"/>
        <v>NO</v>
      </c>
      <c r="AG3007" t="str">
        <f t="shared" si="983"/>
        <v>NO</v>
      </c>
      <c r="AH3007" t="str">
        <f t="shared" si="984"/>
        <v>NO</v>
      </c>
      <c r="AI3007">
        <f t="shared" si="985"/>
        <v>118</v>
      </c>
      <c r="AJ3007" t="str">
        <f t="shared" si="986"/>
        <v/>
      </c>
    </row>
    <row r="3008" spans="1:36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66"/>
        <v>1.0774999999999999</v>
      </c>
      <c r="P3008" s="6">
        <f t="shared" si="967"/>
        <v>88.865979381443296</v>
      </c>
      <c r="Q3008" t="str">
        <f t="shared" si="968"/>
        <v>theater</v>
      </c>
      <c r="R3008" t="str">
        <f t="shared" si="969"/>
        <v>spaces</v>
      </c>
      <c r="S3008" s="8">
        <f t="shared" si="970"/>
        <v>41958</v>
      </c>
      <c r="T3008" s="8">
        <f t="shared" si="971"/>
        <v>41987.756840277776</v>
      </c>
      <c r="U3008">
        <f t="shared" si="972"/>
        <v>2014</v>
      </c>
      <c r="V3008" t="str">
        <f>VLOOKUP(MONTH(S3008),REF!$C$4:$D$15,2,FALSE)</f>
        <v>NOV</v>
      </c>
      <c r="W3008" t="str">
        <f t="shared" si="973"/>
        <v>NO</v>
      </c>
      <c r="X3008" t="str">
        <f t="shared" si="974"/>
        <v>NO</v>
      </c>
      <c r="Y3008" t="str">
        <f t="shared" si="975"/>
        <v>YES</v>
      </c>
      <c r="Z3008" t="str">
        <f t="shared" si="976"/>
        <v>NO</v>
      </c>
      <c r="AA3008" t="str">
        <f t="shared" si="977"/>
        <v>NO</v>
      </c>
      <c r="AB3008" t="str">
        <f t="shared" si="978"/>
        <v>NO</v>
      </c>
      <c r="AC3008" t="str">
        <f t="shared" si="979"/>
        <v>NO</v>
      </c>
      <c r="AD3008" t="str">
        <f t="shared" si="980"/>
        <v>NO</v>
      </c>
      <c r="AE3008" t="str">
        <f t="shared" si="981"/>
        <v>NO</v>
      </c>
      <c r="AF3008" t="str">
        <f t="shared" si="982"/>
        <v>NO</v>
      </c>
      <c r="AG3008" t="str">
        <f t="shared" si="983"/>
        <v>NO</v>
      </c>
      <c r="AH3008" t="str">
        <f t="shared" si="984"/>
        <v>NO</v>
      </c>
      <c r="AI3008">
        <f t="shared" si="985"/>
        <v>97</v>
      </c>
      <c r="AJ3008" t="str">
        <f t="shared" si="986"/>
        <v/>
      </c>
    </row>
    <row r="3009" spans="1:36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66"/>
        <v>1.8</v>
      </c>
      <c r="P3009" s="6">
        <f t="shared" si="967"/>
        <v>54</v>
      </c>
      <c r="Q3009" t="str">
        <f t="shared" si="968"/>
        <v>theater</v>
      </c>
      <c r="R3009" t="str">
        <f t="shared" si="969"/>
        <v>spaces</v>
      </c>
      <c r="S3009" s="8">
        <f t="shared" si="970"/>
        <v>42098</v>
      </c>
      <c r="T3009" s="8">
        <f t="shared" si="971"/>
        <v>42119.216238425928</v>
      </c>
      <c r="U3009">
        <f t="shared" si="972"/>
        <v>2015</v>
      </c>
      <c r="V3009" t="str">
        <f>VLOOKUP(MONTH(S3009),REF!$C$4:$D$15,2,FALSE)</f>
        <v>APR</v>
      </c>
      <c r="W3009" t="str">
        <f t="shared" si="973"/>
        <v>YES</v>
      </c>
      <c r="X3009" t="str">
        <f t="shared" si="974"/>
        <v>NO</v>
      </c>
      <c r="Y3009" t="str">
        <f t="shared" si="975"/>
        <v>NO</v>
      </c>
      <c r="Z3009" t="str">
        <f t="shared" si="976"/>
        <v>NO</v>
      </c>
      <c r="AA3009" t="str">
        <f t="shared" si="977"/>
        <v>NO</v>
      </c>
      <c r="AB3009" t="str">
        <f t="shared" si="978"/>
        <v>NO</v>
      </c>
      <c r="AC3009" t="str">
        <f t="shared" si="979"/>
        <v>NO</v>
      </c>
      <c r="AD3009" t="str">
        <f t="shared" si="980"/>
        <v>NO</v>
      </c>
      <c r="AE3009" t="str">
        <f t="shared" si="981"/>
        <v>NO</v>
      </c>
      <c r="AF3009" t="str">
        <f t="shared" si="982"/>
        <v>NO</v>
      </c>
      <c r="AG3009" t="str">
        <f t="shared" si="983"/>
        <v>NO</v>
      </c>
      <c r="AH3009" t="str">
        <f t="shared" si="984"/>
        <v>NO</v>
      </c>
      <c r="AI3009">
        <f t="shared" si="985"/>
        <v>20</v>
      </c>
      <c r="AJ3009" t="str">
        <f t="shared" si="986"/>
        <v/>
      </c>
    </row>
    <row r="3010" spans="1:36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66"/>
        <v>1.0116666666666667</v>
      </c>
      <c r="P3010" s="6">
        <f t="shared" si="967"/>
        <v>116.73076923076923</v>
      </c>
      <c r="Q3010" t="str">
        <f t="shared" si="968"/>
        <v>theater</v>
      </c>
      <c r="R3010" t="str">
        <f t="shared" si="969"/>
        <v>spaces</v>
      </c>
      <c r="S3010" s="8">
        <f t="shared" si="970"/>
        <v>42360</v>
      </c>
      <c r="T3010" s="8">
        <f t="shared" si="971"/>
        <v>42390.212025462963</v>
      </c>
      <c r="U3010">
        <f t="shared" si="972"/>
        <v>2015</v>
      </c>
      <c r="V3010" t="str">
        <f>VLOOKUP(MONTH(S3010),REF!$C$4:$D$15,2,FALSE)</f>
        <v>DEC</v>
      </c>
      <c r="W3010" t="str">
        <f t="shared" si="973"/>
        <v>NO</v>
      </c>
      <c r="X3010" t="str">
        <f t="shared" si="974"/>
        <v>YES</v>
      </c>
      <c r="Y3010" t="str">
        <f t="shared" si="975"/>
        <v>NO</v>
      </c>
      <c r="Z3010" t="str">
        <f t="shared" si="976"/>
        <v>NO</v>
      </c>
      <c r="AA3010" t="str">
        <f t="shared" si="977"/>
        <v>NO</v>
      </c>
      <c r="AB3010" t="str">
        <f t="shared" si="978"/>
        <v>NO</v>
      </c>
      <c r="AC3010" t="str">
        <f t="shared" si="979"/>
        <v>NO</v>
      </c>
      <c r="AD3010" t="str">
        <f t="shared" si="980"/>
        <v>NO</v>
      </c>
      <c r="AE3010" t="str">
        <f t="shared" si="981"/>
        <v>NO</v>
      </c>
      <c r="AF3010" t="str">
        <f t="shared" si="982"/>
        <v>NO</v>
      </c>
      <c r="AG3010" t="str">
        <f t="shared" si="983"/>
        <v>NO</v>
      </c>
      <c r="AH3010" t="str">
        <f t="shared" si="984"/>
        <v>NO</v>
      </c>
      <c r="AI3010">
        <f t="shared" si="985"/>
        <v>26</v>
      </c>
      <c r="AJ3010" t="str">
        <f t="shared" si="986"/>
        <v/>
      </c>
    </row>
    <row r="3011" spans="1:36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87">E3011/D3011</f>
        <v>1.19756</v>
      </c>
      <c r="P3011" s="6">
        <f t="shared" ref="P3011:P3074" si="988">E3011/L3011</f>
        <v>233.8984375</v>
      </c>
      <c r="Q3011" t="str">
        <f t="shared" ref="Q3011:Q3074" si="989">LEFT(N3011,FIND("/",N3011)-1)</f>
        <v>theater</v>
      </c>
      <c r="R3011" t="str">
        <f t="shared" ref="R3011:R3074" si="990">RIGHT(N3011,LEN(N3011)-FIND("/",N3011))</f>
        <v>spaces</v>
      </c>
      <c r="S3011" s="8">
        <f t="shared" ref="S3011:S3074" si="991">ROUND((J3011/86400)+DATE(1970,1,1),0)</f>
        <v>41940</v>
      </c>
      <c r="T3011" s="8">
        <f t="shared" ref="T3011:T3074" si="992">(I3011/86400)+DATE(1970,1,1)</f>
        <v>41969.611574074079</v>
      </c>
      <c r="U3011">
        <f t="shared" ref="U3011:U3074" si="993">YEAR(S3011)</f>
        <v>2014</v>
      </c>
      <c r="V3011" t="str">
        <f>VLOOKUP(MONTH(S3011),REF!$C$4:$D$15,2,FALSE)</f>
        <v>OCT</v>
      </c>
      <c r="W3011" t="str">
        <f t="shared" ref="W3011:W3074" si="994">IF(D3011&lt;1000,"YES","NO")</f>
        <v>NO</v>
      </c>
      <c r="X3011" t="str">
        <f t="shared" ref="X3011:X3074" si="995">IF(AND($D3011&gt;=1000,$D3011&lt;=4999),"YES","NO")</f>
        <v>NO</v>
      </c>
      <c r="Y3011" t="str">
        <f t="shared" ref="Y3011:Y3074" si="996">IF(AND($D3011&gt;=5000,$D3011&lt;=9999),"YES","NO")</f>
        <v>NO</v>
      </c>
      <c r="Z3011" t="str">
        <f t="shared" ref="Z3011:Z3074" si="997">IF(AND($D3011&gt;=10000,$D3011&lt;=14999),"YES","NO")</f>
        <v>NO</v>
      </c>
      <c r="AA3011" t="str">
        <f t="shared" ref="AA3011:AA3074" si="998">IF(AND($D3011&gt;=15000,$D3011&lt;=19999),"YES","NO")</f>
        <v>NO</v>
      </c>
      <c r="AB3011" t="str">
        <f t="shared" ref="AB3011:AB3074" si="999">IF(AND($D3011&gt;=20000,$D3011&lt;=24999),"YES","NO")</f>
        <v>NO</v>
      </c>
      <c r="AC3011" t="str">
        <f t="shared" ref="AC3011:AC3074" si="1000">IF(AND($D3011&gt;=25000,$D3011&lt;=29999),"YES","NO")</f>
        <v>YES</v>
      </c>
      <c r="AD3011" t="str">
        <f t="shared" ref="AD3011:AD3074" si="1001">IF(AND($D3011&gt;=30000,$D3011&lt;=34999),"YES","NO")</f>
        <v>NO</v>
      </c>
      <c r="AE3011" t="str">
        <f t="shared" ref="AE3011:AE3074" si="1002">IF(AND($D3011&gt;=35000,$D3011&lt;=39999),"YES","NO")</f>
        <v>NO</v>
      </c>
      <c r="AF3011" t="str">
        <f t="shared" ref="AF3011:AF3074" si="1003">IF(AND($D3011&gt;=40000,$D3011&lt;=44999),"YES","NO")</f>
        <v>NO</v>
      </c>
      <c r="AG3011" t="str">
        <f t="shared" ref="AG3011:AG3074" si="1004">IF(AND($D3011&gt;=45000,$D3011&lt;=49999),"YES","NO")</f>
        <v>NO</v>
      </c>
      <c r="AH3011" t="str">
        <f t="shared" ref="AH3011:AH3074" si="1005">IF($D3011&gt;=50000,"YES","NO")</f>
        <v>NO</v>
      </c>
      <c r="AI3011">
        <f t="shared" ref="AI3011:AI3074" si="1006">IF(F3011="successful",L3011,"")</f>
        <v>128</v>
      </c>
      <c r="AJ3011" t="str">
        <f t="shared" ref="AJ3011:AJ3074" si="1007">IF(F3011="failed",L3011,"")</f>
        <v/>
      </c>
    </row>
    <row r="3012" spans="1:36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87"/>
        <v>1.58</v>
      </c>
      <c r="P3012" s="6">
        <f t="shared" si="988"/>
        <v>158</v>
      </c>
      <c r="Q3012" t="str">
        <f t="shared" si="989"/>
        <v>theater</v>
      </c>
      <c r="R3012" t="str">
        <f t="shared" si="990"/>
        <v>spaces</v>
      </c>
      <c r="S3012" s="8">
        <f t="shared" si="991"/>
        <v>41997</v>
      </c>
      <c r="T3012" s="8">
        <f t="shared" si="992"/>
        <v>42056.832395833335</v>
      </c>
      <c r="U3012">
        <f t="shared" si="993"/>
        <v>2014</v>
      </c>
      <c r="V3012" t="str">
        <f>VLOOKUP(MONTH(S3012),REF!$C$4:$D$15,2,FALSE)</f>
        <v>DEC</v>
      </c>
      <c r="W3012" t="str">
        <f t="shared" si="994"/>
        <v>NO</v>
      </c>
      <c r="X3012" t="str">
        <f t="shared" si="995"/>
        <v>YES</v>
      </c>
      <c r="Y3012" t="str">
        <f t="shared" si="996"/>
        <v>NO</v>
      </c>
      <c r="Z3012" t="str">
        <f t="shared" si="997"/>
        <v>NO</v>
      </c>
      <c r="AA3012" t="str">
        <f t="shared" si="998"/>
        <v>NO</v>
      </c>
      <c r="AB3012" t="str">
        <f t="shared" si="999"/>
        <v>NO</v>
      </c>
      <c r="AC3012" t="str">
        <f t="shared" si="1000"/>
        <v>NO</v>
      </c>
      <c r="AD3012" t="str">
        <f t="shared" si="1001"/>
        <v>NO</v>
      </c>
      <c r="AE3012" t="str">
        <f t="shared" si="1002"/>
        <v>NO</v>
      </c>
      <c r="AF3012" t="str">
        <f t="shared" si="1003"/>
        <v>NO</v>
      </c>
      <c r="AG3012" t="str">
        <f t="shared" si="1004"/>
        <v>NO</v>
      </c>
      <c r="AH3012" t="str">
        <f t="shared" si="1005"/>
        <v>NO</v>
      </c>
      <c r="AI3012">
        <f t="shared" si="1006"/>
        <v>15</v>
      </c>
      <c r="AJ3012" t="str">
        <f t="shared" si="1007"/>
        <v/>
      </c>
    </row>
    <row r="3013" spans="1:36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87"/>
        <v>1.2366666666666666</v>
      </c>
      <c r="P3013" s="6">
        <f t="shared" si="988"/>
        <v>14.84</v>
      </c>
      <c r="Q3013" t="str">
        <f t="shared" si="989"/>
        <v>theater</v>
      </c>
      <c r="R3013" t="str">
        <f t="shared" si="990"/>
        <v>spaces</v>
      </c>
      <c r="S3013" s="8">
        <f t="shared" si="991"/>
        <v>42334</v>
      </c>
      <c r="T3013" s="8">
        <f t="shared" si="992"/>
        <v>42361.957638888889</v>
      </c>
      <c r="U3013">
        <f t="shared" si="993"/>
        <v>2015</v>
      </c>
      <c r="V3013" t="str">
        <f>VLOOKUP(MONTH(S3013),REF!$C$4:$D$15,2,FALSE)</f>
        <v>NOV</v>
      </c>
      <c r="W3013" t="str">
        <f t="shared" si="994"/>
        <v>YES</v>
      </c>
      <c r="X3013" t="str">
        <f t="shared" si="995"/>
        <v>NO</v>
      </c>
      <c r="Y3013" t="str">
        <f t="shared" si="996"/>
        <v>NO</v>
      </c>
      <c r="Z3013" t="str">
        <f t="shared" si="997"/>
        <v>NO</v>
      </c>
      <c r="AA3013" t="str">
        <f t="shared" si="998"/>
        <v>NO</v>
      </c>
      <c r="AB3013" t="str">
        <f t="shared" si="999"/>
        <v>NO</v>
      </c>
      <c r="AC3013" t="str">
        <f t="shared" si="1000"/>
        <v>NO</v>
      </c>
      <c r="AD3013" t="str">
        <f t="shared" si="1001"/>
        <v>NO</v>
      </c>
      <c r="AE3013" t="str">
        <f t="shared" si="1002"/>
        <v>NO</v>
      </c>
      <c r="AF3013" t="str">
        <f t="shared" si="1003"/>
        <v>NO</v>
      </c>
      <c r="AG3013" t="str">
        <f t="shared" si="1004"/>
        <v>NO</v>
      </c>
      <c r="AH3013" t="str">
        <f t="shared" si="1005"/>
        <v>NO</v>
      </c>
      <c r="AI3013">
        <f t="shared" si="1006"/>
        <v>25</v>
      </c>
      <c r="AJ3013" t="str">
        <f t="shared" si="1007"/>
        <v/>
      </c>
    </row>
    <row r="3014" spans="1:36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87"/>
        <v>1.1712499999999999</v>
      </c>
      <c r="P3014" s="6">
        <f t="shared" si="988"/>
        <v>85.181818181818187</v>
      </c>
      <c r="Q3014" t="str">
        <f t="shared" si="989"/>
        <v>theater</v>
      </c>
      <c r="R3014" t="str">
        <f t="shared" si="990"/>
        <v>spaces</v>
      </c>
      <c r="S3014" s="8">
        <f t="shared" si="991"/>
        <v>42025</v>
      </c>
      <c r="T3014" s="8">
        <f t="shared" si="992"/>
        <v>42045.702893518523</v>
      </c>
      <c r="U3014">
        <f t="shared" si="993"/>
        <v>2015</v>
      </c>
      <c r="V3014" t="str">
        <f>VLOOKUP(MONTH(S3014),REF!$C$4:$D$15,2,FALSE)</f>
        <v>JAN</v>
      </c>
      <c r="W3014" t="str">
        <f t="shared" si="994"/>
        <v>NO</v>
      </c>
      <c r="X3014" t="str">
        <f t="shared" si="995"/>
        <v>YES</v>
      </c>
      <c r="Y3014" t="str">
        <f t="shared" si="996"/>
        <v>NO</v>
      </c>
      <c r="Z3014" t="str">
        <f t="shared" si="997"/>
        <v>NO</v>
      </c>
      <c r="AA3014" t="str">
        <f t="shared" si="998"/>
        <v>NO</v>
      </c>
      <c r="AB3014" t="str">
        <f t="shared" si="999"/>
        <v>NO</v>
      </c>
      <c r="AC3014" t="str">
        <f t="shared" si="1000"/>
        <v>NO</v>
      </c>
      <c r="AD3014" t="str">
        <f t="shared" si="1001"/>
        <v>NO</v>
      </c>
      <c r="AE3014" t="str">
        <f t="shared" si="1002"/>
        <v>NO</v>
      </c>
      <c r="AF3014" t="str">
        <f t="shared" si="1003"/>
        <v>NO</v>
      </c>
      <c r="AG3014" t="str">
        <f t="shared" si="1004"/>
        <v>NO</v>
      </c>
      <c r="AH3014" t="str">
        <f t="shared" si="1005"/>
        <v>NO</v>
      </c>
      <c r="AI3014">
        <f t="shared" si="1006"/>
        <v>55</v>
      </c>
      <c r="AJ3014" t="str">
        <f t="shared" si="1007"/>
        <v/>
      </c>
    </row>
    <row r="3015" spans="1:36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87"/>
        <v>1.5696000000000001</v>
      </c>
      <c r="P3015" s="6">
        <f t="shared" si="988"/>
        <v>146.69158878504672</v>
      </c>
      <c r="Q3015" t="str">
        <f t="shared" si="989"/>
        <v>theater</v>
      </c>
      <c r="R3015" t="str">
        <f t="shared" si="990"/>
        <v>spaces</v>
      </c>
      <c r="S3015" s="8">
        <f t="shared" si="991"/>
        <v>42147</v>
      </c>
      <c r="T3015" s="8">
        <f t="shared" si="992"/>
        <v>42176.836215277777</v>
      </c>
      <c r="U3015">
        <f t="shared" si="993"/>
        <v>2015</v>
      </c>
      <c r="V3015" t="str">
        <f>VLOOKUP(MONTH(S3015),REF!$C$4:$D$15,2,FALSE)</f>
        <v>MAY</v>
      </c>
      <c r="W3015" t="str">
        <f t="shared" si="994"/>
        <v>NO</v>
      </c>
      <c r="X3015" t="str">
        <f t="shared" si="995"/>
        <v>NO</v>
      </c>
      <c r="Y3015" t="str">
        <f t="shared" si="996"/>
        <v>NO</v>
      </c>
      <c r="Z3015" t="str">
        <f t="shared" si="997"/>
        <v>YES</v>
      </c>
      <c r="AA3015" t="str">
        <f t="shared" si="998"/>
        <v>NO</v>
      </c>
      <c r="AB3015" t="str">
        <f t="shared" si="999"/>
        <v>NO</v>
      </c>
      <c r="AC3015" t="str">
        <f t="shared" si="1000"/>
        <v>NO</v>
      </c>
      <c r="AD3015" t="str">
        <f t="shared" si="1001"/>
        <v>NO</v>
      </c>
      <c r="AE3015" t="str">
        <f t="shared" si="1002"/>
        <v>NO</v>
      </c>
      <c r="AF3015" t="str">
        <f t="shared" si="1003"/>
        <v>NO</v>
      </c>
      <c r="AG3015" t="str">
        <f t="shared" si="1004"/>
        <v>NO</v>
      </c>
      <c r="AH3015" t="str">
        <f t="shared" si="1005"/>
        <v>NO</v>
      </c>
      <c r="AI3015">
        <f t="shared" si="1006"/>
        <v>107</v>
      </c>
      <c r="AJ3015" t="str">
        <f t="shared" si="1007"/>
        <v/>
      </c>
    </row>
    <row r="3016" spans="1:36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87"/>
        <v>1.13104</v>
      </c>
      <c r="P3016" s="6">
        <f t="shared" si="988"/>
        <v>50.764811490125673</v>
      </c>
      <c r="Q3016" t="str">
        <f t="shared" si="989"/>
        <v>theater</v>
      </c>
      <c r="R3016" t="str">
        <f t="shared" si="990"/>
        <v>spaces</v>
      </c>
      <c r="S3016" s="8">
        <f t="shared" si="991"/>
        <v>41920</v>
      </c>
      <c r="T3016" s="8">
        <f t="shared" si="992"/>
        <v>41948.208333333336</v>
      </c>
      <c r="U3016">
        <f t="shared" si="993"/>
        <v>2014</v>
      </c>
      <c r="V3016" t="str">
        <f>VLOOKUP(MONTH(S3016),REF!$C$4:$D$15,2,FALSE)</f>
        <v>OCT</v>
      </c>
      <c r="W3016" t="str">
        <f t="shared" si="994"/>
        <v>NO</v>
      </c>
      <c r="X3016" t="str">
        <f t="shared" si="995"/>
        <v>NO</v>
      </c>
      <c r="Y3016" t="str">
        <f t="shared" si="996"/>
        <v>NO</v>
      </c>
      <c r="Z3016" t="str">
        <f t="shared" si="997"/>
        <v>NO</v>
      </c>
      <c r="AA3016" t="str">
        <f t="shared" si="998"/>
        <v>NO</v>
      </c>
      <c r="AB3016" t="str">
        <f t="shared" si="999"/>
        <v>NO</v>
      </c>
      <c r="AC3016" t="str">
        <f t="shared" si="1000"/>
        <v>YES</v>
      </c>
      <c r="AD3016" t="str">
        <f t="shared" si="1001"/>
        <v>NO</v>
      </c>
      <c r="AE3016" t="str">
        <f t="shared" si="1002"/>
        <v>NO</v>
      </c>
      <c r="AF3016" t="str">
        <f t="shared" si="1003"/>
        <v>NO</v>
      </c>
      <c r="AG3016" t="str">
        <f t="shared" si="1004"/>
        <v>NO</v>
      </c>
      <c r="AH3016" t="str">
        <f t="shared" si="1005"/>
        <v>NO</v>
      </c>
      <c r="AI3016">
        <f t="shared" si="1006"/>
        <v>557</v>
      </c>
      <c r="AJ3016" t="str">
        <f t="shared" si="1007"/>
        <v/>
      </c>
    </row>
    <row r="3017" spans="1:36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87"/>
        <v>1.0317647058823529</v>
      </c>
      <c r="P3017" s="6">
        <f t="shared" si="988"/>
        <v>87.7</v>
      </c>
      <c r="Q3017" t="str">
        <f t="shared" si="989"/>
        <v>theater</v>
      </c>
      <c r="R3017" t="str">
        <f t="shared" si="990"/>
        <v>spaces</v>
      </c>
      <c r="S3017" s="8">
        <f t="shared" si="991"/>
        <v>41786</v>
      </c>
      <c r="T3017" s="8">
        <f t="shared" si="992"/>
        <v>41801.166666666664</v>
      </c>
      <c r="U3017">
        <f t="shared" si="993"/>
        <v>2014</v>
      </c>
      <c r="V3017" t="str">
        <f>VLOOKUP(MONTH(S3017),REF!$C$4:$D$15,2,FALSE)</f>
        <v>MAY</v>
      </c>
      <c r="W3017" t="str">
        <f t="shared" si="994"/>
        <v>NO</v>
      </c>
      <c r="X3017" t="str">
        <f t="shared" si="995"/>
        <v>YES</v>
      </c>
      <c r="Y3017" t="str">
        <f t="shared" si="996"/>
        <v>NO</v>
      </c>
      <c r="Z3017" t="str">
        <f t="shared" si="997"/>
        <v>NO</v>
      </c>
      <c r="AA3017" t="str">
        <f t="shared" si="998"/>
        <v>NO</v>
      </c>
      <c r="AB3017" t="str">
        <f t="shared" si="999"/>
        <v>NO</v>
      </c>
      <c r="AC3017" t="str">
        <f t="shared" si="1000"/>
        <v>NO</v>
      </c>
      <c r="AD3017" t="str">
        <f t="shared" si="1001"/>
        <v>NO</v>
      </c>
      <c r="AE3017" t="str">
        <f t="shared" si="1002"/>
        <v>NO</v>
      </c>
      <c r="AF3017" t="str">
        <f t="shared" si="1003"/>
        <v>NO</v>
      </c>
      <c r="AG3017" t="str">
        <f t="shared" si="1004"/>
        <v>NO</v>
      </c>
      <c r="AH3017" t="str">
        <f t="shared" si="1005"/>
        <v>NO</v>
      </c>
      <c r="AI3017">
        <f t="shared" si="1006"/>
        <v>40</v>
      </c>
      <c r="AJ3017" t="str">
        <f t="shared" si="1007"/>
        <v/>
      </c>
    </row>
    <row r="3018" spans="1:36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87"/>
        <v>1.0261176470588236</v>
      </c>
      <c r="P3018" s="6">
        <f t="shared" si="988"/>
        <v>242.27777777777777</v>
      </c>
      <c r="Q3018" t="str">
        <f t="shared" si="989"/>
        <v>theater</v>
      </c>
      <c r="R3018" t="str">
        <f t="shared" si="990"/>
        <v>spaces</v>
      </c>
      <c r="S3018" s="8">
        <f t="shared" si="991"/>
        <v>41779</v>
      </c>
      <c r="T3018" s="8">
        <f t="shared" si="992"/>
        <v>41838.548055555555</v>
      </c>
      <c r="U3018">
        <f t="shared" si="993"/>
        <v>2014</v>
      </c>
      <c r="V3018" t="str">
        <f>VLOOKUP(MONTH(S3018),REF!$C$4:$D$15,2,FALSE)</f>
        <v>MAY</v>
      </c>
      <c r="W3018" t="str">
        <f t="shared" si="994"/>
        <v>NO</v>
      </c>
      <c r="X3018" t="str">
        <f t="shared" si="995"/>
        <v>NO</v>
      </c>
      <c r="Y3018" t="str">
        <f t="shared" si="996"/>
        <v>YES</v>
      </c>
      <c r="Z3018" t="str">
        <f t="shared" si="997"/>
        <v>NO</v>
      </c>
      <c r="AA3018" t="str">
        <f t="shared" si="998"/>
        <v>NO</v>
      </c>
      <c r="AB3018" t="str">
        <f t="shared" si="999"/>
        <v>NO</v>
      </c>
      <c r="AC3018" t="str">
        <f t="shared" si="1000"/>
        <v>NO</v>
      </c>
      <c r="AD3018" t="str">
        <f t="shared" si="1001"/>
        <v>NO</v>
      </c>
      <c r="AE3018" t="str">
        <f t="shared" si="1002"/>
        <v>NO</v>
      </c>
      <c r="AF3018" t="str">
        <f t="shared" si="1003"/>
        <v>NO</v>
      </c>
      <c r="AG3018" t="str">
        <f t="shared" si="1004"/>
        <v>NO</v>
      </c>
      <c r="AH3018" t="str">
        <f t="shared" si="1005"/>
        <v>NO</v>
      </c>
      <c r="AI3018">
        <f t="shared" si="1006"/>
        <v>36</v>
      </c>
      <c r="AJ3018" t="str">
        <f t="shared" si="1007"/>
        <v/>
      </c>
    </row>
    <row r="3019" spans="1:36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87"/>
        <v>1.0584090909090909</v>
      </c>
      <c r="P3019" s="6">
        <f t="shared" si="988"/>
        <v>146.44654088050314</v>
      </c>
      <c r="Q3019" t="str">
        <f t="shared" si="989"/>
        <v>theater</v>
      </c>
      <c r="R3019" t="str">
        <f t="shared" si="990"/>
        <v>spaces</v>
      </c>
      <c r="S3019" s="8">
        <f t="shared" si="991"/>
        <v>41842</v>
      </c>
      <c r="T3019" s="8">
        <f t="shared" si="992"/>
        <v>41871.850034722222</v>
      </c>
      <c r="U3019">
        <f t="shared" si="993"/>
        <v>2014</v>
      </c>
      <c r="V3019" t="str">
        <f>VLOOKUP(MONTH(S3019),REF!$C$4:$D$15,2,FALSE)</f>
        <v>JUL</v>
      </c>
      <c r="W3019" t="str">
        <f t="shared" si="994"/>
        <v>NO</v>
      </c>
      <c r="X3019" t="str">
        <f t="shared" si="995"/>
        <v>NO</v>
      </c>
      <c r="Y3019" t="str">
        <f t="shared" si="996"/>
        <v>NO</v>
      </c>
      <c r="Z3019" t="str">
        <f t="shared" si="997"/>
        <v>NO</v>
      </c>
      <c r="AA3019" t="str">
        <f t="shared" si="998"/>
        <v>NO</v>
      </c>
      <c r="AB3019" t="str">
        <f t="shared" si="999"/>
        <v>YES</v>
      </c>
      <c r="AC3019" t="str">
        <f t="shared" si="1000"/>
        <v>NO</v>
      </c>
      <c r="AD3019" t="str">
        <f t="shared" si="1001"/>
        <v>NO</v>
      </c>
      <c r="AE3019" t="str">
        <f t="shared" si="1002"/>
        <v>NO</v>
      </c>
      <c r="AF3019" t="str">
        <f t="shared" si="1003"/>
        <v>NO</v>
      </c>
      <c r="AG3019" t="str">
        <f t="shared" si="1004"/>
        <v>NO</v>
      </c>
      <c r="AH3019" t="str">
        <f t="shared" si="1005"/>
        <v>NO</v>
      </c>
      <c r="AI3019">
        <f t="shared" si="1006"/>
        <v>159</v>
      </c>
      <c r="AJ3019" t="str">
        <f t="shared" si="1007"/>
        <v/>
      </c>
    </row>
    <row r="3020" spans="1:36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87"/>
        <v>1.0071428571428571</v>
      </c>
      <c r="P3020" s="6">
        <f t="shared" si="988"/>
        <v>103.17073170731707</v>
      </c>
      <c r="Q3020" t="str">
        <f t="shared" si="989"/>
        <v>theater</v>
      </c>
      <c r="R3020" t="str">
        <f t="shared" si="990"/>
        <v>spaces</v>
      </c>
      <c r="S3020" s="8">
        <f t="shared" si="991"/>
        <v>42163</v>
      </c>
      <c r="T3020" s="8">
        <f t="shared" si="992"/>
        <v>42205.916666666672</v>
      </c>
      <c r="U3020">
        <f t="shared" si="993"/>
        <v>2015</v>
      </c>
      <c r="V3020" t="str">
        <f>VLOOKUP(MONTH(S3020),REF!$C$4:$D$15,2,FALSE)</f>
        <v>JUN</v>
      </c>
      <c r="W3020" t="str">
        <f t="shared" si="994"/>
        <v>NO</v>
      </c>
      <c r="X3020" t="str">
        <f t="shared" si="995"/>
        <v>YES</v>
      </c>
      <c r="Y3020" t="str">
        <f t="shared" si="996"/>
        <v>NO</v>
      </c>
      <c r="Z3020" t="str">
        <f t="shared" si="997"/>
        <v>NO</v>
      </c>
      <c r="AA3020" t="str">
        <f t="shared" si="998"/>
        <v>NO</v>
      </c>
      <c r="AB3020" t="str">
        <f t="shared" si="999"/>
        <v>NO</v>
      </c>
      <c r="AC3020" t="str">
        <f t="shared" si="1000"/>
        <v>NO</v>
      </c>
      <c r="AD3020" t="str">
        <f t="shared" si="1001"/>
        <v>NO</v>
      </c>
      <c r="AE3020" t="str">
        <f t="shared" si="1002"/>
        <v>NO</v>
      </c>
      <c r="AF3020" t="str">
        <f t="shared" si="1003"/>
        <v>NO</v>
      </c>
      <c r="AG3020" t="str">
        <f t="shared" si="1004"/>
        <v>NO</v>
      </c>
      <c r="AH3020" t="str">
        <f t="shared" si="1005"/>
        <v>NO</v>
      </c>
      <c r="AI3020">
        <f t="shared" si="1006"/>
        <v>41</v>
      </c>
      <c r="AJ3020" t="str">
        <f t="shared" si="1007"/>
        <v/>
      </c>
    </row>
    <row r="3021" spans="1:36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87"/>
        <v>1.2123333333333333</v>
      </c>
      <c r="P3021" s="6">
        <f t="shared" si="988"/>
        <v>80.464601769911511</v>
      </c>
      <c r="Q3021" t="str">
        <f t="shared" si="989"/>
        <v>theater</v>
      </c>
      <c r="R3021" t="str">
        <f t="shared" si="990"/>
        <v>spaces</v>
      </c>
      <c r="S3021" s="8">
        <f t="shared" si="991"/>
        <v>41759</v>
      </c>
      <c r="T3021" s="8">
        <f t="shared" si="992"/>
        <v>41786.125</v>
      </c>
      <c r="U3021">
        <f t="shared" si="993"/>
        <v>2014</v>
      </c>
      <c r="V3021" t="str">
        <f>VLOOKUP(MONTH(S3021),REF!$C$4:$D$15,2,FALSE)</f>
        <v>APR</v>
      </c>
      <c r="W3021" t="str">
        <f t="shared" si="994"/>
        <v>NO</v>
      </c>
      <c r="X3021" t="str">
        <f t="shared" si="995"/>
        <v>NO</v>
      </c>
      <c r="Y3021" t="str">
        <f t="shared" si="996"/>
        <v>NO</v>
      </c>
      <c r="Z3021" t="str">
        <f t="shared" si="997"/>
        <v>NO</v>
      </c>
      <c r="AA3021" t="str">
        <f t="shared" si="998"/>
        <v>YES</v>
      </c>
      <c r="AB3021" t="str">
        <f t="shared" si="999"/>
        <v>NO</v>
      </c>
      <c r="AC3021" t="str">
        <f t="shared" si="1000"/>
        <v>NO</v>
      </c>
      <c r="AD3021" t="str">
        <f t="shared" si="1001"/>
        <v>NO</v>
      </c>
      <c r="AE3021" t="str">
        <f t="shared" si="1002"/>
        <v>NO</v>
      </c>
      <c r="AF3021" t="str">
        <f t="shared" si="1003"/>
        <v>NO</v>
      </c>
      <c r="AG3021" t="str">
        <f t="shared" si="1004"/>
        <v>NO</v>
      </c>
      <c r="AH3021" t="str">
        <f t="shared" si="1005"/>
        <v>NO</v>
      </c>
      <c r="AI3021">
        <f t="shared" si="1006"/>
        <v>226</v>
      </c>
      <c r="AJ3021" t="str">
        <f t="shared" si="1007"/>
        <v/>
      </c>
    </row>
    <row r="3022" spans="1:36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87"/>
        <v>1.0057142857142858</v>
      </c>
      <c r="P3022" s="6">
        <f t="shared" si="988"/>
        <v>234.66666666666666</v>
      </c>
      <c r="Q3022" t="str">
        <f t="shared" si="989"/>
        <v>theater</v>
      </c>
      <c r="R3022" t="str">
        <f t="shared" si="990"/>
        <v>spaces</v>
      </c>
      <c r="S3022" s="8">
        <f t="shared" si="991"/>
        <v>42171</v>
      </c>
      <c r="T3022" s="8">
        <f t="shared" si="992"/>
        <v>42230.846446759257</v>
      </c>
      <c r="U3022">
        <f t="shared" si="993"/>
        <v>2015</v>
      </c>
      <c r="V3022" t="str">
        <f>VLOOKUP(MONTH(S3022),REF!$C$4:$D$15,2,FALSE)</f>
        <v>JUN</v>
      </c>
      <c r="W3022" t="str">
        <f t="shared" si="994"/>
        <v>NO</v>
      </c>
      <c r="X3022" t="str">
        <f t="shared" si="995"/>
        <v>NO</v>
      </c>
      <c r="Y3022" t="str">
        <f t="shared" si="996"/>
        <v>YES</v>
      </c>
      <c r="Z3022" t="str">
        <f t="shared" si="997"/>
        <v>NO</v>
      </c>
      <c r="AA3022" t="str">
        <f t="shared" si="998"/>
        <v>NO</v>
      </c>
      <c r="AB3022" t="str">
        <f t="shared" si="999"/>
        <v>NO</v>
      </c>
      <c r="AC3022" t="str">
        <f t="shared" si="1000"/>
        <v>NO</v>
      </c>
      <c r="AD3022" t="str">
        <f t="shared" si="1001"/>
        <v>NO</v>
      </c>
      <c r="AE3022" t="str">
        <f t="shared" si="1002"/>
        <v>NO</v>
      </c>
      <c r="AF3022" t="str">
        <f t="shared" si="1003"/>
        <v>NO</v>
      </c>
      <c r="AG3022" t="str">
        <f t="shared" si="1004"/>
        <v>NO</v>
      </c>
      <c r="AH3022" t="str">
        <f t="shared" si="1005"/>
        <v>NO</v>
      </c>
      <c r="AI3022">
        <f t="shared" si="1006"/>
        <v>30</v>
      </c>
      <c r="AJ3022" t="str">
        <f t="shared" si="1007"/>
        <v/>
      </c>
    </row>
    <row r="3023" spans="1:36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87"/>
        <v>1.1602222222222223</v>
      </c>
      <c r="P3023" s="6">
        <f t="shared" si="988"/>
        <v>50.689320388349515</v>
      </c>
      <c r="Q3023" t="str">
        <f t="shared" si="989"/>
        <v>theater</v>
      </c>
      <c r="R3023" t="str">
        <f t="shared" si="990"/>
        <v>spaces</v>
      </c>
      <c r="S3023" s="8">
        <f t="shared" si="991"/>
        <v>42661</v>
      </c>
      <c r="T3023" s="8">
        <f t="shared" si="992"/>
        <v>42696.249305555553</v>
      </c>
      <c r="U3023">
        <f t="shared" si="993"/>
        <v>2016</v>
      </c>
      <c r="V3023" t="str">
        <f>VLOOKUP(MONTH(S3023),REF!$C$4:$D$15,2,FALSE)</f>
        <v>OCT</v>
      </c>
      <c r="W3023" t="str">
        <f t="shared" si="994"/>
        <v>NO</v>
      </c>
      <c r="X3023" t="str">
        <f t="shared" si="995"/>
        <v>YES</v>
      </c>
      <c r="Y3023" t="str">
        <f t="shared" si="996"/>
        <v>NO</v>
      </c>
      <c r="Z3023" t="str">
        <f t="shared" si="997"/>
        <v>NO</v>
      </c>
      <c r="AA3023" t="str">
        <f t="shared" si="998"/>
        <v>NO</v>
      </c>
      <c r="AB3023" t="str">
        <f t="shared" si="999"/>
        <v>NO</v>
      </c>
      <c r="AC3023" t="str">
        <f t="shared" si="1000"/>
        <v>NO</v>
      </c>
      <c r="AD3023" t="str">
        <f t="shared" si="1001"/>
        <v>NO</v>
      </c>
      <c r="AE3023" t="str">
        <f t="shared" si="1002"/>
        <v>NO</v>
      </c>
      <c r="AF3023" t="str">
        <f t="shared" si="1003"/>
        <v>NO</v>
      </c>
      <c r="AG3023" t="str">
        <f t="shared" si="1004"/>
        <v>NO</v>
      </c>
      <c r="AH3023" t="str">
        <f t="shared" si="1005"/>
        <v>NO</v>
      </c>
      <c r="AI3023">
        <f t="shared" si="1006"/>
        <v>103</v>
      </c>
      <c r="AJ3023" t="str">
        <f t="shared" si="1007"/>
        <v/>
      </c>
    </row>
    <row r="3024" spans="1:36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87"/>
        <v>1.0087999999999999</v>
      </c>
      <c r="P3024" s="6">
        <f t="shared" si="988"/>
        <v>162.70967741935485</v>
      </c>
      <c r="Q3024" t="str">
        <f t="shared" si="989"/>
        <v>theater</v>
      </c>
      <c r="R3024" t="str">
        <f t="shared" si="990"/>
        <v>spaces</v>
      </c>
      <c r="S3024" s="8">
        <f t="shared" si="991"/>
        <v>42565</v>
      </c>
      <c r="T3024" s="8">
        <f t="shared" si="992"/>
        <v>42609.95380787037</v>
      </c>
      <c r="U3024">
        <f t="shared" si="993"/>
        <v>2016</v>
      </c>
      <c r="V3024" t="str">
        <f>VLOOKUP(MONTH(S3024),REF!$C$4:$D$15,2,FALSE)</f>
        <v>JUL</v>
      </c>
      <c r="W3024" t="str">
        <f t="shared" si="994"/>
        <v>NO</v>
      </c>
      <c r="X3024" t="str">
        <f t="shared" si="995"/>
        <v>NO</v>
      </c>
      <c r="Y3024" t="str">
        <f t="shared" si="996"/>
        <v>NO</v>
      </c>
      <c r="Z3024" t="str">
        <f t="shared" si="997"/>
        <v>YES</v>
      </c>
      <c r="AA3024" t="str">
        <f t="shared" si="998"/>
        <v>NO</v>
      </c>
      <c r="AB3024" t="str">
        <f t="shared" si="999"/>
        <v>NO</v>
      </c>
      <c r="AC3024" t="str">
        <f t="shared" si="1000"/>
        <v>NO</v>
      </c>
      <c r="AD3024" t="str">
        <f t="shared" si="1001"/>
        <v>NO</v>
      </c>
      <c r="AE3024" t="str">
        <f t="shared" si="1002"/>
        <v>NO</v>
      </c>
      <c r="AF3024" t="str">
        <f t="shared" si="1003"/>
        <v>NO</v>
      </c>
      <c r="AG3024" t="str">
        <f t="shared" si="1004"/>
        <v>NO</v>
      </c>
      <c r="AH3024" t="str">
        <f t="shared" si="1005"/>
        <v>NO</v>
      </c>
      <c r="AI3024">
        <f t="shared" si="1006"/>
        <v>62</v>
      </c>
      <c r="AJ3024" t="str">
        <f t="shared" si="1007"/>
        <v/>
      </c>
    </row>
    <row r="3025" spans="1:36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87"/>
        <v>1.03</v>
      </c>
      <c r="P3025" s="6">
        <f t="shared" si="988"/>
        <v>120.16666666666667</v>
      </c>
      <c r="Q3025" t="str">
        <f t="shared" si="989"/>
        <v>theater</v>
      </c>
      <c r="R3025" t="str">
        <f t="shared" si="990"/>
        <v>spaces</v>
      </c>
      <c r="S3025" s="8">
        <f t="shared" si="991"/>
        <v>42122</v>
      </c>
      <c r="T3025" s="8">
        <f t="shared" si="992"/>
        <v>42166.675763888888</v>
      </c>
      <c r="U3025">
        <f t="shared" si="993"/>
        <v>2015</v>
      </c>
      <c r="V3025" t="str">
        <f>VLOOKUP(MONTH(S3025),REF!$C$4:$D$15,2,FALSE)</f>
        <v>APR</v>
      </c>
      <c r="W3025" t="str">
        <f t="shared" si="994"/>
        <v>YES</v>
      </c>
      <c r="X3025" t="str">
        <f t="shared" si="995"/>
        <v>NO</v>
      </c>
      <c r="Y3025" t="str">
        <f t="shared" si="996"/>
        <v>NO</v>
      </c>
      <c r="Z3025" t="str">
        <f t="shared" si="997"/>
        <v>NO</v>
      </c>
      <c r="AA3025" t="str">
        <f t="shared" si="998"/>
        <v>NO</v>
      </c>
      <c r="AB3025" t="str">
        <f t="shared" si="999"/>
        <v>NO</v>
      </c>
      <c r="AC3025" t="str">
        <f t="shared" si="1000"/>
        <v>NO</v>
      </c>
      <c r="AD3025" t="str">
        <f t="shared" si="1001"/>
        <v>NO</v>
      </c>
      <c r="AE3025" t="str">
        <f t="shared" si="1002"/>
        <v>NO</v>
      </c>
      <c r="AF3025" t="str">
        <f t="shared" si="1003"/>
        <v>NO</v>
      </c>
      <c r="AG3025" t="str">
        <f t="shared" si="1004"/>
        <v>NO</v>
      </c>
      <c r="AH3025" t="str">
        <f t="shared" si="1005"/>
        <v>NO</v>
      </c>
      <c r="AI3025">
        <f t="shared" si="1006"/>
        <v>6</v>
      </c>
      <c r="AJ3025" t="str">
        <f t="shared" si="1007"/>
        <v/>
      </c>
    </row>
    <row r="3026" spans="1:36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87"/>
        <v>2.4641999999999999</v>
      </c>
      <c r="P3026" s="6">
        <f t="shared" si="988"/>
        <v>67.697802197802204</v>
      </c>
      <c r="Q3026" t="str">
        <f t="shared" si="989"/>
        <v>theater</v>
      </c>
      <c r="R3026" t="str">
        <f t="shared" si="990"/>
        <v>spaces</v>
      </c>
      <c r="S3026" s="8">
        <f t="shared" si="991"/>
        <v>41159</v>
      </c>
      <c r="T3026" s="8">
        <f t="shared" si="992"/>
        <v>41188.993923611109</v>
      </c>
      <c r="U3026">
        <f t="shared" si="993"/>
        <v>2012</v>
      </c>
      <c r="V3026" t="str">
        <f>VLOOKUP(MONTH(S3026),REF!$C$4:$D$15,2,FALSE)</f>
        <v>SEP</v>
      </c>
      <c r="W3026" t="str">
        <f t="shared" si="994"/>
        <v>NO</v>
      </c>
      <c r="X3026" t="str">
        <f t="shared" si="995"/>
        <v>NO</v>
      </c>
      <c r="Y3026" t="str">
        <f t="shared" si="996"/>
        <v>YES</v>
      </c>
      <c r="Z3026" t="str">
        <f t="shared" si="997"/>
        <v>NO</v>
      </c>
      <c r="AA3026" t="str">
        <f t="shared" si="998"/>
        <v>NO</v>
      </c>
      <c r="AB3026" t="str">
        <f t="shared" si="999"/>
        <v>NO</v>
      </c>
      <c r="AC3026" t="str">
        <f t="shared" si="1000"/>
        <v>NO</v>
      </c>
      <c r="AD3026" t="str">
        <f t="shared" si="1001"/>
        <v>NO</v>
      </c>
      <c r="AE3026" t="str">
        <f t="shared" si="1002"/>
        <v>NO</v>
      </c>
      <c r="AF3026" t="str">
        <f t="shared" si="1003"/>
        <v>NO</v>
      </c>
      <c r="AG3026" t="str">
        <f t="shared" si="1004"/>
        <v>NO</v>
      </c>
      <c r="AH3026" t="str">
        <f t="shared" si="1005"/>
        <v>NO</v>
      </c>
      <c r="AI3026">
        <f t="shared" si="1006"/>
        <v>182</v>
      </c>
      <c r="AJ3026" t="str">
        <f t="shared" si="1007"/>
        <v/>
      </c>
    </row>
    <row r="3027" spans="1:36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87"/>
        <v>3.0219999999999998</v>
      </c>
      <c r="P3027" s="6">
        <f t="shared" si="988"/>
        <v>52.103448275862071</v>
      </c>
      <c r="Q3027" t="str">
        <f t="shared" si="989"/>
        <v>theater</v>
      </c>
      <c r="R3027" t="str">
        <f t="shared" si="990"/>
        <v>spaces</v>
      </c>
      <c r="S3027" s="8">
        <f t="shared" si="991"/>
        <v>41762</v>
      </c>
      <c r="T3027" s="8">
        <f t="shared" si="992"/>
        <v>41789.666666666664</v>
      </c>
      <c r="U3027">
        <f t="shared" si="993"/>
        <v>2014</v>
      </c>
      <c r="V3027" t="str">
        <f>VLOOKUP(MONTH(S3027),REF!$C$4:$D$15,2,FALSE)</f>
        <v>MAY</v>
      </c>
      <c r="W3027" t="str">
        <f t="shared" si="994"/>
        <v>NO</v>
      </c>
      <c r="X3027" t="str">
        <f t="shared" si="995"/>
        <v>YES</v>
      </c>
      <c r="Y3027" t="str">
        <f t="shared" si="996"/>
        <v>NO</v>
      </c>
      <c r="Z3027" t="str">
        <f t="shared" si="997"/>
        <v>NO</v>
      </c>
      <c r="AA3027" t="str">
        <f t="shared" si="998"/>
        <v>NO</v>
      </c>
      <c r="AB3027" t="str">
        <f t="shared" si="999"/>
        <v>NO</v>
      </c>
      <c r="AC3027" t="str">
        <f t="shared" si="1000"/>
        <v>NO</v>
      </c>
      <c r="AD3027" t="str">
        <f t="shared" si="1001"/>
        <v>NO</v>
      </c>
      <c r="AE3027" t="str">
        <f t="shared" si="1002"/>
        <v>NO</v>
      </c>
      <c r="AF3027" t="str">
        <f t="shared" si="1003"/>
        <v>NO</v>
      </c>
      <c r="AG3027" t="str">
        <f t="shared" si="1004"/>
        <v>NO</v>
      </c>
      <c r="AH3027" t="str">
        <f t="shared" si="1005"/>
        <v>NO</v>
      </c>
      <c r="AI3027">
        <f t="shared" si="1006"/>
        <v>145</v>
      </c>
      <c r="AJ3027" t="str">
        <f t="shared" si="1007"/>
        <v/>
      </c>
    </row>
    <row r="3028" spans="1:36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87"/>
        <v>1.4333333333333333</v>
      </c>
      <c r="P3028" s="6">
        <f t="shared" si="988"/>
        <v>51.6</v>
      </c>
      <c r="Q3028" t="str">
        <f t="shared" si="989"/>
        <v>theater</v>
      </c>
      <c r="R3028" t="str">
        <f t="shared" si="990"/>
        <v>spaces</v>
      </c>
      <c r="S3028" s="8">
        <f t="shared" si="991"/>
        <v>42783</v>
      </c>
      <c r="T3028" s="8">
        <f t="shared" si="992"/>
        <v>42797.459398148145</v>
      </c>
      <c r="U3028">
        <f t="shared" si="993"/>
        <v>2017</v>
      </c>
      <c r="V3028" t="str">
        <f>VLOOKUP(MONTH(S3028),REF!$C$4:$D$15,2,FALSE)</f>
        <v>FEB</v>
      </c>
      <c r="W3028" t="str">
        <f t="shared" si="994"/>
        <v>YES</v>
      </c>
      <c r="X3028" t="str">
        <f t="shared" si="995"/>
        <v>NO</v>
      </c>
      <c r="Y3028" t="str">
        <f t="shared" si="996"/>
        <v>NO</v>
      </c>
      <c r="Z3028" t="str">
        <f t="shared" si="997"/>
        <v>NO</v>
      </c>
      <c r="AA3028" t="str">
        <f t="shared" si="998"/>
        <v>NO</v>
      </c>
      <c r="AB3028" t="str">
        <f t="shared" si="999"/>
        <v>NO</v>
      </c>
      <c r="AC3028" t="str">
        <f t="shared" si="1000"/>
        <v>NO</v>
      </c>
      <c r="AD3028" t="str">
        <f t="shared" si="1001"/>
        <v>NO</v>
      </c>
      <c r="AE3028" t="str">
        <f t="shared" si="1002"/>
        <v>NO</v>
      </c>
      <c r="AF3028" t="str">
        <f t="shared" si="1003"/>
        <v>NO</v>
      </c>
      <c r="AG3028" t="str">
        <f t="shared" si="1004"/>
        <v>NO</v>
      </c>
      <c r="AH3028" t="str">
        <f t="shared" si="1005"/>
        <v>NO</v>
      </c>
      <c r="AI3028">
        <f t="shared" si="1006"/>
        <v>25</v>
      </c>
      <c r="AJ3028" t="str">
        <f t="shared" si="1007"/>
        <v/>
      </c>
    </row>
    <row r="3029" spans="1:36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87"/>
        <v>1.3144</v>
      </c>
      <c r="P3029" s="6">
        <f t="shared" si="988"/>
        <v>164.3</v>
      </c>
      <c r="Q3029" t="str">
        <f t="shared" si="989"/>
        <v>theater</v>
      </c>
      <c r="R3029" t="str">
        <f t="shared" si="990"/>
        <v>spaces</v>
      </c>
      <c r="S3029" s="8">
        <f t="shared" si="991"/>
        <v>42054</v>
      </c>
      <c r="T3029" s="8">
        <f t="shared" si="992"/>
        <v>42083.662627314814</v>
      </c>
      <c r="U3029">
        <f t="shared" si="993"/>
        <v>2015</v>
      </c>
      <c r="V3029" t="str">
        <f>VLOOKUP(MONTH(S3029),REF!$C$4:$D$15,2,FALSE)</f>
        <v>FEB</v>
      </c>
      <c r="W3029" t="str">
        <f t="shared" si="994"/>
        <v>NO</v>
      </c>
      <c r="X3029" t="str">
        <f t="shared" si="995"/>
        <v>NO</v>
      </c>
      <c r="Y3029" t="str">
        <f t="shared" si="996"/>
        <v>NO</v>
      </c>
      <c r="Z3029" t="str">
        <f t="shared" si="997"/>
        <v>NO</v>
      </c>
      <c r="AA3029" t="str">
        <f t="shared" si="998"/>
        <v>NO</v>
      </c>
      <c r="AB3029" t="str">
        <f t="shared" si="999"/>
        <v>NO</v>
      </c>
      <c r="AC3029" t="str">
        <f t="shared" si="1000"/>
        <v>NO</v>
      </c>
      <c r="AD3029" t="str">
        <f t="shared" si="1001"/>
        <v>NO</v>
      </c>
      <c r="AE3029" t="str">
        <f t="shared" si="1002"/>
        <v>NO</v>
      </c>
      <c r="AF3029" t="str">
        <f t="shared" si="1003"/>
        <v>YES</v>
      </c>
      <c r="AG3029" t="str">
        <f t="shared" si="1004"/>
        <v>NO</v>
      </c>
      <c r="AH3029" t="str">
        <f t="shared" si="1005"/>
        <v>NO</v>
      </c>
      <c r="AI3029">
        <f t="shared" si="1006"/>
        <v>320</v>
      </c>
      <c r="AJ3029" t="str">
        <f t="shared" si="1007"/>
        <v/>
      </c>
    </row>
    <row r="3030" spans="1:36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87"/>
        <v>1.6801999999999999</v>
      </c>
      <c r="P3030" s="6">
        <f t="shared" si="988"/>
        <v>84.858585858585855</v>
      </c>
      <c r="Q3030" t="str">
        <f t="shared" si="989"/>
        <v>theater</v>
      </c>
      <c r="R3030" t="str">
        <f t="shared" si="990"/>
        <v>spaces</v>
      </c>
      <c r="S3030" s="8">
        <f t="shared" si="991"/>
        <v>42567</v>
      </c>
      <c r="T3030" s="8">
        <f t="shared" si="992"/>
        <v>42597.264178240745</v>
      </c>
      <c r="U3030">
        <f t="shared" si="993"/>
        <v>2016</v>
      </c>
      <c r="V3030" t="str">
        <f>VLOOKUP(MONTH(S3030),REF!$C$4:$D$15,2,FALSE)</f>
        <v>JUL</v>
      </c>
      <c r="W3030" t="str">
        <f t="shared" si="994"/>
        <v>NO</v>
      </c>
      <c r="X3030" t="str">
        <f t="shared" si="995"/>
        <v>NO</v>
      </c>
      <c r="Y3030" t="str">
        <f t="shared" si="996"/>
        <v>YES</v>
      </c>
      <c r="Z3030" t="str">
        <f t="shared" si="997"/>
        <v>NO</v>
      </c>
      <c r="AA3030" t="str">
        <f t="shared" si="998"/>
        <v>NO</v>
      </c>
      <c r="AB3030" t="str">
        <f t="shared" si="999"/>
        <v>NO</v>
      </c>
      <c r="AC3030" t="str">
        <f t="shared" si="1000"/>
        <v>NO</v>
      </c>
      <c r="AD3030" t="str">
        <f t="shared" si="1001"/>
        <v>NO</v>
      </c>
      <c r="AE3030" t="str">
        <f t="shared" si="1002"/>
        <v>NO</v>
      </c>
      <c r="AF3030" t="str">
        <f t="shared" si="1003"/>
        <v>NO</v>
      </c>
      <c r="AG3030" t="str">
        <f t="shared" si="1004"/>
        <v>NO</v>
      </c>
      <c r="AH3030" t="str">
        <f t="shared" si="1005"/>
        <v>NO</v>
      </c>
      <c r="AI3030">
        <f t="shared" si="1006"/>
        <v>99</v>
      </c>
      <c r="AJ3030" t="str">
        <f t="shared" si="1007"/>
        <v/>
      </c>
    </row>
    <row r="3031" spans="1:36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87"/>
        <v>1.0967666666666667</v>
      </c>
      <c r="P3031" s="6">
        <f t="shared" si="988"/>
        <v>94.548850574712645</v>
      </c>
      <c r="Q3031" t="str">
        <f t="shared" si="989"/>
        <v>theater</v>
      </c>
      <c r="R3031" t="str">
        <f t="shared" si="990"/>
        <v>spaces</v>
      </c>
      <c r="S3031" s="8">
        <f t="shared" si="991"/>
        <v>41933</v>
      </c>
      <c r="T3031" s="8">
        <f t="shared" si="992"/>
        <v>41961.190972222219</v>
      </c>
      <c r="U3031">
        <f t="shared" si="993"/>
        <v>2014</v>
      </c>
      <c r="V3031" t="str">
        <f>VLOOKUP(MONTH(S3031),REF!$C$4:$D$15,2,FALSE)</f>
        <v>OCT</v>
      </c>
      <c r="W3031" t="str">
        <f t="shared" si="994"/>
        <v>NO</v>
      </c>
      <c r="X3031" t="str">
        <f t="shared" si="995"/>
        <v>NO</v>
      </c>
      <c r="Y3031" t="str">
        <f t="shared" si="996"/>
        <v>NO</v>
      </c>
      <c r="Z3031" t="str">
        <f t="shared" si="997"/>
        <v>NO</v>
      </c>
      <c r="AA3031" t="str">
        <f t="shared" si="998"/>
        <v>NO</v>
      </c>
      <c r="AB3031" t="str">
        <f t="shared" si="999"/>
        <v>NO</v>
      </c>
      <c r="AC3031" t="str">
        <f t="shared" si="1000"/>
        <v>NO</v>
      </c>
      <c r="AD3031" t="str">
        <f t="shared" si="1001"/>
        <v>YES</v>
      </c>
      <c r="AE3031" t="str">
        <f t="shared" si="1002"/>
        <v>NO</v>
      </c>
      <c r="AF3031" t="str">
        <f t="shared" si="1003"/>
        <v>NO</v>
      </c>
      <c r="AG3031" t="str">
        <f t="shared" si="1004"/>
        <v>NO</v>
      </c>
      <c r="AH3031" t="str">
        <f t="shared" si="1005"/>
        <v>NO</v>
      </c>
      <c r="AI3031">
        <f t="shared" si="1006"/>
        <v>348</v>
      </c>
      <c r="AJ3031" t="str">
        <f t="shared" si="1007"/>
        <v/>
      </c>
    </row>
    <row r="3032" spans="1:36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87"/>
        <v>1.0668571428571429</v>
      </c>
      <c r="P3032" s="6">
        <f t="shared" si="988"/>
        <v>45.536585365853661</v>
      </c>
      <c r="Q3032" t="str">
        <f t="shared" si="989"/>
        <v>theater</v>
      </c>
      <c r="R3032" t="str">
        <f t="shared" si="990"/>
        <v>spaces</v>
      </c>
      <c r="S3032" s="8">
        <f t="shared" si="991"/>
        <v>42234</v>
      </c>
      <c r="T3032" s="8">
        <f t="shared" si="992"/>
        <v>42263.747349537036</v>
      </c>
      <c r="U3032">
        <f t="shared" si="993"/>
        <v>2015</v>
      </c>
      <c r="V3032" t="str">
        <f>VLOOKUP(MONTH(S3032),REF!$C$4:$D$15,2,FALSE)</f>
        <v>AUG</v>
      </c>
      <c r="W3032" t="str">
        <f t="shared" si="994"/>
        <v>NO</v>
      </c>
      <c r="X3032" t="str">
        <f t="shared" si="995"/>
        <v>YES</v>
      </c>
      <c r="Y3032" t="str">
        <f t="shared" si="996"/>
        <v>NO</v>
      </c>
      <c r="Z3032" t="str">
        <f t="shared" si="997"/>
        <v>NO</v>
      </c>
      <c r="AA3032" t="str">
        <f t="shared" si="998"/>
        <v>NO</v>
      </c>
      <c r="AB3032" t="str">
        <f t="shared" si="999"/>
        <v>NO</v>
      </c>
      <c r="AC3032" t="str">
        <f t="shared" si="1000"/>
        <v>NO</v>
      </c>
      <c r="AD3032" t="str">
        <f t="shared" si="1001"/>
        <v>NO</v>
      </c>
      <c r="AE3032" t="str">
        <f t="shared" si="1002"/>
        <v>NO</v>
      </c>
      <c r="AF3032" t="str">
        <f t="shared" si="1003"/>
        <v>NO</v>
      </c>
      <c r="AG3032" t="str">
        <f t="shared" si="1004"/>
        <v>NO</v>
      </c>
      <c r="AH3032" t="str">
        <f t="shared" si="1005"/>
        <v>NO</v>
      </c>
      <c r="AI3032">
        <f t="shared" si="1006"/>
        <v>41</v>
      </c>
      <c r="AJ3032" t="str">
        <f t="shared" si="1007"/>
        <v/>
      </c>
    </row>
    <row r="3033" spans="1:36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87"/>
        <v>1</v>
      </c>
      <c r="P3033" s="6">
        <f t="shared" si="988"/>
        <v>51.724137931034484</v>
      </c>
      <c r="Q3033" t="str">
        <f t="shared" si="989"/>
        <v>theater</v>
      </c>
      <c r="R3033" t="str">
        <f t="shared" si="990"/>
        <v>spaces</v>
      </c>
      <c r="S3033" s="8">
        <f t="shared" si="991"/>
        <v>42598</v>
      </c>
      <c r="T3033" s="8">
        <f t="shared" si="992"/>
        <v>42657.882488425923</v>
      </c>
      <c r="U3033">
        <f t="shared" si="993"/>
        <v>2016</v>
      </c>
      <c r="V3033" t="str">
        <f>VLOOKUP(MONTH(S3033),REF!$C$4:$D$15,2,FALSE)</f>
        <v>AUG</v>
      </c>
      <c r="W3033" t="str">
        <f t="shared" si="994"/>
        <v>NO</v>
      </c>
      <c r="X3033" t="str">
        <f t="shared" si="995"/>
        <v>YES</v>
      </c>
      <c r="Y3033" t="str">
        <f t="shared" si="996"/>
        <v>NO</v>
      </c>
      <c r="Z3033" t="str">
        <f t="shared" si="997"/>
        <v>NO</v>
      </c>
      <c r="AA3033" t="str">
        <f t="shared" si="998"/>
        <v>NO</v>
      </c>
      <c r="AB3033" t="str">
        <f t="shared" si="999"/>
        <v>NO</v>
      </c>
      <c r="AC3033" t="str">
        <f t="shared" si="1000"/>
        <v>NO</v>
      </c>
      <c r="AD3033" t="str">
        <f t="shared" si="1001"/>
        <v>NO</v>
      </c>
      <c r="AE3033" t="str">
        <f t="shared" si="1002"/>
        <v>NO</v>
      </c>
      <c r="AF3033" t="str">
        <f t="shared" si="1003"/>
        <v>NO</v>
      </c>
      <c r="AG3033" t="str">
        <f t="shared" si="1004"/>
        <v>NO</v>
      </c>
      <c r="AH3033" t="str">
        <f t="shared" si="1005"/>
        <v>NO</v>
      </c>
      <c r="AI3033">
        <f t="shared" si="1006"/>
        <v>29</v>
      </c>
      <c r="AJ3033" t="str">
        <f t="shared" si="1007"/>
        <v/>
      </c>
    </row>
    <row r="3034" spans="1:36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87"/>
        <v>1.272</v>
      </c>
      <c r="P3034" s="6">
        <f t="shared" si="988"/>
        <v>50.88</v>
      </c>
      <c r="Q3034" t="str">
        <f t="shared" si="989"/>
        <v>theater</v>
      </c>
      <c r="R3034" t="str">
        <f t="shared" si="990"/>
        <v>spaces</v>
      </c>
      <c r="S3034" s="8">
        <f t="shared" si="991"/>
        <v>42228</v>
      </c>
      <c r="T3034" s="8">
        <f t="shared" si="992"/>
        <v>42258.044664351852</v>
      </c>
      <c r="U3034">
        <f t="shared" si="993"/>
        <v>2015</v>
      </c>
      <c r="V3034" t="str">
        <f>VLOOKUP(MONTH(S3034),REF!$C$4:$D$15,2,FALSE)</f>
        <v>AUG</v>
      </c>
      <c r="W3034" t="str">
        <f t="shared" si="994"/>
        <v>NO</v>
      </c>
      <c r="X3034" t="str">
        <f t="shared" si="995"/>
        <v>YES</v>
      </c>
      <c r="Y3034" t="str">
        <f t="shared" si="996"/>
        <v>NO</v>
      </c>
      <c r="Z3034" t="str">
        <f t="shared" si="997"/>
        <v>NO</v>
      </c>
      <c r="AA3034" t="str">
        <f t="shared" si="998"/>
        <v>NO</v>
      </c>
      <c r="AB3034" t="str">
        <f t="shared" si="999"/>
        <v>NO</v>
      </c>
      <c r="AC3034" t="str">
        <f t="shared" si="1000"/>
        <v>NO</v>
      </c>
      <c r="AD3034" t="str">
        <f t="shared" si="1001"/>
        <v>NO</v>
      </c>
      <c r="AE3034" t="str">
        <f t="shared" si="1002"/>
        <v>NO</v>
      </c>
      <c r="AF3034" t="str">
        <f t="shared" si="1003"/>
        <v>NO</v>
      </c>
      <c r="AG3034" t="str">
        <f t="shared" si="1004"/>
        <v>NO</v>
      </c>
      <c r="AH3034" t="str">
        <f t="shared" si="1005"/>
        <v>NO</v>
      </c>
      <c r="AI3034">
        <f t="shared" si="1006"/>
        <v>25</v>
      </c>
      <c r="AJ3034" t="str">
        <f t="shared" si="1007"/>
        <v/>
      </c>
    </row>
    <row r="3035" spans="1:36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87"/>
        <v>1.4653333333333334</v>
      </c>
      <c r="P3035" s="6">
        <f t="shared" si="988"/>
        <v>191.13043478260869</v>
      </c>
      <c r="Q3035" t="str">
        <f t="shared" si="989"/>
        <v>theater</v>
      </c>
      <c r="R3035" t="str">
        <f t="shared" si="990"/>
        <v>spaces</v>
      </c>
      <c r="S3035" s="8">
        <f t="shared" si="991"/>
        <v>42570</v>
      </c>
      <c r="T3035" s="8">
        <f t="shared" si="992"/>
        <v>42600.110243055555</v>
      </c>
      <c r="U3035">
        <f t="shared" si="993"/>
        <v>2016</v>
      </c>
      <c r="V3035" t="str">
        <f>VLOOKUP(MONTH(S3035),REF!$C$4:$D$15,2,FALSE)</f>
        <v>JUL</v>
      </c>
      <c r="W3035" t="str">
        <f t="shared" si="994"/>
        <v>NO</v>
      </c>
      <c r="X3035" t="str">
        <f t="shared" si="995"/>
        <v>YES</v>
      </c>
      <c r="Y3035" t="str">
        <f t="shared" si="996"/>
        <v>NO</v>
      </c>
      <c r="Z3035" t="str">
        <f t="shared" si="997"/>
        <v>NO</v>
      </c>
      <c r="AA3035" t="str">
        <f t="shared" si="998"/>
        <v>NO</v>
      </c>
      <c r="AB3035" t="str">
        <f t="shared" si="999"/>
        <v>NO</v>
      </c>
      <c r="AC3035" t="str">
        <f t="shared" si="1000"/>
        <v>NO</v>
      </c>
      <c r="AD3035" t="str">
        <f t="shared" si="1001"/>
        <v>NO</v>
      </c>
      <c r="AE3035" t="str">
        <f t="shared" si="1002"/>
        <v>NO</v>
      </c>
      <c r="AF3035" t="str">
        <f t="shared" si="1003"/>
        <v>NO</v>
      </c>
      <c r="AG3035" t="str">
        <f t="shared" si="1004"/>
        <v>NO</v>
      </c>
      <c r="AH3035" t="str">
        <f t="shared" si="1005"/>
        <v>NO</v>
      </c>
      <c r="AI3035">
        <f t="shared" si="1006"/>
        <v>23</v>
      </c>
      <c r="AJ3035" t="str">
        <f t="shared" si="1007"/>
        <v/>
      </c>
    </row>
    <row r="3036" spans="1:36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87"/>
        <v>1.1253599999999999</v>
      </c>
      <c r="P3036" s="6">
        <f t="shared" si="988"/>
        <v>89.314285714285717</v>
      </c>
      <c r="Q3036" t="str">
        <f t="shared" si="989"/>
        <v>theater</v>
      </c>
      <c r="R3036" t="str">
        <f t="shared" si="990"/>
        <v>spaces</v>
      </c>
      <c r="S3036" s="8">
        <f t="shared" si="991"/>
        <v>42645</v>
      </c>
      <c r="T3036" s="8">
        <f t="shared" si="992"/>
        <v>42675.165972222225</v>
      </c>
      <c r="U3036">
        <f t="shared" si="993"/>
        <v>2016</v>
      </c>
      <c r="V3036" t="str">
        <f>VLOOKUP(MONTH(S3036),REF!$C$4:$D$15,2,FALSE)</f>
        <v>OCT</v>
      </c>
      <c r="W3036" t="str">
        <f t="shared" si="994"/>
        <v>NO</v>
      </c>
      <c r="X3036" t="str">
        <f t="shared" si="995"/>
        <v>NO</v>
      </c>
      <c r="Y3036" t="str">
        <f t="shared" si="996"/>
        <v>NO</v>
      </c>
      <c r="Z3036" t="str">
        <f t="shared" si="997"/>
        <v>NO</v>
      </c>
      <c r="AA3036" t="str">
        <f t="shared" si="998"/>
        <v>NO</v>
      </c>
      <c r="AB3036" t="str">
        <f t="shared" si="999"/>
        <v>NO</v>
      </c>
      <c r="AC3036" t="str">
        <f t="shared" si="1000"/>
        <v>NO</v>
      </c>
      <c r="AD3036" t="str">
        <f t="shared" si="1001"/>
        <v>NO</v>
      </c>
      <c r="AE3036" t="str">
        <f t="shared" si="1002"/>
        <v>NO</v>
      </c>
      <c r="AF3036" t="str">
        <f t="shared" si="1003"/>
        <v>NO</v>
      </c>
      <c r="AG3036" t="str">
        <f t="shared" si="1004"/>
        <v>NO</v>
      </c>
      <c r="AH3036" t="str">
        <f t="shared" si="1005"/>
        <v>YES</v>
      </c>
      <c r="AI3036">
        <f t="shared" si="1006"/>
        <v>1260</v>
      </c>
      <c r="AJ3036" t="str">
        <f t="shared" si="1007"/>
        <v/>
      </c>
    </row>
    <row r="3037" spans="1:36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87"/>
        <v>1.0878684000000001</v>
      </c>
      <c r="P3037" s="6">
        <f t="shared" si="988"/>
        <v>88.588631921824103</v>
      </c>
      <c r="Q3037" t="str">
        <f t="shared" si="989"/>
        <v>theater</v>
      </c>
      <c r="R3037" t="str">
        <f t="shared" si="990"/>
        <v>spaces</v>
      </c>
      <c r="S3037" s="8">
        <f t="shared" si="991"/>
        <v>41369</v>
      </c>
      <c r="T3037" s="8">
        <f t="shared" si="992"/>
        <v>41398.560289351852</v>
      </c>
      <c r="U3037">
        <f t="shared" si="993"/>
        <v>2013</v>
      </c>
      <c r="V3037" t="str">
        <f>VLOOKUP(MONTH(S3037),REF!$C$4:$D$15,2,FALSE)</f>
        <v>APR</v>
      </c>
      <c r="W3037" t="str">
        <f t="shared" si="994"/>
        <v>NO</v>
      </c>
      <c r="X3037" t="str">
        <f t="shared" si="995"/>
        <v>NO</v>
      </c>
      <c r="Y3037" t="str">
        <f t="shared" si="996"/>
        <v>NO</v>
      </c>
      <c r="Z3037" t="str">
        <f t="shared" si="997"/>
        <v>NO</v>
      </c>
      <c r="AA3037" t="str">
        <f t="shared" si="998"/>
        <v>NO</v>
      </c>
      <c r="AB3037" t="str">
        <f t="shared" si="999"/>
        <v>NO</v>
      </c>
      <c r="AC3037" t="str">
        <f t="shared" si="1000"/>
        <v>YES</v>
      </c>
      <c r="AD3037" t="str">
        <f t="shared" si="1001"/>
        <v>NO</v>
      </c>
      <c r="AE3037" t="str">
        <f t="shared" si="1002"/>
        <v>NO</v>
      </c>
      <c r="AF3037" t="str">
        <f t="shared" si="1003"/>
        <v>NO</v>
      </c>
      <c r="AG3037" t="str">
        <f t="shared" si="1004"/>
        <v>NO</v>
      </c>
      <c r="AH3037" t="str">
        <f t="shared" si="1005"/>
        <v>NO</v>
      </c>
      <c r="AI3037">
        <f t="shared" si="1006"/>
        <v>307</v>
      </c>
      <c r="AJ3037" t="str">
        <f t="shared" si="1007"/>
        <v/>
      </c>
    </row>
    <row r="3038" spans="1:36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87"/>
        <v>1.26732</v>
      </c>
      <c r="P3038" s="6">
        <f t="shared" si="988"/>
        <v>96.300911854103347</v>
      </c>
      <c r="Q3038" t="str">
        <f t="shared" si="989"/>
        <v>theater</v>
      </c>
      <c r="R3038" t="str">
        <f t="shared" si="990"/>
        <v>spaces</v>
      </c>
      <c r="S3038" s="8">
        <f t="shared" si="991"/>
        <v>41467</v>
      </c>
      <c r="T3038" s="8">
        <f t="shared" si="992"/>
        <v>41502.499305555553</v>
      </c>
      <c r="U3038">
        <f t="shared" si="993"/>
        <v>2013</v>
      </c>
      <c r="V3038" t="str">
        <f>VLOOKUP(MONTH(S3038),REF!$C$4:$D$15,2,FALSE)</f>
        <v>JUL</v>
      </c>
      <c r="W3038" t="str">
        <f t="shared" si="994"/>
        <v>NO</v>
      </c>
      <c r="X3038" t="str">
        <f t="shared" si="995"/>
        <v>NO</v>
      </c>
      <c r="Y3038" t="str">
        <f t="shared" si="996"/>
        <v>NO</v>
      </c>
      <c r="Z3038" t="str">
        <f t="shared" si="997"/>
        <v>NO</v>
      </c>
      <c r="AA3038" t="str">
        <f t="shared" si="998"/>
        <v>NO</v>
      </c>
      <c r="AB3038" t="str">
        <f t="shared" si="999"/>
        <v>NO</v>
      </c>
      <c r="AC3038" t="str">
        <f t="shared" si="1000"/>
        <v>YES</v>
      </c>
      <c r="AD3038" t="str">
        <f t="shared" si="1001"/>
        <v>NO</v>
      </c>
      <c r="AE3038" t="str">
        <f t="shared" si="1002"/>
        <v>NO</v>
      </c>
      <c r="AF3038" t="str">
        <f t="shared" si="1003"/>
        <v>NO</v>
      </c>
      <c r="AG3038" t="str">
        <f t="shared" si="1004"/>
        <v>NO</v>
      </c>
      <c r="AH3038" t="str">
        <f t="shared" si="1005"/>
        <v>NO</v>
      </c>
      <c r="AI3038">
        <f t="shared" si="1006"/>
        <v>329</v>
      </c>
      <c r="AJ3038" t="str">
        <f t="shared" si="1007"/>
        <v/>
      </c>
    </row>
    <row r="3039" spans="1:36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87"/>
        <v>2.1320000000000001</v>
      </c>
      <c r="P3039" s="6">
        <f t="shared" si="988"/>
        <v>33.3125</v>
      </c>
      <c r="Q3039" t="str">
        <f t="shared" si="989"/>
        <v>theater</v>
      </c>
      <c r="R3039" t="str">
        <f t="shared" si="990"/>
        <v>spaces</v>
      </c>
      <c r="S3039" s="8">
        <f t="shared" si="991"/>
        <v>40379</v>
      </c>
      <c r="T3039" s="8">
        <f t="shared" si="992"/>
        <v>40453.207638888889</v>
      </c>
      <c r="U3039">
        <f t="shared" si="993"/>
        <v>2010</v>
      </c>
      <c r="V3039" t="str">
        <f>VLOOKUP(MONTH(S3039),REF!$C$4:$D$15,2,FALSE)</f>
        <v>JUL</v>
      </c>
      <c r="W3039" t="str">
        <f t="shared" si="994"/>
        <v>YES</v>
      </c>
      <c r="X3039" t="str">
        <f t="shared" si="995"/>
        <v>NO</v>
      </c>
      <c r="Y3039" t="str">
        <f t="shared" si="996"/>
        <v>NO</v>
      </c>
      <c r="Z3039" t="str">
        <f t="shared" si="997"/>
        <v>NO</v>
      </c>
      <c r="AA3039" t="str">
        <f t="shared" si="998"/>
        <v>NO</v>
      </c>
      <c r="AB3039" t="str">
        <f t="shared" si="999"/>
        <v>NO</v>
      </c>
      <c r="AC3039" t="str">
        <f t="shared" si="1000"/>
        <v>NO</v>
      </c>
      <c r="AD3039" t="str">
        <f t="shared" si="1001"/>
        <v>NO</v>
      </c>
      <c r="AE3039" t="str">
        <f t="shared" si="1002"/>
        <v>NO</v>
      </c>
      <c r="AF3039" t="str">
        <f t="shared" si="1003"/>
        <v>NO</v>
      </c>
      <c r="AG3039" t="str">
        <f t="shared" si="1004"/>
        <v>NO</v>
      </c>
      <c r="AH3039" t="str">
        <f t="shared" si="1005"/>
        <v>NO</v>
      </c>
      <c r="AI3039">
        <f t="shared" si="1006"/>
        <v>32</v>
      </c>
      <c r="AJ3039" t="str">
        <f t="shared" si="1007"/>
        <v/>
      </c>
    </row>
    <row r="3040" spans="1:36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87"/>
        <v>1.0049999999999999</v>
      </c>
      <c r="P3040" s="6">
        <f t="shared" si="988"/>
        <v>37.222222222222221</v>
      </c>
      <c r="Q3040" t="str">
        <f t="shared" si="989"/>
        <v>theater</v>
      </c>
      <c r="R3040" t="str">
        <f t="shared" si="990"/>
        <v>spaces</v>
      </c>
      <c r="S3040" s="8">
        <f t="shared" si="991"/>
        <v>42373</v>
      </c>
      <c r="T3040" s="8">
        <f t="shared" si="992"/>
        <v>42433.252280092594</v>
      </c>
      <c r="U3040">
        <f t="shared" si="993"/>
        <v>2016</v>
      </c>
      <c r="V3040" t="str">
        <f>VLOOKUP(MONTH(S3040),REF!$C$4:$D$15,2,FALSE)</f>
        <v>JAN</v>
      </c>
      <c r="W3040" t="str">
        <f t="shared" si="994"/>
        <v>NO</v>
      </c>
      <c r="X3040" t="str">
        <f t="shared" si="995"/>
        <v>YES</v>
      </c>
      <c r="Y3040" t="str">
        <f t="shared" si="996"/>
        <v>NO</v>
      </c>
      <c r="Z3040" t="str">
        <f t="shared" si="997"/>
        <v>NO</v>
      </c>
      <c r="AA3040" t="str">
        <f t="shared" si="998"/>
        <v>NO</v>
      </c>
      <c r="AB3040" t="str">
        <f t="shared" si="999"/>
        <v>NO</v>
      </c>
      <c r="AC3040" t="str">
        <f t="shared" si="1000"/>
        <v>NO</v>
      </c>
      <c r="AD3040" t="str">
        <f t="shared" si="1001"/>
        <v>NO</v>
      </c>
      <c r="AE3040" t="str">
        <f t="shared" si="1002"/>
        <v>NO</v>
      </c>
      <c r="AF3040" t="str">
        <f t="shared" si="1003"/>
        <v>NO</v>
      </c>
      <c r="AG3040" t="str">
        <f t="shared" si="1004"/>
        <v>NO</v>
      </c>
      <c r="AH3040" t="str">
        <f t="shared" si="1005"/>
        <v>NO</v>
      </c>
      <c r="AI3040">
        <f t="shared" si="1006"/>
        <v>27</v>
      </c>
      <c r="AJ3040" t="str">
        <f t="shared" si="1007"/>
        <v/>
      </c>
    </row>
    <row r="3041" spans="1:36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87"/>
        <v>1.0871389999999999</v>
      </c>
      <c r="P3041" s="6">
        <f t="shared" si="988"/>
        <v>92.130423728813554</v>
      </c>
      <c r="Q3041" t="str">
        <f t="shared" si="989"/>
        <v>theater</v>
      </c>
      <c r="R3041" t="str">
        <f t="shared" si="990"/>
        <v>spaces</v>
      </c>
      <c r="S3041" s="8">
        <f t="shared" si="991"/>
        <v>41611</v>
      </c>
      <c r="T3041" s="8">
        <f t="shared" si="992"/>
        <v>41637.332638888889</v>
      </c>
      <c r="U3041">
        <f t="shared" si="993"/>
        <v>2013</v>
      </c>
      <c r="V3041" t="str">
        <f>VLOOKUP(MONTH(S3041),REF!$C$4:$D$15,2,FALSE)</f>
        <v>DEC</v>
      </c>
      <c r="W3041" t="str">
        <f t="shared" si="994"/>
        <v>NO</v>
      </c>
      <c r="X3041" t="str">
        <f t="shared" si="995"/>
        <v>NO</v>
      </c>
      <c r="Y3041" t="str">
        <f t="shared" si="996"/>
        <v>NO</v>
      </c>
      <c r="Z3041" t="str">
        <f t="shared" si="997"/>
        <v>NO</v>
      </c>
      <c r="AA3041" t="str">
        <f t="shared" si="998"/>
        <v>NO</v>
      </c>
      <c r="AB3041" t="str">
        <f t="shared" si="999"/>
        <v>YES</v>
      </c>
      <c r="AC3041" t="str">
        <f t="shared" si="1000"/>
        <v>NO</v>
      </c>
      <c r="AD3041" t="str">
        <f t="shared" si="1001"/>
        <v>NO</v>
      </c>
      <c r="AE3041" t="str">
        <f t="shared" si="1002"/>
        <v>NO</v>
      </c>
      <c r="AF3041" t="str">
        <f t="shared" si="1003"/>
        <v>NO</v>
      </c>
      <c r="AG3041" t="str">
        <f t="shared" si="1004"/>
        <v>NO</v>
      </c>
      <c r="AH3041" t="str">
        <f t="shared" si="1005"/>
        <v>NO</v>
      </c>
      <c r="AI3041">
        <f t="shared" si="1006"/>
        <v>236</v>
      </c>
      <c r="AJ3041" t="str">
        <f t="shared" si="1007"/>
        <v/>
      </c>
    </row>
    <row r="3042" spans="1:36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87"/>
        <v>1.075</v>
      </c>
      <c r="P3042" s="6">
        <f t="shared" si="988"/>
        <v>76.785714285714292</v>
      </c>
      <c r="Q3042" t="str">
        <f t="shared" si="989"/>
        <v>theater</v>
      </c>
      <c r="R3042" t="str">
        <f t="shared" si="990"/>
        <v>spaces</v>
      </c>
      <c r="S3042" s="8">
        <f t="shared" si="991"/>
        <v>42178</v>
      </c>
      <c r="T3042" s="8">
        <f t="shared" si="992"/>
        <v>42181.958333333328</v>
      </c>
      <c r="U3042">
        <f t="shared" si="993"/>
        <v>2015</v>
      </c>
      <c r="V3042" t="str">
        <f>VLOOKUP(MONTH(S3042),REF!$C$4:$D$15,2,FALSE)</f>
        <v>JUN</v>
      </c>
      <c r="W3042" t="str">
        <f t="shared" si="994"/>
        <v>NO</v>
      </c>
      <c r="X3042" t="str">
        <f t="shared" si="995"/>
        <v>YES</v>
      </c>
      <c r="Y3042" t="str">
        <f t="shared" si="996"/>
        <v>NO</v>
      </c>
      <c r="Z3042" t="str">
        <f t="shared" si="997"/>
        <v>NO</v>
      </c>
      <c r="AA3042" t="str">
        <f t="shared" si="998"/>
        <v>NO</v>
      </c>
      <c r="AB3042" t="str">
        <f t="shared" si="999"/>
        <v>NO</v>
      </c>
      <c r="AC3042" t="str">
        <f t="shared" si="1000"/>
        <v>NO</v>
      </c>
      <c r="AD3042" t="str">
        <f t="shared" si="1001"/>
        <v>NO</v>
      </c>
      <c r="AE3042" t="str">
        <f t="shared" si="1002"/>
        <v>NO</v>
      </c>
      <c r="AF3042" t="str">
        <f t="shared" si="1003"/>
        <v>NO</v>
      </c>
      <c r="AG3042" t="str">
        <f t="shared" si="1004"/>
        <v>NO</v>
      </c>
      <c r="AH3042" t="str">
        <f t="shared" si="1005"/>
        <v>NO</v>
      </c>
      <c r="AI3042">
        <f t="shared" si="1006"/>
        <v>42</v>
      </c>
      <c r="AJ3042" t="str">
        <f t="shared" si="1007"/>
        <v/>
      </c>
    </row>
    <row r="3043" spans="1:36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87"/>
        <v>1.1048192771084338</v>
      </c>
      <c r="P3043" s="6">
        <f t="shared" si="988"/>
        <v>96.526315789473685</v>
      </c>
      <c r="Q3043" t="str">
        <f t="shared" si="989"/>
        <v>theater</v>
      </c>
      <c r="R3043" t="str">
        <f t="shared" si="990"/>
        <v>spaces</v>
      </c>
      <c r="S3043" s="8">
        <f t="shared" si="991"/>
        <v>42360</v>
      </c>
      <c r="T3043" s="8">
        <f t="shared" si="992"/>
        <v>42389.868611111116</v>
      </c>
      <c r="U3043">
        <f t="shared" si="993"/>
        <v>2015</v>
      </c>
      <c r="V3043" t="str">
        <f>VLOOKUP(MONTH(S3043),REF!$C$4:$D$15,2,FALSE)</f>
        <v>DEC</v>
      </c>
      <c r="W3043" t="str">
        <f t="shared" si="994"/>
        <v>NO</v>
      </c>
      <c r="X3043" t="str">
        <f t="shared" si="995"/>
        <v>NO</v>
      </c>
      <c r="Y3043" t="str">
        <f t="shared" si="996"/>
        <v>YES</v>
      </c>
      <c r="Z3043" t="str">
        <f t="shared" si="997"/>
        <v>NO</v>
      </c>
      <c r="AA3043" t="str">
        <f t="shared" si="998"/>
        <v>NO</v>
      </c>
      <c r="AB3043" t="str">
        <f t="shared" si="999"/>
        <v>NO</v>
      </c>
      <c r="AC3043" t="str">
        <f t="shared" si="1000"/>
        <v>NO</v>
      </c>
      <c r="AD3043" t="str">
        <f t="shared" si="1001"/>
        <v>NO</v>
      </c>
      <c r="AE3043" t="str">
        <f t="shared" si="1002"/>
        <v>NO</v>
      </c>
      <c r="AF3043" t="str">
        <f t="shared" si="1003"/>
        <v>NO</v>
      </c>
      <c r="AG3043" t="str">
        <f t="shared" si="1004"/>
        <v>NO</v>
      </c>
      <c r="AH3043" t="str">
        <f t="shared" si="1005"/>
        <v>NO</v>
      </c>
      <c r="AI3043">
        <f t="shared" si="1006"/>
        <v>95</v>
      </c>
      <c r="AJ3043" t="str">
        <f t="shared" si="1007"/>
        <v/>
      </c>
    </row>
    <row r="3044" spans="1:36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87"/>
        <v>1.28</v>
      </c>
      <c r="P3044" s="6">
        <f t="shared" si="988"/>
        <v>51.891891891891895</v>
      </c>
      <c r="Q3044" t="str">
        <f t="shared" si="989"/>
        <v>theater</v>
      </c>
      <c r="R3044" t="str">
        <f t="shared" si="990"/>
        <v>spaces</v>
      </c>
      <c r="S3044" s="8">
        <f t="shared" si="991"/>
        <v>42254</v>
      </c>
      <c r="T3044" s="8">
        <f t="shared" si="992"/>
        <v>42283.688043981485</v>
      </c>
      <c r="U3044">
        <f t="shared" si="993"/>
        <v>2015</v>
      </c>
      <c r="V3044" t="str">
        <f>VLOOKUP(MONTH(S3044),REF!$C$4:$D$15,2,FALSE)</f>
        <v>SEP</v>
      </c>
      <c r="W3044" t="str">
        <f t="shared" si="994"/>
        <v>NO</v>
      </c>
      <c r="X3044" t="str">
        <f t="shared" si="995"/>
        <v>YES</v>
      </c>
      <c r="Y3044" t="str">
        <f t="shared" si="996"/>
        <v>NO</v>
      </c>
      <c r="Z3044" t="str">
        <f t="shared" si="997"/>
        <v>NO</v>
      </c>
      <c r="AA3044" t="str">
        <f t="shared" si="998"/>
        <v>NO</v>
      </c>
      <c r="AB3044" t="str">
        <f t="shared" si="999"/>
        <v>NO</v>
      </c>
      <c r="AC3044" t="str">
        <f t="shared" si="1000"/>
        <v>NO</v>
      </c>
      <c r="AD3044" t="str">
        <f t="shared" si="1001"/>
        <v>NO</v>
      </c>
      <c r="AE3044" t="str">
        <f t="shared" si="1002"/>
        <v>NO</v>
      </c>
      <c r="AF3044" t="str">
        <f t="shared" si="1003"/>
        <v>NO</v>
      </c>
      <c r="AG3044" t="str">
        <f t="shared" si="1004"/>
        <v>NO</v>
      </c>
      <c r="AH3044" t="str">
        <f t="shared" si="1005"/>
        <v>NO</v>
      </c>
      <c r="AI3044">
        <f t="shared" si="1006"/>
        <v>37</v>
      </c>
      <c r="AJ3044" t="str">
        <f t="shared" si="1007"/>
        <v/>
      </c>
    </row>
    <row r="3045" spans="1:36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87"/>
        <v>1.1000666666666667</v>
      </c>
      <c r="P3045" s="6">
        <f t="shared" si="988"/>
        <v>128.9140625</v>
      </c>
      <c r="Q3045" t="str">
        <f t="shared" si="989"/>
        <v>theater</v>
      </c>
      <c r="R3045" t="str">
        <f t="shared" si="990"/>
        <v>spaces</v>
      </c>
      <c r="S3045" s="8">
        <f t="shared" si="991"/>
        <v>42083</v>
      </c>
      <c r="T3045" s="8">
        <f t="shared" si="992"/>
        <v>42110.118055555555</v>
      </c>
      <c r="U3045">
        <f t="shared" si="993"/>
        <v>2015</v>
      </c>
      <c r="V3045" t="str">
        <f>VLOOKUP(MONTH(S3045),REF!$C$4:$D$15,2,FALSE)</f>
        <v>MAR</v>
      </c>
      <c r="W3045" t="str">
        <f t="shared" si="994"/>
        <v>NO</v>
      </c>
      <c r="X3045" t="str">
        <f t="shared" si="995"/>
        <v>NO</v>
      </c>
      <c r="Y3045" t="str">
        <f t="shared" si="996"/>
        <v>NO</v>
      </c>
      <c r="Z3045" t="str">
        <f t="shared" si="997"/>
        <v>NO</v>
      </c>
      <c r="AA3045" t="str">
        <f t="shared" si="998"/>
        <v>YES</v>
      </c>
      <c r="AB3045" t="str">
        <f t="shared" si="999"/>
        <v>NO</v>
      </c>
      <c r="AC3045" t="str">
        <f t="shared" si="1000"/>
        <v>NO</v>
      </c>
      <c r="AD3045" t="str">
        <f t="shared" si="1001"/>
        <v>NO</v>
      </c>
      <c r="AE3045" t="str">
        <f t="shared" si="1002"/>
        <v>NO</v>
      </c>
      <c r="AF3045" t="str">
        <f t="shared" si="1003"/>
        <v>NO</v>
      </c>
      <c r="AG3045" t="str">
        <f t="shared" si="1004"/>
        <v>NO</v>
      </c>
      <c r="AH3045" t="str">
        <f t="shared" si="1005"/>
        <v>NO</v>
      </c>
      <c r="AI3045">
        <f t="shared" si="1006"/>
        <v>128</v>
      </c>
      <c r="AJ3045" t="str">
        <f t="shared" si="1007"/>
        <v/>
      </c>
    </row>
    <row r="3046" spans="1:36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87"/>
        <v>1.0934166666666667</v>
      </c>
      <c r="P3046" s="6">
        <f t="shared" si="988"/>
        <v>84.108974358974365</v>
      </c>
      <c r="Q3046" t="str">
        <f t="shared" si="989"/>
        <v>theater</v>
      </c>
      <c r="R3046" t="str">
        <f t="shared" si="990"/>
        <v>spaces</v>
      </c>
      <c r="S3046" s="8">
        <f t="shared" si="991"/>
        <v>42388</v>
      </c>
      <c r="T3046" s="8">
        <f t="shared" si="992"/>
        <v>42402.7268287037</v>
      </c>
      <c r="U3046">
        <f t="shared" si="993"/>
        <v>2016</v>
      </c>
      <c r="V3046" t="str">
        <f>VLOOKUP(MONTH(S3046),REF!$C$4:$D$15,2,FALSE)</f>
        <v>JAN</v>
      </c>
      <c r="W3046" t="str">
        <f t="shared" si="994"/>
        <v>NO</v>
      </c>
      <c r="X3046" t="str">
        <f t="shared" si="995"/>
        <v>NO</v>
      </c>
      <c r="Y3046" t="str">
        <f t="shared" si="996"/>
        <v>NO</v>
      </c>
      <c r="Z3046" t="str">
        <f t="shared" si="997"/>
        <v>YES</v>
      </c>
      <c r="AA3046" t="str">
        <f t="shared" si="998"/>
        <v>NO</v>
      </c>
      <c r="AB3046" t="str">
        <f t="shared" si="999"/>
        <v>NO</v>
      </c>
      <c r="AC3046" t="str">
        <f t="shared" si="1000"/>
        <v>NO</v>
      </c>
      <c r="AD3046" t="str">
        <f t="shared" si="1001"/>
        <v>NO</v>
      </c>
      <c r="AE3046" t="str">
        <f t="shared" si="1002"/>
        <v>NO</v>
      </c>
      <c r="AF3046" t="str">
        <f t="shared" si="1003"/>
        <v>NO</v>
      </c>
      <c r="AG3046" t="str">
        <f t="shared" si="1004"/>
        <v>NO</v>
      </c>
      <c r="AH3046" t="str">
        <f t="shared" si="1005"/>
        <v>NO</v>
      </c>
      <c r="AI3046">
        <f t="shared" si="1006"/>
        <v>156</v>
      </c>
      <c r="AJ3046" t="str">
        <f t="shared" si="1007"/>
        <v/>
      </c>
    </row>
    <row r="3047" spans="1:36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87"/>
        <v>1.3270650000000002</v>
      </c>
      <c r="P3047" s="6">
        <f t="shared" si="988"/>
        <v>82.941562500000003</v>
      </c>
      <c r="Q3047" t="str">
        <f t="shared" si="989"/>
        <v>theater</v>
      </c>
      <c r="R3047" t="str">
        <f t="shared" si="990"/>
        <v>spaces</v>
      </c>
      <c r="S3047" s="8">
        <f t="shared" si="991"/>
        <v>41843</v>
      </c>
      <c r="T3047" s="8">
        <f t="shared" si="992"/>
        <v>41873.155729166669</v>
      </c>
      <c r="U3047">
        <f t="shared" si="993"/>
        <v>2014</v>
      </c>
      <c r="V3047" t="str">
        <f>VLOOKUP(MONTH(S3047),REF!$C$4:$D$15,2,FALSE)</f>
        <v>JUL</v>
      </c>
      <c r="W3047" t="str">
        <f t="shared" si="994"/>
        <v>NO</v>
      </c>
      <c r="X3047" t="str">
        <f t="shared" si="995"/>
        <v>YES</v>
      </c>
      <c r="Y3047" t="str">
        <f t="shared" si="996"/>
        <v>NO</v>
      </c>
      <c r="Z3047" t="str">
        <f t="shared" si="997"/>
        <v>NO</v>
      </c>
      <c r="AA3047" t="str">
        <f t="shared" si="998"/>
        <v>NO</v>
      </c>
      <c r="AB3047" t="str">
        <f t="shared" si="999"/>
        <v>NO</v>
      </c>
      <c r="AC3047" t="str">
        <f t="shared" si="1000"/>
        <v>NO</v>
      </c>
      <c r="AD3047" t="str">
        <f t="shared" si="1001"/>
        <v>NO</v>
      </c>
      <c r="AE3047" t="str">
        <f t="shared" si="1002"/>
        <v>NO</v>
      </c>
      <c r="AF3047" t="str">
        <f t="shared" si="1003"/>
        <v>NO</v>
      </c>
      <c r="AG3047" t="str">
        <f t="shared" si="1004"/>
        <v>NO</v>
      </c>
      <c r="AH3047" t="str">
        <f t="shared" si="1005"/>
        <v>NO</v>
      </c>
      <c r="AI3047">
        <f t="shared" si="1006"/>
        <v>64</v>
      </c>
      <c r="AJ3047" t="str">
        <f t="shared" si="1007"/>
        <v/>
      </c>
    </row>
    <row r="3048" spans="1:36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87"/>
        <v>1.9084810126582279</v>
      </c>
      <c r="P3048" s="6">
        <f t="shared" si="988"/>
        <v>259.94827586206895</v>
      </c>
      <c r="Q3048" t="str">
        <f t="shared" si="989"/>
        <v>theater</v>
      </c>
      <c r="R3048" t="str">
        <f t="shared" si="990"/>
        <v>spaces</v>
      </c>
      <c r="S3048" s="8">
        <f t="shared" si="991"/>
        <v>41863</v>
      </c>
      <c r="T3048" s="8">
        <f t="shared" si="992"/>
        <v>41892.202777777777</v>
      </c>
      <c r="U3048">
        <f t="shared" si="993"/>
        <v>2014</v>
      </c>
      <c r="V3048" t="str">
        <f>VLOOKUP(MONTH(S3048),REF!$C$4:$D$15,2,FALSE)</f>
        <v>AUG</v>
      </c>
      <c r="W3048" t="str">
        <f t="shared" si="994"/>
        <v>NO</v>
      </c>
      <c r="X3048" t="str">
        <f t="shared" si="995"/>
        <v>NO</v>
      </c>
      <c r="Y3048" t="str">
        <f t="shared" si="996"/>
        <v>YES</v>
      </c>
      <c r="Z3048" t="str">
        <f t="shared" si="997"/>
        <v>NO</v>
      </c>
      <c r="AA3048" t="str">
        <f t="shared" si="998"/>
        <v>NO</v>
      </c>
      <c r="AB3048" t="str">
        <f t="shared" si="999"/>
        <v>NO</v>
      </c>
      <c r="AC3048" t="str">
        <f t="shared" si="1000"/>
        <v>NO</v>
      </c>
      <c r="AD3048" t="str">
        <f t="shared" si="1001"/>
        <v>NO</v>
      </c>
      <c r="AE3048" t="str">
        <f t="shared" si="1002"/>
        <v>NO</v>
      </c>
      <c r="AF3048" t="str">
        <f t="shared" si="1003"/>
        <v>NO</v>
      </c>
      <c r="AG3048" t="str">
        <f t="shared" si="1004"/>
        <v>NO</v>
      </c>
      <c r="AH3048" t="str">
        <f t="shared" si="1005"/>
        <v>NO</v>
      </c>
      <c r="AI3048">
        <f t="shared" si="1006"/>
        <v>58</v>
      </c>
      <c r="AJ3048" t="str">
        <f t="shared" si="1007"/>
        <v/>
      </c>
    </row>
    <row r="3049" spans="1:36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87"/>
        <v>1.49</v>
      </c>
      <c r="P3049" s="6">
        <f t="shared" si="988"/>
        <v>37.25</v>
      </c>
      <c r="Q3049" t="str">
        <f t="shared" si="989"/>
        <v>theater</v>
      </c>
      <c r="R3049" t="str">
        <f t="shared" si="990"/>
        <v>spaces</v>
      </c>
      <c r="S3049" s="8">
        <f t="shared" si="991"/>
        <v>42444</v>
      </c>
      <c r="T3049" s="8">
        <f t="shared" si="992"/>
        <v>42487.552777777775</v>
      </c>
      <c r="U3049">
        <f t="shared" si="993"/>
        <v>2016</v>
      </c>
      <c r="V3049" t="str">
        <f>VLOOKUP(MONTH(S3049),REF!$C$4:$D$15,2,FALSE)</f>
        <v>MAR</v>
      </c>
      <c r="W3049" t="str">
        <f t="shared" si="994"/>
        <v>YES</v>
      </c>
      <c r="X3049" t="str">
        <f t="shared" si="995"/>
        <v>NO</v>
      </c>
      <c r="Y3049" t="str">
        <f t="shared" si="996"/>
        <v>NO</v>
      </c>
      <c r="Z3049" t="str">
        <f t="shared" si="997"/>
        <v>NO</v>
      </c>
      <c r="AA3049" t="str">
        <f t="shared" si="998"/>
        <v>NO</v>
      </c>
      <c r="AB3049" t="str">
        <f t="shared" si="999"/>
        <v>NO</v>
      </c>
      <c r="AC3049" t="str">
        <f t="shared" si="1000"/>
        <v>NO</v>
      </c>
      <c r="AD3049" t="str">
        <f t="shared" si="1001"/>
        <v>NO</v>
      </c>
      <c r="AE3049" t="str">
        <f t="shared" si="1002"/>
        <v>NO</v>
      </c>
      <c r="AF3049" t="str">
        <f t="shared" si="1003"/>
        <v>NO</v>
      </c>
      <c r="AG3049" t="str">
        <f t="shared" si="1004"/>
        <v>NO</v>
      </c>
      <c r="AH3049" t="str">
        <f t="shared" si="1005"/>
        <v>NO</v>
      </c>
      <c r="AI3049">
        <f t="shared" si="1006"/>
        <v>20</v>
      </c>
      <c r="AJ3049" t="str">
        <f t="shared" si="1007"/>
        <v/>
      </c>
    </row>
    <row r="3050" spans="1:36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87"/>
        <v>1.6639999999999999</v>
      </c>
      <c r="P3050" s="6">
        <f t="shared" si="988"/>
        <v>177.02127659574469</v>
      </c>
      <c r="Q3050" t="str">
        <f t="shared" si="989"/>
        <v>theater</v>
      </c>
      <c r="R3050" t="str">
        <f t="shared" si="990"/>
        <v>spaces</v>
      </c>
      <c r="S3050" s="8">
        <f t="shared" si="991"/>
        <v>41976</v>
      </c>
      <c r="T3050" s="8">
        <f t="shared" si="992"/>
        <v>42004.890277777777</v>
      </c>
      <c r="U3050">
        <f t="shared" si="993"/>
        <v>2014</v>
      </c>
      <c r="V3050" t="str">
        <f>VLOOKUP(MONTH(S3050),REF!$C$4:$D$15,2,FALSE)</f>
        <v>DEC</v>
      </c>
      <c r="W3050" t="str">
        <f t="shared" si="994"/>
        <v>NO</v>
      </c>
      <c r="X3050" t="str">
        <f t="shared" si="995"/>
        <v>NO</v>
      </c>
      <c r="Y3050" t="str">
        <f t="shared" si="996"/>
        <v>YES</v>
      </c>
      <c r="Z3050" t="str">
        <f t="shared" si="997"/>
        <v>NO</v>
      </c>
      <c r="AA3050" t="str">
        <f t="shared" si="998"/>
        <v>NO</v>
      </c>
      <c r="AB3050" t="str">
        <f t="shared" si="999"/>
        <v>NO</v>
      </c>
      <c r="AC3050" t="str">
        <f t="shared" si="1000"/>
        <v>NO</v>
      </c>
      <c r="AD3050" t="str">
        <f t="shared" si="1001"/>
        <v>NO</v>
      </c>
      <c r="AE3050" t="str">
        <f t="shared" si="1002"/>
        <v>NO</v>
      </c>
      <c r="AF3050" t="str">
        <f t="shared" si="1003"/>
        <v>NO</v>
      </c>
      <c r="AG3050" t="str">
        <f t="shared" si="1004"/>
        <v>NO</v>
      </c>
      <c r="AH3050" t="str">
        <f t="shared" si="1005"/>
        <v>NO</v>
      </c>
      <c r="AI3050">
        <f t="shared" si="1006"/>
        <v>47</v>
      </c>
      <c r="AJ3050" t="str">
        <f t="shared" si="1007"/>
        <v/>
      </c>
    </row>
    <row r="3051" spans="1:36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87"/>
        <v>1.0666666666666667</v>
      </c>
      <c r="P3051" s="6">
        <f t="shared" si="988"/>
        <v>74.074074074074076</v>
      </c>
      <c r="Q3051" t="str">
        <f t="shared" si="989"/>
        <v>theater</v>
      </c>
      <c r="R3051" t="str">
        <f t="shared" si="990"/>
        <v>spaces</v>
      </c>
      <c r="S3051" s="8">
        <f t="shared" si="991"/>
        <v>42139</v>
      </c>
      <c r="T3051" s="8">
        <f t="shared" si="992"/>
        <v>42169.014525462961</v>
      </c>
      <c r="U3051">
        <f t="shared" si="993"/>
        <v>2015</v>
      </c>
      <c r="V3051" t="str">
        <f>VLOOKUP(MONTH(S3051),REF!$C$4:$D$15,2,FALSE)</f>
        <v>MAY</v>
      </c>
      <c r="W3051" t="str">
        <f t="shared" si="994"/>
        <v>NO</v>
      </c>
      <c r="X3051" t="str">
        <f t="shared" si="995"/>
        <v>YES</v>
      </c>
      <c r="Y3051" t="str">
        <f t="shared" si="996"/>
        <v>NO</v>
      </c>
      <c r="Z3051" t="str">
        <f t="shared" si="997"/>
        <v>NO</v>
      </c>
      <c r="AA3051" t="str">
        <f t="shared" si="998"/>
        <v>NO</v>
      </c>
      <c r="AB3051" t="str">
        <f t="shared" si="999"/>
        <v>NO</v>
      </c>
      <c r="AC3051" t="str">
        <f t="shared" si="1000"/>
        <v>NO</v>
      </c>
      <c r="AD3051" t="str">
        <f t="shared" si="1001"/>
        <v>NO</v>
      </c>
      <c r="AE3051" t="str">
        <f t="shared" si="1002"/>
        <v>NO</v>
      </c>
      <c r="AF3051" t="str">
        <f t="shared" si="1003"/>
        <v>NO</v>
      </c>
      <c r="AG3051" t="str">
        <f t="shared" si="1004"/>
        <v>NO</v>
      </c>
      <c r="AH3051" t="str">
        <f t="shared" si="1005"/>
        <v>NO</v>
      </c>
      <c r="AI3051">
        <f t="shared" si="1006"/>
        <v>54</v>
      </c>
      <c r="AJ3051" t="str">
        <f t="shared" si="1007"/>
        <v/>
      </c>
    </row>
    <row r="3052" spans="1:36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87"/>
        <v>1.06</v>
      </c>
      <c r="P3052" s="6">
        <f t="shared" si="988"/>
        <v>70.666666666666671</v>
      </c>
      <c r="Q3052" t="str">
        <f t="shared" si="989"/>
        <v>theater</v>
      </c>
      <c r="R3052" t="str">
        <f t="shared" si="990"/>
        <v>spaces</v>
      </c>
      <c r="S3052" s="8">
        <f t="shared" si="991"/>
        <v>42465</v>
      </c>
      <c r="T3052" s="8">
        <f t="shared" si="992"/>
        <v>42495.16851851852</v>
      </c>
      <c r="U3052">
        <f t="shared" si="993"/>
        <v>2016</v>
      </c>
      <c r="V3052" t="str">
        <f>VLOOKUP(MONTH(S3052),REF!$C$4:$D$15,2,FALSE)</f>
        <v>APR</v>
      </c>
      <c r="W3052" t="str">
        <f t="shared" si="994"/>
        <v>YES</v>
      </c>
      <c r="X3052" t="str">
        <f t="shared" si="995"/>
        <v>NO</v>
      </c>
      <c r="Y3052" t="str">
        <f t="shared" si="996"/>
        <v>NO</v>
      </c>
      <c r="Z3052" t="str">
        <f t="shared" si="997"/>
        <v>NO</v>
      </c>
      <c r="AA3052" t="str">
        <f t="shared" si="998"/>
        <v>NO</v>
      </c>
      <c r="AB3052" t="str">
        <f t="shared" si="999"/>
        <v>NO</v>
      </c>
      <c r="AC3052" t="str">
        <f t="shared" si="1000"/>
        <v>NO</v>
      </c>
      <c r="AD3052" t="str">
        <f t="shared" si="1001"/>
        <v>NO</v>
      </c>
      <c r="AE3052" t="str">
        <f t="shared" si="1002"/>
        <v>NO</v>
      </c>
      <c r="AF3052" t="str">
        <f t="shared" si="1003"/>
        <v>NO</v>
      </c>
      <c r="AG3052" t="str">
        <f t="shared" si="1004"/>
        <v>NO</v>
      </c>
      <c r="AH3052" t="str">
        <f t="shared" si="1005"/>
        <v>NO</v>
      </c>
      <c r="AI3052">
        <f t="shared" si="1006"/>
        <v>9</v>
      </c>
      <c r="AJ3052" t="str">
        <f t="shared" si="1007"/>
        <v/>
      </c>
    </row>
    <row r="3053" spans="1:36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87"/>
        <v>0.23628571428571429</v>
      </c>
      <c r="P3053" s="6">
        <f t="shared" si="988"/>
        <v>23.62857142857143</v>
      </c>
      <c r="Q3053" t="str">
        <f t="shared" si="989"/>
        <v>theater</v>
      </c>
      <c r="R3053" t="str">
        <f t="shared" si="990"/>
        <v>spaces</v>
      </c>
      <c r="S3053" s="8">
        <f t="shared" si="991"/>
        <v>42744</v>
      </c>
      <c r="T3053" s="8">
        <f t="shared" si="992"/>
        <v>42774.416030092594</v>
      </c>
      <c r="U3053">
        <f t="shared" si="993"/>
        <v>2017</v>
      </c>
      <c r="V3053" t="str">
        <f>VLOOKUP(MONTH(S3053),REF!$C$4:$D$15,2,FALSE)</f>
        <v>JAN</v>
      </c>
      <c r="W3053" t="str">
        <f t="shared" si="994"/>
        <v>NO</v>
      </c>
      <c r="X3053" t="str">
        <f t="shared" si="995"/>
        <v>YES</v>
      </c>
      <c r="Y3053" t="str">
        <f t="shared" si="996"/>
        <v>NO</v>
      </c>
      <c r="Z3053" t="str">
        <f t="shared" si="997"/>
        <v>NO</v>
      </c>
      <c r="AA3053" t="str">
        <f t="shared" si="998"/>
        <v>NO</v>
      </c>
      <c r="AB3053" t="str">
        <f t="shared" si="999"/>
        <v>NO</v>
      </c>
      <c r="AC3053" t="str">
        <f t="shared" si="1000"/>
        <v>NO</v>
      </c>
      <c r="AD3053" t="str">
        <f t="shared" si="1001"/>
        <v>NO</v>
      </c>
      <c r="AE3053" t="str">
        <f t="shared" si="1002"/>
        <v>NO</v>
      </c>
      <c r="AF3053" t="str">
        <f t="shared" si="1003"/>
        <v>NO</v>
      </c>
      <c r="AG3053" t="str">
        <f t="shared" si="1004"/>
        <v>NO</v>
      </c>
      <c r="AH3053" t="str">
        <f t="shared" si="1005"/>
        <v>NO</v>
      </c>
      <c r="AI3053" t="str">
        <f t="shared" si="1006"/>
        <v/>
      </c>
      <c r="AJ3053">
        <f t="shared" si="1007"/>
        <v>35</v>
      </c>
    </row>
    <row r="3054" spans="1:36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87"/>
        <v>1.5E-3</v>
      </c>
      <c r="P3054" s="6">
        <f t="shared" si="988"/>
        <v>37.5</v>
      </c>
      <c r="Q3054" t="str">
        <f t="shared" si="989"/>
        <v>theater</v>
      </c>
      <c r="R3054" t="str">
        <f t="shared" si="990"/>
        <v>spaces</v>
      </c>
      <c r="S3054" s="8">
        <f t="shared" si="991"/>
        <v>42123</v>
      </c>
      <c r="T3054" s="8">
        <f t="shared" si="992"/>
        <v>42152.665972222225</v>
      </c>
      <c r="U3054">
        <f t="shared" si="993"/>
        <v>2015</v>
      </c>
      <c r="V3054" t="str">
        <f>VLOOKUP(MONTH(S3054),REF!$C$4:$D$15,2,FALSE)</f>
        <v>APR</v>
      </c>
      <c r="W3054" t="str">
        <f t="shared" si="994"/>
        <v>NO</v>
      </c>
      <c r="X3054" t="str">
        <f t="shared" si="995"/>
        <v>NO</v>
      </c>
      <c r="Y3054" t="str">
        <f t="shared" si="996"/>
        <v>NO</v>
      </c>
      <c r="Z3054" t="str">
        <f t="shared" si="997"/>
        <v>NO</v>
      </c>
      <c r="AA3054" t="str">
        <f t="shared" si="998"/>
        <v>NO</v>
      </c>
      <c r="AB3054" t="str">
        <f t="shared" si="999"/>
        <v>NO</v>
      </c>
      <c r="AC3054" t="str">
        <f t="shared" si="1000"/>
        <v>NO</v>
      </c>
      <c r="AD3054" t="str">
        <f t="shared" si="1001"/>
        <v>NO</v>
      </c>
      <c r="AE3054" t="str">
        <f t="shared" si="1002"/>
        <v>NO</v>
      </c>
      <c r="AF3054" t="str">
        <f t="shared" si="1003"/>
        <v>NO</v>
      </c>
      <c r="AG3054" t="str">
        <f t="shared" si="1004"/>
        <v>NO</v>
      </c>
      <c r="AH3054" t="str">
        <f t="shared" si="1005"/>
        <v>YES</v>
      </c>
      <c r="AI3054" t="str">
        <f t="shared" si="1006"/>
        <v/>
      </c>
      <c r="AJ3054">
        <f t="shared" si="1007"/>
        <v>2</v>
      </c>
    </row>
    <row r="3055" spans="1:36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87"/>
        <v>4.0000000000000001E-3</v>
      </c>
      <c r="P3055" s="6">
        <f t="shared" si="988"/>
        <v>13.333333333333334</v>
      </c>
      <c r="Q3055" t="str">
        <f t="shared" si="989"/>
        <v>theater</v>
      </c>
      <c r="R3055" t="str">
        <f t="shared" si="990"/>
        <v>spaces</v>
      </c>
      <c r="S3055" s="8">
        <f t="shared" si="991"/>
        <v>41863</v>
      </c>
      <c r="T3055" s="8">
        <f t="shared" si="992"/>
        <v>41914.165972222225</v>
      </c>
      <c r="U3055">
        <f t="shared" si="993"/>
        <v>2014</v>
      </c>
      <c r="V3055" t="str">
        <f>VLOOKUP(MONTH(S3055),REF!$C$4:$D$15,2,FALSE)</f>
        <v>AUG</v>
      </c>
      <c r="W3055" t="str">
        <f t="shared" si="994"/>
        <v>NO</v>
      </c>
      <c r="X3055" t="str">
        <f t="shared" si="995"/>
        <v>NO</v>
      </c>
      <c r="Y3055" t="str">
        <f t="shared" si="996"/>
        <v>NO</v>
      </c>
      <c r="Z3055" t="str">
        <f t="shared" si="997"/>
        <v>YES</v>
      </c>
      <c r="AA3055" t="str">
        <f t="shared" si="998"/>
        <v>NO</v>
      </c>
      <c r="AB3055" t="str">
        <f t="shared" si="999"/>
        <v>NO</v>
      </c>
      <c r="AC3055" t="str">
        <f t="shared" si="1000"/>
        <v>NO</v>
      </c>
      <c r="AD3055" t="str">
        <f t="shared" si="1001"/>
        <v>NO</v>
      </c>
      <c r="AE3055" t="str">
        <f t="shared" si="1002"/>
        <v>NO</v>
      </c>
      <c r="AF3055" t="str">
        <f t="shared" si="1003"/>
        <v>NO</v>
      </c>
      <c r="AG3055" t="str">
        <f t="shared" si="1004"/>
        <v>NO</v>
      </c>
      <c r="AH3055" t="str">
        <f t="shared" si="1005"/>
        <v>NO</v>
      </c>
      <c r="AI3055" t="str">
        <f t="shared" si="1006"/>
        <v/>
      </c>
      <c r="AJ3055">
        <f t="shared" si="1007"/>
        <v>3</v>
      </c>
    </row>
    <row r="3056" spans="1:36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87"/>
        <v>0</v>
      </c>
      <c r="P3056" s="6" t="e">
        <f t="shared" si="988"/>
        <v>#DIV/0!</v>
      </c>
      <c r="Q3056" t="str">
        <f t="shared" si="989"/>
        <v>theater</v>
      </c>
      <c r="R3056" t="str">
        <f t="shared" si="990"/>
        <v>spaces</v>
      </c>
      <c r="S3056" s="8">
        <f t="shared" si="991"/>
        <v>42028</v>
      </c>
      <c r="T3056" s="8">
        <f t="shared" si="992"/>
        <v>42065.044444444444</v>
      </c>
      <c r="U3056">
        <f t="shared" si="993"/>
        <v>2015</v>
      </c>
      <c r="V3056" t="str">
        <f>VLOOKUP(MONTH(S3056),REF!$C$4:$D$15,2,FALSE)</f>
        <v>JAN</v>
      </c>
      <c r="W3056" t="str">
        <f t="shared" si="994"/>
        <v>YES</v>
      </c>
      <c r="X3056" t="str">
        <f t="shared" si="995"/>
        <v>NO</v>
      </c>
      <c r="Y3056" t="str">
        <f t="shared" si="996"/>
        <v>NO</v>
      </c>
      <c r="Z3056" t="str">
        <f t="shared" si="997"/>
        <v>NO</v>
      </c>
      <c r="AA3056" t="str">
        <f t="shared" si="998"/>
        <v>NO</v>
      </c>
      <c r="AB3056" t="str">
        <f t="shared" si="999"/>
        <v>NO</v>
      </c>
      <c r="AC3056" t="str">
        <f t="shared" si="1000"/>
        <v>NO</v>
      </c>
      <c r="AD3056" t="str">
        <f t="shared" si="1001"/>
        <v>NO</v>
      </c>
      <c r="AE3056" t="str">
        <f t="shared" si="1002"/>
        <v>NO</v>
      </c>
      <c r="AF3056" t="str">
        <f t="shared" si="1003"/>
        <v>NO</v>
      </c>
      <c r="AG3056" t="str">
        <f t="shared" si="1004"/>
        <v>NO</v>
      </c>
      <c r="AH3056" t="str">
        <f t="shared" si="1005"/>
        <v>NO</v>
      </c>
      <c r="AI3056" t="str">
        <f t="shared" si="1006"/>
        <v/>
      </c>
      <c r="AJ3056">
        <f t="shared" si="1007"/>
        <v>0</v>
      </c>
    </row>
    <row r="3057" spans="1:36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87"/>
        <v>5.0000000000000002E-5</v>
      </c>
      <c r="P3057" s="6">
        <f t="shared" si="988"/>
        <v>1</v>
      </c>
      <c r="Q3057" t="str">
        <f t="shared" si="989"/>
        <v>theater</v>
      </c>
      <c r="R3057" t="str">
        <f t="shared" si="990"/>
        <v>spaces</v>
      </c>
      <c r="S3057" s="8">
        <f t="shared" si="991"/>
        <v>41954</v>
      </c>
      <c r="T3057" s="8">
        <f t="shared" si="992"/>
        <v>42013.95821759259</v>
      </c>
      <c r="U3057">
        <f t="shared" si="993"/>
        <v>2014</v>
      </c>
      <c r="V3057" t="str">
        <f>VLOOKUP(MONTH(S3057),REF!$C$4:$D$15,2,FALSE)</f>
        <v>NOV</v>
      </c>
      <c r="W3057" t="str">
        <f t="shared" si="994"/>
        <v>NO</v>
      </c>
      <c r="X3057" t="str">
        <f t="shared" si="995"/>
        <v>NO</v>
      </c>
      <c r="Y3057" t="str">
        <f t="shared" si="996"/>
        <v>NO</v>
      </c>
      <c r="Z3057" t="str">
        <f t="shared" si="997"/>
        <v>NO</v>
      </c>
      <c r="AA3057" t="str">
        <f t="shared" si="998"/>
        <v>NO</v>
      </c>
      <c r="AB3057" t="str">
        <f t="shared" si="999"/>
        <v>YES</v>
      </c>
      <c r="AC3057" t="str">
        <f t="shared" si="1000"/>
        <v>NO</v>
      </c>
      <c r="AD3057" t="str">
        <f t="shared" si="1001"/>
        <v>NO</v>
      </c>
      <c r="AE3057" t="str">
        <f t="shared" si="1002"/>
        <v>NO</v>
      </c>
      <c r="AF3057" t="str">
        <f t="shared" si="1003"/>
        <v>NO</v>
      </c>
      <c r="AG3057" t="str">
        <f t="shared" si="1004"/>
        <v>NO</v>
      </c>
      <c r="AH3057" t="str">
        <f t="shared" si="1005"/>
        <v>NO</v>
      </c>
      <c r="AI3057" t="str">
        <f t="shared" si="1006"/>
        <v/>
      </c>
      <c r="AJ3057">
        <f t="shared" si="1007"/>
        <v>1</v>
      </c>
    </row>
    <row r="3058" spans="1:36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87"/>
        <v>0</v>
      </c>
      <c r="P3058" s="6" t="e">
        <f t="shared" si="988"/>
        <v>#DIV/0!</v>
      </c>
      <c r="Q3058" t="str">
        <f t="shared" si="989"/>
        <v>theater</v>
      </c>
      <c r="R3058" t="str">
        <f t="shared" si="990"/>
        <v>spaces</v>
      </c>
      <c r="S3058" s="8">
        <f t="shared" si="991"/>
        <v>41852</v>
      </c>
      <c r="T3058" s="8">
        <f t="shared" si="992"/>
        <v>41911.636388888888</v>
      </c>
      <c r="U3058">
        <f t="shared" si="993"/>
        <v>2014</v>
      </c>
      <c r="V3058" t="str">
        <f>VLOOKUP(MONTH(S3058),REF!$C$4:$D$15,2,FALSE)</f>
        <v>AUG</v>
      </c>
      <c r="W3058" t="str">
        <f t="shared" si="994"/>
        <v>NO</v>
      </c>
      <c r="X3058" t="str">
        <f t="shared" si="995"/>
        <v>NO</v>
      </c>
      <c r="Y3058" t="str">
        <f t="shared" si="996"/>
        <v>NO</v>
      </c>
      <c r="Z3058" t="str">
        <f t="shared" si="997"/>
        <v>NO</v>
      </c>
      <c r="AA3058" t="str">
        <f t="shared" si="998"/>
        <v>NO</v>
      </c>
      <c r="AB3058" t="str">
        <f t="shared" si="999"/>
        <v>NO</v>
      </c>
      <c r="AC3058" t="str">
        <f t="shared" si="1000"/>
        <v>YES</v>
      </c>
      <c r="AD3058" t="str">
        <f t="shared" si="1001"/>
        <v>NO</v>
      </c>
      <c r="AE3058" t="str">
        <f t="shared" si="1002"/>
        <v>NO</v>
      </c>
      <c r="AF3058" t="str">
        <f t="shared" si="1003"/>
        <v>NO</v>
      </c>
      <c r="AG3058" t="str">
        <f t="shared" si="1004"/>
        <v>NO</v>
      </c>
      <c r="AH3058" t="str">
        <f t="shared" si="1005"/>
        <v>NO</v>
      </c>
      <c r="AI3058" t="str">
        <f t="shared" si="1006"/>
        <v/>
      </c>
      <c r="AJ3058">
        <f t="shared" si="1007"/>
        <v>0</v>
      </c>
    </row>
    <row r="3059" spans="1:36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87"/>
        <v>0</v>
      </c>
      <c r="P3059" s="6" t="e">
        <f t="shared" si="988"/>
        <v>#DIV/0!</v>
      </c>
      <c r="Q3059" t="str">
        <f t="shared" si="989"/>
        <v>theater</v>
      </c>
      <c r="R3059" t="str">
        <f t="shared" si="990"/>
        <v>spaces</v>
      </c>
      <c r="S3059" s="8">
        <f t="shared" si="991"/>
        <v>42434</v>
      </c>
      <c r="T3059" s="8">
        <f t="shared" si="992"/>
        <v>42463.608923611115</v>
      </c>
      <c r="U3059">
        <f t="shared" si="993"/>
        <v>2016</v>
      </c>
      <c r="V3059" t="str">
        <f>VLOOKUP(MONTH(S3059),REF!$C$4:$D$15,2,FALSE)</f>
        <v>MAR</v>
      </c>
      <c r="W3059" t="str">
        <f t="shared" si="994"/>
        <v>NO</v>
      </c>
      <c r="X3059" t="str">
        <f t="shared" si="995"/>
        <v>NO</v>
      </c>
      <c r="Y3059" t="str">
        <f t="shared" si="996"/>
        <v>NO</v>
      </c>
      <c r="Z3059" t="str">
        <f t="shared" si="997"/>
        <v>NO</v>
      </c>
      <c r="AA3059" t="str">
        <f t="shared" si="998"/>
        <v>NO</v>
      </c>
      <c r="AB3059" t="str">
        <f t="shared" si="999"/>
        <v>NO</v>
      </c>
      <c r="AC3059" t="str">
        <f t="shared" si="1000"/>
        <v>NO</v>
      </c>
      <c r="AD3059" t="str">
        <f t="shared" si="1001"/>
        <v>NO</v>
      </c>
      <c r="AE3059" t="str">
        <f t="shared" si="1002"/>
        <v>NO</v>
      </c>
      <c r="AF3059" t="str">
        <f t="shared" si="1003"/>
        <v>NO</v>
      </c>
      <c r="AG3059" t="str">
        <f t="shared" si="1004"/>
        <v>NO</v>
      </c>
      <c r="AH3059" t="str">
        <f t="shared" si="1005"/>
        <v>YES</v>
      </c>
      <c r="AI3059" t="str">
        <f t="shared" si="1006"/>
        <v/>
      </c>
      <c r="AJ3059">
        <f t="shared" si="1007"/>
        <v>0</v>
      </c>
    </row>
    <row r="3060" spans="1:36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87"/>
        <v>1.6666666666666666E-4</v>
      </c>
      <c r="P3060" s="6">
        <f t="shared" si="988"/>
        <v>1</v>
      </c>
      <c r="Q3060" t="str">
        <f t="shared" si="989"/>
        <v>theater</v>
      </c>
      <c r="R3060" t="str">
        <f t="shared" si="990"/>
        <v>spaces</v>
      </c>
      <c r="S3060" s="8">
        <f t="shared" si="991"/>
        <v>42460</v>
      </c>
      <c r="T3060" s="8">
        <f t="shared" si="992"/>
        <v>42510.374305555553</v>
      </c>
      <c r="U3060">
        <f t="shared" si="993"/>
        <v>2016</v>
      </c>
      <c r="V3060" t="str">
        <f>VLOOKUP(MONTH(S3060),REF!$C$4:$D$15,2,FALSE)</f>
        <v>MAR</v>
      </c>
      <c r="W3060" t="str">
        <f t="shared" si="994"/>
        <v>NO</v>
      </c>
      <c r="X3060" t="str">
        <f t="shared" si="995"/>
        <v>NO</v>
      </c>
      <c r="Y3060" t="str">
        <f t="shared" si="996"/>
        <v>NO</v>
      </c>
      <c r="Z3060" t="str">
        <f t="shared" si="997"/>
        <v>NO</v>
      </c>
      <c r="AA3060" t="str">
        <f t="shared" si="998"/>
        <v>YES</v>
      </c>
      <c r="AB3060" t="str">
        <f t="shared" si="999"/>
        <v>NO</v>
      </c>
      <c r="AC3060" t="str">
        <f t="shared" si="1000"/>
        <v>NO</v>
      </c>
      <c r="AD3060" t="str">
        <f t="shared" si="1001"/>
        <v>NO</v>
      </c>
      <c r="AE3060" t="str">
        <f t="shared" si="1002"/>
        <v>NO</v>
      </c>
      <c r="AF3060" t="str">
        <f t="shared" si="1003"/>
        <v>NO</v>
      </c>
      <c r="AG3060" t="str">
        <f t="shared" si="1004"/>
        <v>NO</v>
      </c>
      <c r="AH3060" t="str">
        <f t="shared" si="1005"/>
        <v>NO</v>
      </c>
      <c r="AI3060" t="str">
        <f t="shared" si="1006"/>
        <v/>
      </c>
      <c r="AJ3060">
        <f t="shared" si="1007"/>
        <v>3</v>
      </c>
    </row>
    <row r="3061" spans="1:36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87"/>
        <v>3.0066666666666665E-2</v>
      </c>
      <c r="P3061" s="6">
        <f t="shared" si="988"/>
        <v>41</v>
      </c>
      <c r="Q3061" t="str">
        <f t="shared" si="989"/>
        <v>theater</v>
      </c>
      <c r="R3061" t="str">
        <f t="shared" si="990"/>
        <v>spaces</v>
      </c>
      <c r="S3061" s="8">
        <f t="shared" si="991"/>
        <v>41830</v>
      </c>
      <c r="T3061" s="8">
        <f t="shared" si="992"/>
        <v>41859.935717592591</v>
      </c>
      <c r="U3061">
        <f t="shared" si="993"/>
        <v>2014</v>
      </c>
      <c r="V3061" t="str">
        <f>VLOOKUP(MONTH(S3061),REF!$C$4:$D$15,2,FALSE)</f>
        <v>JUL</v>
      </c>
      <c r="W3061" t="str">
        <f t="shared" si="994"/>
        <v>NO</v>
      </c>
      <c r="X3061" t="str">
        <f t="shared" si="995"/>
        <v>NO</v>
      </c>
      <c r="Y3061" t="str">
        <f t="shared" si="996"/>
        <v>NO</v>
      </c>
      <c r="Z3061" t="str">
        <f t="shared" si="997"/>
        <v>NO</v>
      </c>
      <c r="AA3061" t="str">
        <f t="shared" si="998"/>
        <v>YES</v>
      </c>
      <c r="AB3061" t="str">
        <f t="shared" si="999"/>
        <v>NO</v>
      </c>
      <c r="AC3061" t="str">
        <f t="shared" si="1000"/>
        <v>NO</v>
      </c>
      <c r="AD3061" t="str">
        <f t="shared" si="1001"/>
        <v>NO</v>
      </c>
      <c r="AE3061" t="str">
        <f t="shared" si="1002"/>
        <v>NO</v>
      </c>
      <c r="AF3061" t="str">
        <f t="shared" si="1003"/>
        <v>NO</v>
      </c>
      <c r="AG3061" t="str">
        <f t="shared" si="1004"/>
        <v>NO</v>
      </c>
      <c r="AH3061" t="str">
        <f t="shared" si="1005"/>
        <v>NO</v>
      </c>
      <c r="AI3061" t="str">
        <f t="shared" si="1006"/>
        <v/>
      </c>
      <c r="AJ3061">
        <f t="shared" si="1007"/>
        <v>11</v>
      </c>
    </row>
    <row r="3062" spans="1:36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87"/>
        <v>1.5227272727272728E-3</v>
      </c>
      <c r="P3062" s="6">
        <f t="shared" si="988"/>
        <v>55.833333333333336</v>
      </c>
      <c r="Q3062" t="str">
        <f t="shared" si="989"/>
        <v>theater</v>
      </c>
      <c r="R3062" t="str">
        <f t="shared" si="990"/>
        <v>spaces</v>
      </c>
      <c r="S3062" s="8">
        <f t="shared" si="991"/>
        <v>42245</v>
      </c>
      <c r="T3062" s="8">
        <f t="shared" si="992"/>
        <v>42275.274699074071</v>
      </c>
      <c r="U3062">
        <f t="shared" si="993"/>
        <v>2015</v>
      </c>
      <c r="V3062" t="str">
        <f>VLOOKUP(MONTH(S3062),REF!$C$4:$D$15,2,FALSE)</f>
        <v>AUG</v>
      </c>
      <c r="W3062" t="str">
        <f t="shared" si="994"/>
        <v>NO</v>
      </c>
      <c r="X3062" t="str">
        <f t="shared" si="995"/>
        <v>NO</v>
      </c>
      <c r="Y3062" t="str">
        <f t="shared" si="996"/>
        <v>NO</v>
      </c>
      <c r="Z3062" t="str">
        <f t="shared" si="997"/>
        <v>NO</v>
      </c>
      <c r="AA3062" t="str">
        <f t="shared" si="998"/>
        <v>NO</v>
      </c>
      <c r="AB3062" t="str">
        <f t="shared" si="999"/>
        <v>NO</v>
      </c>
      <c r="AC3062" t="str">
        <f t="shared" si="1000"/>
        <v>NO</v>
      </c>
      <c r="AD3062" t="str">
        <f t="shared" si="1001"/>
        <v>NO</v>
      </c>
      <c r="AE3062" t="str">
        <f t="shared" si="1002"/>
        <v>NO</v>
      </c>
      <c r="AF3062" t="str">
        <f t="shared" si="1003"/>
        <v>NO</v>
      </c>
      <c r="AG3062" t="str">
        <f t="shared" si="1004"/>
        <v>NO</v>
      </c>
      <c r="AH3062" t="str">
        <f t="shared" si="1005"/>
        <v>YES</v>
      </c>
      <c r="AI3062" t="str">
        <f t="shared" si="1006"/>
        <v/>
      </c>
      <c r="AJ3062">
        <f t="shared" si="1007"/>
        <v>6</v>
      </c>
    </row>
    <row r="3063" spans="1:36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87"/>
        <v>0</v>
      </c>
      <c r="P3063" s="6" t="e">
        <f t="shared" si="988"/>
        <v>#DIV/0!</v>
      </c>
      <c r="Q3063" t="str">
        <f t="shared" si="989"/>
        <v>theater</v>
      </c>
      <c r="R3063" t="str">
        <f t="shared" si="990"/>
        <v>spaces</v>
      </c>
      <c r="S3063" s="8">
        <f t="shared" si="991"/>
        <v>41835</v>
      </c>
      <c r="T3063" s="8">
        <f t="shared" si="992"/>
        <v>41864.784120370372</v>
      </c>
      <c r="U3063">
        <f t="shared" si="993"/>
        <v>2014</v>
      </c>
      <c r="V3063" t="str">
        <f>VLOOKUP(MONTH(S3063),REF!$C$4:$D$15,2,FALSE)</f>
        <v>JUL</v>
      </c>
      <c r="W3063" t="str">
        <f t="shared" si="994"/>
        <v>NO</v>
      </c>
      <c r="X3063" t="str">
        <f t="shared" si="995"/>
        <v>NO</v>
      </c>
      <c r="Y3063" t="str">
        <f t="shared" si="996"/>
        <v>NO</v>
      </c>
      <c r="Z3063" t="str">
        <f t="shared" si="997"/>
        <v>NO</v>
      </c>
      <c r="AA3063" t="str">
        <f t="shared" si="998"/>
        <v>NO</v>
      </c>
      <c r="AB3063" t="str">
        <f t="shared" si="999"/>
        <v>NO</v>
      </c>
      <c r="AC3063" t="str">
        <f t="shared" si="1000"/>
        <v>NO</v>
      </c>
      <c r="AD3063" t="str">
        <f t="shared" si="1001"/>
        <v>NO</v>
      </c>
      <c r="AE3063" t="str">
        <f t="shared" si="1002"/>
        <v>NO</v>
      </c>
      <c r="AF3063" t="str">
        <f t="shared" si="1003"/>
        <v>NO</v>
      </c>
      <c r="AG3063" t="str">
        <f t="shared" si="1004"/>
        <v>NO</v>
      </c>
      <c r="AH3063" t="str">
        <f t="shared" si="1005"/>
        <v>YES</v>
      </c>
      <c r="AI3063" t="str">
        <f t="shared" si="1006"/>
        <v/>
      </c>
      <c r="AJ3063">
        <f t="shared" si="1007"/>
        <v>0</v>
      </c>
    </row>
    <row r="3064" spans="1:36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87"/>
        <v>0.66839999999999999</v>
      </c>
      <c r="P3064" s="6">
        <f t="shared" si="988"/>
        <v>99.761194029850742</v>
      </c>
      <c r="Q3064" t="str">
        <f t="shared" si="989"/>
        <v>theater</v>
      </c>
      <c r="R3064" t="str">
        <f t="shared" si="990"/>
        <v>spaces</v>
      </c>
      <c r="S3064" s="8">
        <f t="shared" si="991"/>
        <v>42249</v>
      </c>
      <c r="T3064" s="8">
        <f t="shared" si="992"/>
        <v>42277.75</v>
      </c>
      <c r="U3064">
        <f t="shared" si="993"/>
        <v>2015</v>
      </c>
      <c r="V3064" t="str">
        <f>VLOOKUP(MONTH(S3064),REF!$C$4:$D$15,2,FALSE)</f>
        <v>SEP</v>
      </c>
      <c r="W3064" t="str">
        <f t="shared" si="994"/>
        <v>NO</v>
      </c>
      <c r="X3064" t="str">
        <f t="shared" si="995"/>
        <v>NO</v>
      </c>
      <c r="Y3064" t="str">
        <f t="shared" si="996"/>
        <v>NO</v>
      </c>
      <c r="Z3064" t="str">
        <f t="shared" si="997"/>
        <v>YES</v>
      </c>
      <c r="AA3064" t="str">
        <f t="shared" si="998"/>
        <v>NO</v>
      </c>
      <c r="AB3064" t="str">
        <f t="shared" si="999"/>
        <v>NO</v>
      </c>
      <c r="AC3064" t="str">
        <f t="shared" si="1000"/>
        <v>NO</v>
      </c>
      <c r="AD3064" t="str">
        <f t="shared" si="1001"/>
        <v>NO</v>
      </c>
      <c r="AE3064" t="str">
        <f t="shared" si="1002"/>
        <v>NO</v>
      </c>
      <c r="AF3064" t="str">
        <f t="shared" si="1003"/>
        <v>NO</v>
      </c>
      <c r="AG3064" t="str">
        <f t="shared" si="1004"/>
        <v>NO</v>
      </c>
      <c r="AH3064" t="str">
        <f t="shared" si="1005"/>
        <v>NO</v>
      </c>
      <c r="AI3064" t="str">
        <f t="shared" si="1006"/>
        <v/>
      </c>
      <c r="AJ3064">
        <f t="shared" si="1007"/>
        <v>67</v>
      </c>
    </row>
    <row r="3065" spans="1:36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87"/>
        <v>0.19566666666666666</v>
      </c>
      <c r="P3065" s="6">
        <f t="shared" si="988"/>
        <v>25.521739130434781</v>
      </c>
      <c r="Q3065" t="str">
        <f t="shared" si="989"/>
        <v>theater</v>
      </c>
      <c r="R3065" t="str">
        <f t="shared" si="990"/>
        <v>spaces</v>
      </c>
      <c r="S3065" s="8">
        <f t="shared" si="991"/>
        <v>42631</v>
      </c>
      <c r="T3065" s="8">
        <f t="shared" si="992"/>
        <v>42665.922893518524</v>
      </c>
      <c r="U3065">
        <f t="shared" si="993"/>
        <v>2016</v>
      </c>
      <c r="V3065" t="str">
        <f>VLOOKUP(MONTH(S3065),REF!$C$4:$D$15,2,FALSE)</f>
        <v>SEP</v>
      </c>
      <c r="W3065" t="str">
        <f t="shared" si="994"/>
        <v>NO</v>
      </c>
      <c r="X3065" t="str">
        <f t="shared" si="995"/>
        <v>YES</v>
      </c>
      <c r="Y3065" t="str">
        <f t="shared" si="996"/>
        <v>NO</v>
      </c>
      <c r="Z3065" t="str">
        <f t="shared" si="997"/>
        <v>NO</v>
      </c>
      <c r="AA3065" t="str">
        <f t="shared" si="998"/>
        <v>NO</v>
      </c>
      <c r="AB3065" t="str">
        <f t="shared" si="999"/>
        <v>NO</v>
      </c>
      <c r="AC3065" t="str">
        <f t="shared" si="1000"/>
        <v>NO</v>
      </c>
      <c r="AD3065" t="str">
        <f t="shared" si="1001"/>
        <v>NO</v>
      </c>
      <c r="AE3065" t="str">
        <f t="shared" si="1002"/>
        <v>NO</v>
      </c>
      <c r="AF3065" t="str">
        <f t="shared" si="1003"/>
        <v>NO</v>
      </c>
      <c r="AG3065" t="str">
        <f t="shared" si="1004"/>
        <v>NO</v>
      </c>
      <c r="AH3065" t="str">
        <f t="shared" si="1005"/>
        <v>NO</v>
      </c>
      <c r="AI3065" t="str">
        <f t="shared" si="1006"/>
        <v/>
      </c>
      <c r="AJ3065">
        <f t="shared" si="1007"/>
        <v>23</v>
      </c>
    </row>
    <row r="3066" spans="1:36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87"/>
        <v>0.11294666666666667</v>
      </c>
      <c r="P3066" s="6">
        <f t="shared" si="988"/>
        <v>117.65277777777777</v>
      </c>
      <c r="Q3066" t="str">
        <f t="shared" si="989"/>
        <v>theater</v>
      </c>
      <c r="R3066" t="str">
        <f t="shared" si="990"/>
        <v>spaces</v>
      </c>
      <c r="S3066" s="8">
        <f t="shared" si="991"/>
        <v>42299</v>
      </c>
      <c r="T3066" s="8">
        <f t="shared" si="992"/>
        <v>42330.290972222225</v>
      </c>
      <c r="U3066">
        <f t="shared" si="993"/>
        <v>2015</v>
      </c>
      <c r="V3066" t="str">
        <f>VLOOKUP(MONTH(S3066),REF!$C$4:$D$15,2,FALSE)</f>
        <v>OCT</v>
      </c>
      <c r="W3066" t="str">
        <f t="shared" si="994"/>
        <v>NO</v>
      </c>
      <c r="X3066" t="str">
        <f t="shared" si="995"/>
        <v>NO</v>
      </c>
      <c r="Y3066" t="str">
        <f t="shared" si="996"/>
        <v>NO</v>
      </c>
      <c r="Z3066" t="str">
        <f t="shared" si="997"/>
        <v>NO</v>
      </c>
      <c r="AA3066" t="str">
        <f t="shared" si="998"/>
        <v>NO</v>
      </c>
      <c r="AB3066" t="str">
        <f t="shared" si="999"/>
        <v>NO</v>
      </c>
      <c r="AC3066" t="str">
        <f t="shared" si="1000"/>
        <v>NO</v>
      </c>
      <c r="AD3066" t="str">
        <f t="shared" si="1001"/>
        <v>NO</v>
      </c>
      <c r="AE3066" t="str">
        <f t="shared" si="1002"/>
        <v>NO</v>
      </c>
      <c r="AF3066" t="str">
        <f t="shared" si="1003"/>
        <v>NO</v>
      </c>
      <c r="AG3066" t="str">
        <f t="shared" si="1004"/>
        <v>NO</v>
      </c>
      <c r="AH3066" t="str">
        <f t="shared" si="1005"/>
        <v>YES</v>
      </c>
      <c r="AI3066" t="str">
        <f t="shared" si="1006"/>
        <v/>
      </c>
      <c r="AJ3066">
        <f t="shared" si="1007"/>
        <v>72</v>
      </c>
    </row>
    <row r="3067" spans="1:36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87"/>
        <v>4.0000000000000002E-4</v>
      </c>
      <c r="P3067" s="6">
        <f t="shared" si="988"/>
        <v>5</v>
      </c>
      <c r="Q3067" t="str">
        <f t="shared" si="989"/>
        <v>theater</v>
      </c>
      <c r="R3067" t="str">
        <f t="shared" si="990"/>
        <v>spaces</v>
      </c>
      <c r="S3067" s="8">
        <f t="shared" si="991"/>
        <v>41825</v>
      </c>
      <c r="T3067" s="8">
        <f t="shared" si="992"/>
        <v>41850.055231481485</v>
      </c>
      <c r="U3067">
        <f t="shared" si="993"/>
        <v>2014</v>
      </c>
      <c r="V3067" t="str">
        <f>VLOOKUP(MONTH(S3067),REF!$C$4:$D$15,2,FALSE)</f>
        <v>JUL</v>
      </c>
      <c r="W3067" t="str">
        <f t="shared" si="994"/>
        <v>NO</v>
      </c>
      <c r="X3067" t="str">
        <f t="shared" si="995"/>
        <v>NO</v>
      </c>
      <c r="Y3067" t="str">
        <f t="shared" si="996"/>
        <v>NO</v>
      </c>
      <c r="Z3067" t="str">
        <f t="shared" si="997"/>
        <v>NO</v>
      </c>
      <c r="AA3067" t="str">
        <f t="shared" si="998"/>
        <v>NO</v>
      </c>
      <c r="AB3067" t="str">
        <f t="shared" si="999"/>
        <v>NO</v>
      </c>
      <c r="AC3067" t="str">
        <f t="shared" si="1000"/>
        <v>YES</v>
      </c>
      <c r="AD3067" t="str">
        <f t="shared" si="1001"/>
        <v>NO</v>
      </c>
      <c r="AE3067" t="str">
        <f t="shared" si="1002"/>
        <v>NO</v>
      </c>
      <c r="AF3067" t="str">
        <f t="shared" si="1003"/>
        <v>NO</v>
      </c>
      <c r="AG3067" t="str">
        <f t="shared" si="1004"/>
        <v>NO</v>
      </c>
      <c r="AH3067" t="str">
        <f t="shared" si="1005"/>
        <v>NO</v>
      </c>
      <c r="AI3067" t="str">
        <f t="shared" si="1006"/>
        <v/>
      </c>
      <c r="AJ3067">
        <f t="shared" si="1007"/>
        <v>2</v>
      </c>
    </row>
    <row r="3068" spans="1:36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87"/>
        <v>0.11985714285714286</v>
      </c>
      <c r="P3068" s="6">
        <f t="shared" si="988"/>
        <v>2796.6666666666665</v>
      </c>
      <c r="Q3068" t="str">
        <f t="shared" si="989"/>
        <v>theater</v>
      </c>
      <c r="R3068" t="str">
        <f t="shared" si="990"/>
        <v>spaces</v>
      </c>
      <c r="S3068" s="8">
        <f t="shared" si="991"/>
        <v>42531</v>
      </c>
      <c r="T3068" s="8">
        <f t="shared" si="992"/>
        <v>42561.228437500002</v>
      </c>
      <c r="U3068">
        <f t="shared" si="993"/>
        <v>2016</v>
      </c>
      <c r="V3068" t="str">
        <f>VLOOKUP(MONTH(S3068),REF!$C$4:$D$15,2,FALSE)</f>
        <v>JUN</v>
      </c>
      <c r="W3068" t="str">
        <f t="shared" si="994"/>
        <v>NO</v>
      </c>
      <c r="X3068" t="str">
        <f t="shared" si="995"/>
        <v>NO</v>
      </c>
      <c r="Y3068" t="str">
        <f t="shared" si="996"/>
        <v>NO</v>
      </c>
      <c r="Z3068" t="str">
        <f t="shared" si="997"/>
        <v>NO</v>
      </c>
      <c r="AA3068" t="str">
        <f t="shared" si="998"/>
        <v>NO</v>
      </c>
      <c r="AB3068" t="str">
        <f t="shared" si="999"/>
        <v>NO</v>
      </c>
      <c r="AC3068" t="str">
        <f t="shared" si="1000"/>
        <v>NO</v>
      </c>
      <c r="AD3068" t="str">
        <f t="shared" si="1001"/>
        <v>NO</v>
      </c>
      <c r="AE3068" t="str">
        <f t="shared" si="1002"/>
        <v>NO</v>
      </c>
      <c r="AF3068" t="str">
        <f t="shared" si="1003"/>
        <v>NO</v>
      </c>
      <c r="AG3068" t="str">
        <f t="shared" si="1004"/>
        <v>NO</v>
      </c>
      <c r="AH3068" t="str">
        <f t="shared" si="1005"/>
        <v>YES</v>
      </c>
      <c r="AI3068" t="str">
        <f t="shared" si="1006"/>
        <v/>
      </c>
      <c r="AJ3068">
        <f t="shared" si="1007"/>
        <v>15</v>
      </c>
    </row>
    <row r="3069" spans="1:36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87"/>
        <v>2.5000000000000001E-2</v>
      </c>
      <c r="P3069" s="6">
        <f t="shared" si="988"/>
        <v>200</v>
      </c>
      <c r="Q3069" t="str">
        <f t="shared" si="989"/>
        <v>theater</v>
      </c>
      <c r="R3069" t="str">
        <f t="shared" si="990"/>
        <v>spaces</v>
      </c>
      <c r="S3069" s="8">
        <f t="shared" si="991"/>
        <v>42227</v>
      </c>
      <c r="T3069" s="8">
        <f t="shared" si="992"/>
        <v>42256.938414351855</v>
      </c>
      <c r="U3069">
        <f t="shared" si="993"/>
        <v>2015</v>
      </c>
      <c r="V3069" t="str">
        <f>VLOOKUP(MONTH(S3069),REF!$C$4:$D$15,2,FALSE)</f>
        <v>AUG</v>
      </c>
      <c r="W3069" t="str">
        <f t="shared" si="994"/>
        <v>NO</v>
      </c>
      <c r="X3069" t="str">
        <f t="shared" si="995"/>
        <v>NO</v>
      </c>
      <c r="Y3069" t="str">
        <f t="shared" si="996"/>
        <v>YES</v>
      </c>
      <c r="Z3069" t="str">
        <f t="shared" si="997"/>
        <v>NO</v>
      </c>
      <c r="AA3069" t="str">
        <f t="shared" si="998"/>
        <v>NO</v>
      </c>
      <c r="AB3069" t="str">
        <f t="shared" si="999"/>
        <v>NO</v>
      </c>
      <c r="AC3069" t="str">
        <f t="shared" si="1000"/>
        <v>NO</v>
      </c>
      <c r="AD3069" t="str">
        <f t="shared" si="1001"/>
        <v>NO</v>
      </c>
      <c r="AE3069" t="str">
        <f t="shared" si="1002"/>
        <v>NO</v>
      </c>
      <c r="AF3069" t="str">
        <f t="shared" si="1003"/>
        <v>NO</v>
      </c>
      <c r="AG3069" t="str">
        <f t="shared" si="1004"/>
        <v>NO</v>
      </c>
      <c r="AH3069" t="str">
        <f t="shared" si="1005"/>
        <v>NO</v>
      </c>
      <c r="AI3069" t="str">
        <f t="shared" si="1006"/>
        <v/>
      </c>
      <c r="AJ3069">
        <f t="shared" si="1007"/>
        <v>1</v>
      </c>
    </row>
    <row r="3070" spans="1:36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87"/>
        <v>6.9999999999999999E-4</v>
      </c>
      <c r="P3070" s="6">
        <f t="shared" si="988"/>
        <v>87.5</v>
      </c>
      <c r="Q3070" t="str">
        <f t="shared" si="989"/>
        <v>theater</v>
      </c>
      <c r="R3070" t="str">
        <f t="shared" si="990"/>
        <v>spaces</v>
      </c>
      <c r="S3070" s="8">
        <f t="shared" si="991"/>
        <v>42264</v>
      </c>
      <c r="T3070" s="8">
        <f t="shared" si="992"/>
        <v>42293.691574074073</v>
      </c>
      <c r="U3070">
        <f t="shared" si="993"/>
        <v>2015</v>
      </c>
      <c r="V3070" t="str">
        <f>VLOOKUP(MONTH(S3070),REF!$C$4:$D$15,2,FALSE)</f>
        <v>SEP</v>
      </c>
      <c r="W3070" t="str">
        <f t="shared" si="994"/>
        <v>NO</v>
      </c>
      <c r="X3070" t="str">
        <f t="shared" si="995"/>
        <v>NO</v>
      </c>
      <c r="Y3070" t="str">
        <f t="shared" si="996"/>
        <v>NO</v>
      </c>
      <c r="Z3070" t="str">
        <f t="shared" si="997"/>
        <v>NO</v>
      </c>
      <c r="AA3070" t="str">
        <f t="shared" si="998"/>
        <v>NO</v>
      </c>
      <c r="AB3070" t="str">
        <f t="shared" si="999"/>
        <v>NO</v>
      </c>
      <c r="AC3070" t="str">
        <f t="shared" si="1000"/>
        <v>NO</v>
      </c>
      <c r="AD3070" t="str">
        <f t="shared" si="1001"/>
        <v>NO</v>
      </c>
      <c r="AE3070" t="str">
        <f t="shared" si="1002"/>
        <v>NO</v>
      </c>
      <c r="AF3070" t="str">
        <f t="shared" si="1003"/>
        <v>NO</v>
      </c>
      <c r="AG3070" t="str">
        <f t="shared" si="1004"/>
        <v>NO</v>
      </c>
      <c r="AH3070" t="str">
        <f t="shared" si="1005"/>
        <v>YES</v>
      </c>
      <c r="AI3070" t="str">
        <f t="shared" si="1006"/>
        <v/>
      </c>
      <c r="AJ3070">
        <f t="shared" si="1007"/>
        <v>2</v>
      </c>
    </row>
    <row r="3071" spans="1:36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87"/>
        <v>0.14099999999999999</v>
      </c>
      <c r="P3071" s="6">
        <f t="shared" si="988"/>
        <v>20.142857142857142</v>
      </c>
      <c r="Q3071" t="str">
        <f t="shared" si="989"/>
        <v>theater</v>
      </c>
      <c r="R3071" t="str">
        <f t="shared" si="990"/>
        <v>spaces</v>
      </c>
      <c r="S3071" s="8">
        <f t="shared" si="991"/>
        <v>41958</v>
      </c>
      <c r="T3071" s="8">
        <f t="shared" si="992"/>
        <v>41987.833726851852</v>
      </c>
      <c r="U3071">
        <f t="shared" si="993"/>
        <v>2014</v>
      </c>
      <c r="V3071" t="str">
        <f>VLOOKUP(MONTH(S3071),REF!$C$4:$D$15,2,FALSE)</f>
        <v>NOV</v>
      </c>
      <c r="W3071" t="str">
        <f t="shared" si="994"/>
        <v>NO</v>
      </c>
      <c r="X3071" t="str">
        <f t="shared" si="995"/>
        <v>YES</v>
      </c>
      <c r="Y3071" t="str">
        <f t="shared" si="996"/>
        <v>NO</v>
      </c>
      <c r="Z3071" t="str">
        <f t="shared" si="997"/>
        <v>NO</v>
      </c>
      <c r="AA3071" t="str">
        <f t="shared" si="998"/>
        <v>NO</v>
      </c>
      <c r="AB3071" t="str">
        <f t="shared" si="999"/>
        <v>NO</v>
      </c>
      <c r="AC3071" t="str">
        <f t="shared" si="1000"/>
        <v>NO</v>
      </c>
      <c r="AD3071" t="str">
        <f t="shared" si="1001"/>
        <v>NO</v>
      </c>
      <c r="AE3071" t="str">
        <f t="shared" si="1002"/>
        <v>NO</v>
      </c>
      <c r="AF3071" t="str">
        <f t="shared" si="1003"/>
        <v>NO</v>
      </c>
      <c r="AG3071" t="str">
        <f t="shared" si="1004"/>
        <v>NO</v>
      </c>
      <c r="AH3071" t="str">
        <f t="shared" si="1005"/>
        <v>NO</v>
      </c>
      <c r="AI3071" t="str">
        <f t="shared" si="1006"/>
        <v/>
      </c>
      <c r="AJ3071">
        <f t="shared" si="1007"/>
        <v>7</v>
      </c>
    </row>
    <row r="3072" spans="1:36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87"/>
        <v>3.3399999999999999E-2</v>
      </c>
      <c r="P3072" s="6">
        <f t="shared" si="988"/>
        <v>20.875</v>
      </c>
      <c r="Q3072" t="str">
        <f t="shared" si="989"/>
        <v>theater</v>
      </c>
      <c r="R3072" t="str">
        <f t="shared" si="990"/>
        <v>spaces</v>
      </c>
      <c r="S3072" s="8">
        <f t="shared" si="991"/>
        <v>42691</v>
      </c>
      <c r="T3072" s="8">
        <f t="shared" si="992"/>
        <v>42711.733437499999</v>
      </c>
      <c r="U3072">
        <f t="shared" si="993"/>
        <v>2016</v>
      </c>
      <c r="V3072" t="str">
        <f>VLOOKUP(MONTH(S3072),REF!$C$4:$D$15,2,FALSE)</f>
        <v>NOV</v>
      </c>
      <c r="W3072" t="str">
        <f t="shared" si="994"/>
        <v>NO</v>
      </c>
      <c r="X3072" t="str">
        <f t="shared" si="995"/>
        <v>NO</v>
      </c>
      <c r="Y3072" t="str">
        <f t="shared" si="996"/>
        <v>NO</v>
      </c>
      <c r="Z3072" t="str">
        <f t="shared" si="997"/>
        <v>YES</v>
      </c>
      <c r="AA3072" t="str">
        <f t="shared" si="998"/>
        <v>NO</v>
      </c>
      <c r="AB3072" t="str">
        <f t="shared" si="999"/>
        <v>NO</v>
      </c>
      <c r="AC3072" t="str">
        <f t="shared" si="1000"/>
        <v>NO</v>
      </c>
      <c r="AD3072" t="str">
        <f t="shared" si="1001"/>
        <v>NO</v>
      </c>
      <c r="AE3072" t="str">
        <f t="shared" si="1002"/>
        <v>NO</v>
      </c>
      <c r="AF3072" t="str">
        <f t="shared" si="1003"/>
        <v>NO</v>
      </c>
      <c r="AG3072" t="str">
        <f t="shared" si="1004"/>
        <v>NO</v>
      </c>
      <c r="AH3072" t="str">
        <f t="shared" si="1005"/>
        <v>NO</v>
      </c>
      <c r="AI3072" t="str">
        <f t="shared" si="1006"/>
        <v/>
      </c>
      <c r="AJ3072">
        <f t="shared" si="1007"/>
        <v>16</v>
      </c>
    </row>
    <row r="3073" spans="1:36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87"/>
        <v>0.59775</v>
      </c>
      <c r="P3073" s="6">
        <f t="shared" si="988"/>
        <v>61.307692307692307</v>
      </c>
      <c r="Q3073" t="str">
        <f t="shared" si="989"/>
        <v>theater</v>
      </c>
      <c r="R3073" t="str">
        <f t="shared" si="990"/>
        <v>spaces</v>
      </c>
      <c r="S3073" s="8">
        <f t="shared" si="991"/>
        <v>42098</v>
      </c>
      <c r="T3073" s="8">
        <f t="shared" si="992"/>
        <v>42115.249305555553</v>
      </c>
      <c r="U3073">
        <f t="shared" si="993"/>
        <v>2015</v>
      </c>
      <c r="V3073" t="str">
        <f>VLOOKUP(MONTH(S3073),REF!$C$4:$D$15,2,FALSE)</f>
        <v>APR</v>
      </c>
      <c r="W3073" t="str">
        <f t="shared" si="994"/>
        <v>NO</v>
      </c>
      <c r="X3073" t="str">
        <f t="shared" si="995"/>
        <v>NO</v>
      </c>
      <c r="Y3073" t="str">
        <f t="shared" si="996"/>
        <v>NO</v>
      </c>
      <c r="Z3073" t="str">
        <f t="shared" si="997"/>
        <v>YES</v>
      </c>
      <c r="AA3073" t="str">
        <f t="shared" si="998"/>
        <v>NO</v>
      </c>
      <c r="AB3073" t="str">
        <f t="shared" si="999"/>
        <v>NO</v>
      </c>
      <c r="AC3073" t="str">
        <f t="shared" si="1000"/>
        <v>NO</v>
      </c>
      <c r="AD3073" t="str">
        <f t="shared" si="1001"/>
        <v>NO</v>
      </c>
      <c r="AE3073" t="str">
        <f t="shared" si="1002"/>
        <v>NO</v>
      </c>
      <c r="AF3073" t="str">
        <f t="shared" si="1003"/>
        <v>NO</v>
      </c>
      <c r="AG3073" t="str">
        <f t="shared" si="1004"/>
        <v>NO</v>
      </c>
      <c r="AH3073" t="str">
        <f t="shared" si="1005"/>
        <v>NO</v>
      </c>
      <c r="AI3073" t="str">
        <f t="shared" si="1006"/>
        <v/>
      </c>
      <c r="AJ3073">
        <f t="shared" si="1007"/>
        <v>117</v>
      </c>
    </row>
    <row r="3074" spans="1:36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87"/>
        <v>1.6666666666666666E-4</v>
      </c>
      <c r="P3074" s="6">
        <f t="shared" si="988"/>
        <v>1</v>
      </c>
      <c r="Q3074" t="str">
        <f t="shared" si="989"/>
        <v>theater</v>
      </c>
      <c r="R3074" t="str">
        <f t="shared" si="990"/>
        <v>spaces</v>
      </c>
      <c r="S3074" s="8">
        <f t="shared" si="991"/>
        <v>42659</v>
      </c>
      <c r="T3074" s="8">
        <f t="shared" si="992"/>
        <v>42673.073611111111</v>
      </c>
      <c r="U3074">
        <f t="shared" si="993"/>
        <v>2016</v>
      </c>
      <c r="V3074" t="str">
        <f>VLOOKUP(MONTH(S3074),REF!$C$4:$D$15,2,FALSE)</f>
        <v>OCT</v>
      </c>
      <c r="W3074" t="str">
        <f t="shared" si="994"/>
        <v>NO</v>
      </c>
      <c r="X3074" t="str">
        <f t="shared" si="995"/>
        <v>NO</v>
      </c>
      <c r="Y3074" t="str">
        <f t="shared" si="996"/>
        <v>NO</v>
      </c>
      <c r="Z3074" t="str">
        <f t="shared" si="997"/>
        <v>YES</v>
      </c>
      <c r="AA3074" t="str">
        <f t="shared" si="998"/>
        <v>NO</v>
      </c>
      <c r="AB3074" t="str">
        <f t="shared" si="999"/>
        <v>NO</v>
      </c>
      <c r="AC3074" t="str">
        <f t="shared" si="1000"/>
        <v>NO</v>
      </c>
      <c r="AD3074" t="str">
        <f t="shared" si="1001"/>
        <v>NO</v>
      </c>
      <c r="AE3074" t="str">
        <f t="shared" si="1002"/>
        <v>NO</v>
      </c>
      <c r="AF3074" t="str">
        <f t="shared" si="1003"/>
        <v>NO</v>
      </c>
      <c r="AG3074" t="str">
        <f t="shared" si="1004"/>
        <v>NO</v>
      </c>
      <c r="AH3074" t="str">
        <f t="shared" si="1005"/>
        <v>NO</v>
      </c>
      <c r="AI3074" t="str">
        <f t="shared" si="1006"/>
        <v/>
      </c>
      <c r="AJ3074">
        <f t="shared" si="1007"/>
        <v>2</v>
      </c>
    </row>
    <row r="3075" spans="1:36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008">E3075/D3075</f>
        <v>2.3035714285714285E-4</v>
      </c>
      <c r="P3075" s="6">
        <f t="shared" ref="P3075:P3138" si="1009">E3075/L3075</f>
        <v>92.142857142857139</v>
      </c>
      <c r="Q3075" t="str">
        <f t="shared" ref="Q3075:Q3138" si="1010">LEFT(N3075,FIND("/",N3075)-1)</f>
        <v>theater</v>
      </c>
      <c r="R3075" t="str">
        <f t="shared" ref="R3075:R3138" si="1011">RIGHT(N3075,LEN(N3075)-FIND("/",N3075))</f>
        <v>spaces</v>
      </c>
      <c r="S3075" s="8">
        <f t="shared" ref="S3075:S3138" si="1012">ROUND((J3075/86400)+DATE(1970,1,1),0)</f>
        <v>42112</v>
      </c>
      <c r="T3075" s="8">
        <f t="shared" ref="T3075:T3138" si="1013">(I3075/86400)+DATE(1970,1,1)</f>
        <v>42169.804861111115</v>
      </c>
      <c r="U3075">
        <f t="shared" ref="U3075:U3138" si="1014">YEAR(S3075)</f>
        <v>2015</v>
      </c>
      <c r="V3075" t="str">
        <f>VLOOKUP(MONTH(S3075),REF!$C$4:$D$15,2,FALSE)</f>
        <v>APR</v>
      </c>
      <c r="W3075" t="str">
        <f t="shared" ref="W3075:W3138" si="1015">IF(D3075&lt;1000,"YES","NO")</f>
        <v>NO</v>
      </c>
      <c r="X3075" t="str">
        <f t="shared" ref="X3075:X3138" si="1016">IF(AND($D3075&gt;=1000,$D3075&lt;=4999),"YES","NO")</f>
        <v>NO</v>
      </c>
      <c r="Y3075" t="str">
        <f t="shared" ref="Y3075:Y3138" si="1017">IF(AND($D3075&gt;=5000,$D3075&lt;=9999),"YES","NO")</f>
        <v>NO</v>
      </c>
      <c r="Z3075" t="str">
        <f t="shared" ref="Z3075:Z3138" si="1018">IF(AND($D3075&gt;=10000,$D3075&lt;=14999),"YES","NO")</f>
        <v>NO</v>
      </c>
      <c r="AA3075" t="str">
        <f t="shared" ref="AA3075:AA3138" si="1019">IF(AND($D3075&gt;=15000,$D3075&lt;=19999),"YES","NO")</f>
        <v>NO</v>
      </c>
      <c r="AB3075" t="str">
        <f t="shared" ref="AB3075:AB3138" si="1020">IF(AND($D3075&gt;=20000,$D3075&lt;=24999),"YES","NO")</f>
        <v>NO</v>
      </c>
      <c r="AC3075" t="str">
        <f t="shared" ref="AC3075:AC3138" si="1021">IF(AND($D3075&gt;=25000,$D3075&lt;=29999),"YES","NO")</f>
        <v>NO</v>
      </c>
      <c r="AD3075" t="str">
        <f t="shared" ref="AD3075:AD3138" si="1022">IF(AND($D3075&gt;=30000,$D3075&lt;=34999),"YES","NO")</f>
        <v>NO</v>
      </c>
      <c r="AE3075" t="str">
        <f t="shared" ref="AE3075:AE3138" si="1023">IF(AND($D3075&gt;=35000,$D3075&lt;=39999),"YES","NO")</f>
        <v>NO</v>
      </c>
      <c r="AF3075" t="str">
        <f t="shared" ref="AF3075:AF3138" si="1024">IF(AND($D3075&gt;=40000,$D3075&lt;=44999),"YES","NO")</f>
        <v>NO</v>
      </c>
      <c r="AG3075" t="str">
        <f t="shared" ref="AG3075:AG3138" si="1025">IF(AND($D3075&gt;=45000,$D3075&lt;=49999),"YES","NO")</f>
        <v>NO</v>
      </c>
      <c r="AH3075" t="str">
        <f t="shared" ref="AH3075:AH3138" si="1026">IF($D3075&gt;=50000,"YES","NO")</f>
        <v>YES</v>
      </c>
      <c r="AI3075" t="str">
        <f t="shared" ref="AI3075:AI3138" si="1027">IF(F3075="successful",L3075,"")</f>
        <v/>
      </c>
      <c r="AJ3075">
        <f t="shared" ref="AJ3075:AJ3138" si="1028">IF(F3075="failed",L3075,"")</f>
        <v>7</v>
      </c>
    </row>
    <row r="3076" spans="1:36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008"/>
        <v>8.8000000000000003E-4</v>
      </c>
      <c r="P3076" s="6">
        <f t="shared" si="1009"/>
        <v>7.333333333333333</v>
      </c>
      <c r="Q3076" t="str">
        <f t="shared" si="1010"/>
        <v>theater</v>
      </c>
      <c r="R3076" t="str">
        <f t="shared" si="1011"/>
        <v>spaces</v>
      </c>
      <c r="S3076" s="8">
        <f t="shared" si="1012"/>
        <v>42410</v>
      </c>
      <c r="T3076" s="8">
        <f t="shared" si="1013"/>
        <v>42439.571284722224</v>
      </c>
      <c r="U3076">
        <f t="shared" si="1014"/>
        <v>2016</v>
      </c>
      <c r="V3076" t="str">
        <f>VLOOKUP(MONTH(S3076),REF!$C$4:$D$15,2,FALSE)</f>
        <v>FEB</v>
      </c>
      <c r="W3076" t="str">
        <f t="shared" si="1015"/>
        <v>NO</v>
      </c>
      <c r="X3076" t="str">
        <f t="shared" si="1016"/>
        <v>NO</v>
      </c>
      <c r="Y3076" t="str">
        <f t="shared" si="1017"/>
        <v>NO</v>
      </c>
      <c r="Z3076" t="str">
        <f t="shared" si="1018"/>
        <v>NO</v>
      </c>
      <c r="AA3076" t="str">
        <f t="shared" si="1019"/>
        <v>NO</v>
      </c>
      <c r="AB3076" t="str">
        <f t="shared" si="1020"/>
        <v>NO</v>
      </c>
      <c r="AC3076" t="str">
        <f t="shared" si="1021"/>
        <v>YES</v>
      </c>
      <c r="AD3076" t="str">
        <f t="shared" si="1022"/>
        <v>NO</v>
      </c>
      <c r="AE3076" t="str">
        <f t="shared" si="1023"/>
        <v>NO</v>
      </c>
      <c r="AF3076" t="str">
        <f t="shared" si="1024"/>
        <v>NO</v>
      </c>
      <c r="AG3076" t="str">
        <f t="shared" si="1025"/>
        <v>NO</v>
      </c>
      <c r="AH3076" t="str">
        <f t="shared" si="1026"/>
        <v>NO</v>
      </c>
      <c r="AI3076" t="str">
        <f t="shared" si="1027"/>
        <v/>
      </c>
      <c r="AJ3076">
        <f t="shared" si="1028"/>
        <v>3</v>
      </c>
    </row>
    <row r="3077" spans="1:36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008"/>
        <v>8.6400000000000005E-2</v>
      </c>
      <c r="P3077" s="6">
        <f t="shared" si="1009"/>
        <v>64.8</v>
      </c>
      <c r="Q3077" t="str">
        <f t="shared" si="1010"/>
        <v>theater</v>
      </c>
      <c r="R3077" t="str">
        <f t="shared" si="1011"/>
        <v>spaces</v>
      </c>
      <c r="S3077" s="8">
        <f t="shared" si="1012"/>
        <v>42551</v>
      </c>
      <c r="T3077" s="8">
        <f t="shared" si="1013"/>
        <v>42601.102314814816</v>
      </c>
      <c r="U3077">
        <f t="shared" si="1014"/>
        <v>2016</v>
      </c>
      <c r="V3077" t="str">
        <f>VLOOKUP(MONTH(S3077),REF!$C$4:$D$15,2,FALSE)</f>
        <v>JUN</v>
      </c>
      <c r="W3077" t="str">
        <f t="shared" si="1015"/>
        <v>NO</v>
      </c>
      <c r="X3077" t="str">
        <f t="shared" si="1016"/>
        <v>NO</v>
      </c>
      <c r="Y3077" t="str">
        <f t="shared" si="1017"/>
        <v>NO</v>
      </c>
      <c r="Z3077" t="str">
        <f t="shared" si="1018"/>
        <v>NO</v>
      </c>
      <c r="AA3077" t="str">
        <f t="shared" si="1019"/>
        <v>YES</v>
      </c>
      <c r="AB3077" t="str">
        <f t="shared" si="1020"/>
        <v>NO</v>
      </c>
      <c r="AC3077" t="str">
        <f t="shared" si="1021"/>
        <v>NO</v>
      </c>
      <c r="AD3077" t="str">
        <f t="shared" si="1022"/>
        <v>NO</v>
      </c>
      <c r="AE3077" t="str">
        <f t="shared" si="1023"/>
        <v>NO</v>
      </c>
      <c r="AF3077" t="str">
        <f t="shared" si="1024"/>
        <v>NO</v>
      </c>
      <c r="AG3077" t="str">
        <f t="shared" si="1025"/>
        <v>NO</v>
      </c>
      <c r="AH3077" t="str">
        <f t="shared" si="1026"/>
        <v>NO</v>
      </c>
      <c r="AI3077" t="str">
        <f t="shared" si="1027"/>
        <v/>
      </c>
      <c r="AJ3077">
        <f t="shared" si="1028"/>
        <v>20</v>
      </c>
    </row>
    <row r="3078" spans="1:36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008"/>
        <v>0.15060000000000001</v>
      </c>
      <c r="P3078" s="6">
        <f t="shared" si="1009"/>
        <v>30.12</v>
      </c>
      <c r="Q3078" t="str">
        <f t="shared" si="1010"/>
        <v>theater</v>
      </c>
      <c r="R3078" t="str">
        <f t="shared" si="1011"/>
        <v>spaces</v>
      </c>
      <c r="S3078" s="8">
        <f t="shared" si="1012"/>
        <v>42227</v>
      </c>
      <c r="T3078" s="8">
        <f t="shared" si="1013"/>
        <v>42286.651886574073</v>
      </c>
      <c r="U3078">
        <f t="shared" si="1014"/>
        <v>2015</v>
      </c>
      <c r="V3078" t="str">
        <f>VLOOKUP(MONTH(S3078),REF!$C$4:$D$15,2,FALSE)</f>
        <v>AUG</v>
      </c>
      <c r="W3078" t="str">
        <f t="shared" si="1015"/>
        <v>NO</v>
      </c>
      <c r="X3078" t="str">
        <f t="shared" si="1016"/>
        <v>NO</v>
      </c>
      <c r="Y3078" t="str">
        <f t="shared" si="1017"/>
        <v>NO</v>
      </c>
      <c r="Z3078" t="str">
        <f t="shared" si="1018"/>
        <v>YES</v>
      </c>
      <c r="AA3078" t="str">
        <f t="shared" si="1019"/>
        <v>NO</v>
      </c>
      <c r="AB3078" t="str">
        <f t="shared" si="1020"/>
        <v>NO</v>
      </c>
      <c r="AC3078" t="str">
        <f t="shared" si="1021"/>
        <v>NO</v>
      </c>
      <c r="AD3078" t="str">
        <f t="shared" si="1022"/>
        <v>NO</v>
      </c>
      <c r="AE3078" t="str">
        <f t="shared" si="1023"/>
        <v>NO</v>
      </c>
      <c r="AF3078" t="str">
        <f t="shared" si="1024"/>
        <v>NO</v>
      </c>
      <c r="AG3078" t="str">
        <f t="shared" si="1025"/>
        <v>NO</v>
      </c>
      <c r="AH3078" t="str">
        <f t="shared" si="1026"/>
        <v>NO</v>
      </c>
      <c r="AI3078" t="str">
        <f t="shared" si="1027"/>
        <v/>
      </c>
      <c r="AJ3078">
        <f t="shared" si="1028"/>
        <v>50</v>
      </c>
    </row>
    <row r="3079" spans="1:36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008"/>
        <v>4.7727272727272731E-3</v>
      </c>
      <c r="P3079" s="6">
        <f t="shared" si="1009"/>
        <v>52.5</v>
      </c>
      <c r="Q3079" t="str">
        <f t="shared" si="1010"/>
        <v>theater</v>
      </c>
      <c r="R3079" t="str">
        <f t="shared" si="1011"/>
        <v>spaces</v>
      </c>
      <c r="S3079" s="8">
        <f t="shared" si="1012"/>
        <v>42767</v>
      </c>
      <c r="T3079" s="8">
        <f t="shared" si="1013"/>
        <v>42796.956921296296</v>
      </c>
      <c r="U3079">
        <f t="shared" si="1014"/>
        <v>2017</v>
      </c>
      <c r="V3079" t="str">
        <f>VLOOKUP(MONTH(S3079),REF!$C$4:$D$15,2,FALSE)</f>
        <v>FEB</v>
      </c>
      <c r="W3079" t="str">
        <f t="shared" si="1015"/>
        <v>NO</v>
      </c>
      <c r="X3079" t="str">
        <f t="shared" si="1016"/>
        <v>NO</v>
      </c>
      <c r="Y3079" t="str">
        <f t="shared" si="1017"/>
        <v>NO</v>
      </c>
      <c r="Z3079" t="str">
        <f t="shared" si="1018"/>
        <v>NO</v>
      </c>
      <c r="AA3079" t="str">
        <f t="shared" si="1019"/>
        <v>NO</v>
      </c>
      <c r="AB3079" t="str">
        <f t="shared" si="1020"/>
        <v>YES</v>
      </c>
      <c r="AC3079" t="str">
        <f t="shared" si="1021"/>
        <v>NO</v>
      </c>
      <c r="AD3079" t="str">
        <f t="shared" si="1022"/>
        <v>NO</v>
      </c>
      <c r="AE3079" t="str">
        <f t="shared" si="1023"/>
        <v>NO</v>
      </c>
      <c r="AF3079" t="str">
        <f t="shared" si="1024"/>
        <v>NO</v>
      </c>
      <c r="AG3079" t="str">
        <f t="shared" si="1025"/>
        <v>NO</v>
      </c>
      <c r="AH3079" t="str">
        <f t="shared" si="1026"/>
        <v>NO</v>
      </c>
      <c r="AI3079" t="str">
        <f t="shared" si="1027"/>
        <v/>
      </c>
      <c r="AJ3079">
        <f t="shared" si="1028"/>
        <v>2</v>
      </c>
    </row>
    <row r="3080" spans="1:36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008"/>
        <v>1.1833333333333333E-3</v>
      </c>
      <c r="P3080" s="6">
        <f t="shared" si="1009"/>
        <v>23.666666666666668</v>
      </c>
      <c r="Q3080" t="str">
        <f t="shared" si="1010"/>
        <v>theater</v>
      </c>
      <c r="R3080" t="str">
        <f t="shared" si="1011"/>
        <v>spaces</v>
      </c>
      <c r="S3080" s="8">
        <f t="shared" si="1012"/>
        <v>42031</v>
      </c>
      <c r="T3080" s="8">
        <f t="shared" si="1013"/>
        <v>42061.138831018514</v>
      </c>
      <c r="U3080">
        <f t="shared" si="1014"/>
        <v>2015</v>
      </c>
      <c r="V3080" t="str">
        <f>VLOOKUP(MONTH(S3080),REF!$C$4:$D$15,2,FALSE)</f>
        <v>JAN</v>
      </c>
      <c r="W3080" t="str">
        <f t="shared" si="1015"/>
        <v>NO</v>
      </c>
      <c r="X3080" t="str">
        <f t="shared" si="1016"/>
        <v>NO</v>
      </c>
      <c r="Y3080" t="str">
        <f t="shared" si="1017"/>
        <v>NO</v>
      </c>
      <c r="Z3080" t="str">
        <f t="shared" si="1018"/>
        <v>NO</v>
      </c>
      <c r="AA3080" t="str">
        <f t="shared" si="1019"/>
        <v>NO</v>
      </c>
      <c r="AB3080" t="str">
        <f t="shared" si="1020"/>
        <v>NO</v>
      </c>
      <c r="AC3080" t="str">
        <f t="shared" si="1021"/>
        <v>NO</v>
      </c>
      <c r="AD3080" t="str">
        <f t="shared" si="1022"/>
        <v>NO</v>
      </c>
      <c r="AE3080" t="str">
        <f t="shared" si="1023"/>
        <v>NO</v>
      </c>
      <c r="AF3080" t="str">
        <f t="shared" si="1024"/>
        <v>NO</v>
      </c>
      <c r="AG3080" t="str">
        <f t="shared" si="1025"/>
        <v>NO</v>
      </c>
      <c r="AH3080" t="str">
        <f t="shared" si="1026"/>
        <v>YES</v>
      </c>
      <c r="AI3080" t="str">
        <f t="shared" si="1027"/>
        <v/>
      </c>
      <c r="AJ3080">
        <f t="shared" si="1028"/>
        <v>3</v>
      </c>
    </row>
    <row r="3081" spans="1:36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008"/>
        <v>8.4173998587352451E-3</v>
      </c>
      <c r="P3081" s="6">
        <f t="shared" si="1009"/>
        <v>415.77777777777777</v>
      </c>
      <c r="Q3081" t="str">
        <f t="shared" si="1010"/>
        <v>theater</v>
      </c>
      <c r="R3081" t="str">
        <f t="shared" si="1011"/>
        <v>spaces</v>
      </c>
      <c r="S3081" s="8">
        <f t="shared" si="1012"/>
        <v>42056</v>
      </c>
      <c r="T3081" s="8">
        <f t="shared" si="1013"/>
        <v>42085.671701388885</v>
      </c>
      <c r="U3081">
        <f t="shared" si="1014"/>
        <v>2015</v>
      </c>
      <c r="V3081" t="str">
        <f>VLOOKUP(MONTH(S3081),REF!$C$4:$D$15,2,FALSE)</f>
        <v>FEB</v>
      </c>
      <c r="W3081" t="str">
        <f t="shared" si="1015"/>
        <v>NO</v>
      </c>
      <c r="X3081" t="str">
        <f t="shared" si="1016"/>
        <v>NO</v>
      </c>
      <c r="Y3081" t="str">
        <f t="shared" si="1017"/>
        <v>NO</v>
      </c>
      <c r="Z3081" t="str">
        <f t="shared" si="1018"/>
        <v>NO</v>
      </c>
      <c r="AA3081" t="str">
        <f t="shared" si="1019"/>
        <v>NO</v>
      </c>
      <c r="AB3081" t="str">
        <f t="shared" si="1020"/>
        <v>NO</v>
      </c>
      <c r="AC3081" t="str">
        <f t="shared" si="1021"/>
        <v>NO</v>
      </c>
      <c r="AD3081" t="str">
        <f t="shared" si="1022"/>
        <v>NO</v>
      </c>
      <c r="AE3081" t="str">
        <f t="shared" si="1023"/>
        <v>NO</v>
      </c>
      <c r="AF3081" t="str">
        <f t="shared" si="1024"/>
        <v>NO</v>
      </c>
      <c r="AG3081" t="str">
        <f t="shared" si="1025"/>
        <v>NO</v>
      </c>
      <c r="AH3081" t="str">
        <f t="shared" si="1026"/>
        <v>YES</v>
      </c>
      <c r="AI3081" t="str">
        <f t="shared" si="1027"/>
        <v/>
      </c>
      <c r="AJ3081">
        <f t="shared" si="1028"/>
        <v>27</v>
      </c>
    </row>
    <row r="3082" spans="1:36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008"/>
        <v>1.8799999999999999E-4</v>
      </c>
      <c r="P3082" s="6">
        <f t="shared" si="1009"/>
        <v>53.714285714285715</v>
      </c>
      <c r="Q3082" t="str">
        <f t="shared" si="1010"/>
        <v>theater</v>
      </c>
      <c r="R3082" t="str">
        <f t="shared" si="1011"/>
        <v>spaces</v>
      </c>
      <c r="S3082" s="8">
        <f t="shared" si="1012"/>
        <v>41940</v>
      </c>
      <c r="T3082" s="8">
        <f t="shared" si="1013"/>
        <v>42000.0699537037</v>
      </c>
      <c r="U3082">
        <f t="shared" si="1014"/>
        <v>2014</v>
      </c>
      <c r="V3082" t="str">
        <f>VLOOKUP(MONTH(S3082),REF!$C$4:$D$15,2,FALSE)</f>
        <v>OCT</v>
      </c>
      <c r="W3082" t="str">
        <f t="shared" si="1015"/>
        <v>NO</v>
      </c>
      <c r="X3082" t="str">
        <f t="shared" si="1016"/>
        <v>NO</v>
      </c>
      <c r="Y3082" t="str">
        <f t="shared" si="1017"/>
        <v>NO</v>
      </c>
      <c r="Z3082" t="str">
        <f t="shared" si="1018"/>
        <v>NO</v>
      </c>
      <c r="AA3082" t="str">
        <f t="shared" si="1019"/>
        <v>NO</v>
      </c>
      <c r="AB3082" t="str">
        <f t="shared" si="1020"/>
        <v>NO</v>
      </c>
      <c r="AC3082" t="str">
        <f t="shared" si="1021"/>
        <v>NO</v>
      </c>
      <c r="AD3082" t="str">
        <f t="shared" si="1022"/>
        <v>NO</v>
      </c>
      <c r="AE3082" t="str">
        <f t="shared" si="1023"/>
        <v>NO</v>
      </c>
      <c r="AF3082" t="str">
        <f t="shared" si="1024"/>
        <v>NO</v>
      </c>
      <c r="AG3082" t="str">
        <f t="shared" si="1025"/>
        <v>NO</v>
      </c>
      <c r="AH3082" t="str">
        <f t="shared" si="1026"/>
        <v>YES</v>
      </c>
      <c r="AI3082" t="str">
        <f t="shared" si="1027"/>
        <v/>
      </c>
      <c r="AJ3082">
        <f t="shared" si="1028"/>
        <v>7</v>
      </c>
    </row>
    <row r="3083" spans="1:36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008"/>
        <v>2.1029999999999998E-3</v>
      </c>
      <c r="P3083" s="6">
        <f t="shared" si="1009"/>
        <v>420.6</v>
      </c>
      <c r="Q3083" t="str">
        <f t="shared" si="1010"/>
        <v>theater</v>
      </c>
      <c r="R3083" t="str">
        <f t="shared" si="1011"/>
        <v>spaces</v>
      </c>
      <c r="S3083" s="8">
        <f t="shared" si="1012"/>
        <v>42237</v>
      </c>
      <c r="T3083" s="8">
        <f t="shared" si="1013"/>
        <v>42267.181608796294</v>
      </c>
      <c r="U3083">
        <f t="shared" si="1014"/>
        <v>2015</v>
      </c>
      <c r="V3083" t="str">
        <f>VLOOKUP(MONTH(S3083),REF!$C$4:$D$15,2,FALSE)</f>
        <v>AUG</v>
      </c>
      <c r="W3083" t="str">
        <f t="shared" si="1015"/>
        <v>NO</v>
      </c>
      <c r="X3083" t="str">
        <f t="shared" si="1016"/>
        <v>NO</v>
      </c>
      <c r="Y3083" t="str">
        <f t="shared" si="1017"/>
        <v>NO</v>
      </c>
      <c r="Z3083" t="str">
        <f t="shared" si="1018"/>
        <v>NO</v>
      </c>
      <c r="AA3083" t="str">
        <f t="shared" si="1019"/>
        <v>NO</v>
      </c>
      <c r="AB3083" t="str">
        <f t="shared" si="1020"/>
        <v>NO</v>
      </c>
      <c r="AC3083" t="str">
        <f t="shared" si="1021"/>
        <v>NO</v>
      </c>
      <c r="AD3083" t="str">
        <f t="shared" si="1022"/>
        <v>NO</v>
      </c>
      <c r="AE3083" t="str">
        <f t="shared" si="1023"/>
        <v>NO</v>
      </c>
      <c r="AF3083" t="str">
        <f t="shared" si="1024"/>
        <v>NO</v>
      </c>
      <c r="AG3083" t="str">
        <f t="shared" si="1025"/>
        <v>NO</v>
      </c>
      <c r="AH3083" t="str">
        <f t="shared" si="1026"/>
        <v>YES</v>
      </c>
      <c r="AI3083" t="str">
        <f t="shared" si="1027"/>
        <v/>
      </c>
      <c r="AJ3083">
        <f t="shared" si="1028"/>
        <v>5</v>
      </c>
    </row>
    <row r="3084" spans="1:36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008"/>
        <v>0</v>
      </c>
      <c r="P3084" s="6" t="e">
        <f t="shared" si="1009"/>
        <v>#DIV/0!</v>
      </c>
      <c r="Q3084" t="str">
        <f t="shared" si="1010"/>
        <v>theater</v>
      </c>
      <c r="R3084" t="str">
        <f t="shared" si="1011"/>
        <v>spaces</v>
      </c>
      <c r="S3084" s="8">
        <f t="shared" si="1012"/>
        <v>42294</v>
      </c>
      <c r="T3084" s="8">
        <f t="shared" si="1013"/>
        <v>42323.96465277778</v>
      </c>
      <c r="U3084">
        <f t="shared" si="1014"/>
        <v>2015</v>
      </c>
      <c r="V3084" t="str">
        <f>VLOOKUP(MONTH(S3084),REF!$C$4:$D$15,2,FALSE)</f>
        <v>OCT</v>
      </c>
      <c r="W3084" t="str">
        <f t="shared" si="1015"/>
        <v>NO</v>
      </c>
      <c r="X3084" t="str">
        <f t="shared" si="1016"/>
        <v>NO</v>
      </c>
      <c r="Y3084" t="str">
        <f t="shared" si="1017"/>
        <v>YES</v>
      </c>
      <c r="Z3084" t="str">
        <f t="shared" si="1018"/>
        <v>NO</v>
      </c>
      <c r="AA3084" t="str">
        <f t="shared" si="1019"/>
        <v>NO</v>
      </c>
      <c r="AB3084" t="str">
        <f t="shared" si="1020"/>
        <v>NO</v>
      </c>
      <c r="AC3084" t="str">
        <f t="shared" si="1021"/>
        <v>NO</v>
      </c>
      <c r="AD3084" t="str">
        <f t="shared" si="1022"/>
        <v>NO</v>
      </c>
      <c r="AE3084" t="str">
        <f t="shared" si="1023"/>
        <v>NO</v>
      </c>
      <c r="AF3084" t="str">
        <f t="shared" si="1024"/>
        <v>NO</v>
      </c>
      <c r="AG3084" t="str">
        <f t="shared" si="1025"/>
        <v>NO</v>
      </c>
      <c r="AH3084" t="str">
        <f t="shared" si="1026"/>
        <v>NO</v>
      </c>
      <c r="AI3084" t="str">
        <f t="shared" si="1027"/>
        <v/>
      </c>
      <c r="AJ3084">
        <f t="shared" si="1028"/>
        <v>0</v>
      </c>
    </row>
    <row r="3085" spans="1:36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008"/>
        <v>2.8E-3</v>
      </c>
      <c r="P3085" s="6">
        <f t="shared" si="1009"/>
        <v>18.666666666666668</v>
      </c>
      <c r="Q3085" t="str">
        <f t="shared" si="1010"/>
        <v>theater</v>
      </c>
      <c r="R3085" t="str">
        <f t="shared" si="1011"/>
        <v>spaces</v>
      </c>
      <c r="S3085" s="8">
        <f t="shared" si="1012"/>
        <v>41854</v>
      </c>
      <c r="T3085" s="8">
        <f t="shared" si="1013"/>
        <v>41883.208333333336</v>
      </c>
      <c r="U3085">
        <f t="shared" si="1014"/>
        <v>2014</v>
      </c>
      <c r="V3085" t="str">
        <f>VLOOKUP(MONTH(S3085),REF!$C$4:$D$15,2,FALSE)</f>
        <v>AUG</v>
      </c>
      <c r="W3085" t="str">
        <f t="shared" si="1015"/>
        <v>NO</v>
      </c>
      <c r="X3085" t="str">
        <f t="shared" si="1016"/>
        <v>NO</v>
      </c>
      <c r="Y3085" t="str">
        <f t="shared" si="1017"/>
        <v>NO</v>
      </c>
      <c r="Z3085" t="str">
        <f t="shared" si="1018"/>
        <v>NO</v>
      </c>
      <c r="AA3085" t="str">
        <f t="shared" si="1019"/>
        <v>NO</v>
      </c>
      <c r="AB3085" t="str">
        <f t="shared" si="1020"/>
        <v>YES</v>
      </c>
      <c r="AC3085" t="str">
        <f t="shared" si="1021"/>
        <v>NO</v>
      </c>
      <c r="AD3085" t="str">
        <f t="shared" si="1022"/>
        <v>NO</v>
      </c>
      <c r="AE3085" t="str">
        <f t="shared" si="1023"/>
        <v>NO</v>
      </c>
      <c r="AF3085" t="str">
        <f t="shared" si="1024"/>
        <v>NO</v>
      </c>
      <c r="AG3085" t="str">
        <f t="shared" si="1025"/>
        <v>NO</v>
      </c>
      <c r="AH3085" t="str">
        <f t="shared" si="1026"/>
        <v>NO</v>
      </c>
      <c r="AI3085" t="str">
        <f t="shared" si="1027"/>
        <v/>
      </c>
      <c r="AJ3085">
        <f t="shared" si="1028"/>
        <v>3</v>
      </c>
    </row>
    <row r="3086" spans="1:36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008"/>
        <v>0.11579206701157921</v>
      </c>
      <c r="P3086" s="6">
        <f t="shared" si="1009"/>
        <v>78.333333333333329</v>
      </c>
      <c r="Q3086" t="str">
        <f t="shared" si="1010"/>
        <v>theater</v>
      </c>
      <c r="R3086" t="str">
        <f t="shared" si="1011"/>
        <v>spaces</v>
      </c>
      <c r="S3086" s="8">
        <f t="shared" si="1012"/>
        <v>42101</v>
      </c>
      <c r="T3086" s="8">
        <f t="shared" si="1013"/>
        <v>42129.783333333333</v>
      </c>
      <c r="U3086">
        <f t="shared" si="1014"/>
        <v>2015</v>
      </c>
      <c r="V3086" t="str">
        <f>VLOOKUP(MONTH(S3086),REF!$C$4:$D$15,2,FALSE)</f>
        <v>APR</v>
      </c>
      <c r="W3086" t="str">
        <f t="shared" si="1015"/>
        <v>NO</v>
      </c>
      <c r="X3086" t="str">
        <f t="shared" si="1016"/>
        <v>YES</v>
      </c>
      <c r="Y3086" t="str">
        <f t="shared" si="1017"/>
        <v>NO</v>
      </c>
      <c r="Z3086" t="str">
        <f t="shared" si="1018"/>
        <v>NO</v>
      </c>
      <c r="AA3086" t="str">
        <f t="shared" si="1019"/>
        <v>NO</v>
      </c>
      <c r="AB3086" t="str">
        <f t="shared" si="1020"/>
        <v>NO</v>
      </c>
      <c r="AC3086" t="str">
        <f t="shared" si="1021"/>
        <v>NO</v>
      </c>
      <c r="AD3086" t="str">
        <f t="shared" si="1022"/>
        <v>NO</v>
      </c>
      <c r="AE3086" t="str">
        <f t="shared" si="1023"/>
        <v>NO</v>
      </c>
      <c r="AF3086" t="str">
        <f t="shared" si="1024"/>
        <v>NO</v>
      </c>
      <c r="AG3086" t="str">
        <f t="shared" si="1025"/>
        <v>NO</v>
      </c>
      <c r="AH3086" t="str">
        <f t="shared" si="1026"/>
        <v>NO</v>
      </c>
      <c r="AI3086" t="str">
        <f t="shared" si="1027"/>
        <v/>
      </c>
      <c r="AJ3086">
        <f t="shared" si="1028"/>
        <v>6</v>
      </c>
    </row>
    <row r="3087" spans="1:36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008"/>
        <v>2.4400000000000002E-2</v>
      </c>
      <c r="P3087" s="6">
        <f t="shared" si="1009"/>
        <v>67.777777777777771</v>
      </c>
      <c r="Q3087" t="str">
        <f t="shared" si="1010"/>
        <v>theater</v>
      </c>
      <c r="R3087" t="str">
        <f t="shared" si="1011"/>
        <v>spaces</v>
      </c>
      <c r="S3087" s="8">
        <f t="shared" si="1012"/>
        <v>42247</v>
      </c>
      <c r="T3087" s="8">
        <f t="shared" si="1013"/>
        <v>42276.883784722224</v>
      </c>
      <c r="U3087">
        <f t="shared" si="1014"/>
        <v>2015</v>
      </c>
      <c r="V3087" t="str">
        <f>VLOOKUP(MONTH(S3087),REF!$C$4:$D$15,2,FALSE)</f>
        <v>AUG</v>
      </c>
      <c r="W3087" t="str">
        <f t="shared" si="1015"/>
        <v>NO</v>
      </c>
      <c r="X3087" t="str">
        <f t="shared" si="1016"/>
        <v>NO</v>
      </c>
      <c r="Y3087" t="str">
        <f t="shared" si="1017"/>
        <v>NO</v>
      </c>
      <c r="Z3087" t="str">
        <f t="shared" si="1018"/>
        <v>NO</v>
      </c>
      <c r="AA3087" t="str">
        <f t="shared" si="1019"/>
        <v>NO</v>
      </c>
      <c r="AB3087" t="str">
        <f t="shared" si="1020"/>
        <v>NO</v>
      </c>
      <c r="AC3087" t="str">
        <f t="shared" si="1021"/>
        <v>YES</v>
      </c>
      <c r="AD3087" t="str">
        <f t="shared" si="1022"/>
        <v>NO</v>
      </c>
      <c r="AE3087" t="str">
        <f t="shared" si="1023"/>
        <v>NO</v>
      </c>
      <c r="AF3087" t="str">
        <f t="shared" si="1024"/>
        <v>NO</v>
      </c>
      <c r="AG3087" t="str">
        <f t="shared" si="1025"/>
        <v>NO</v>
      </c>
      <c r="AH3087" t="str">
        <f t="shared" si="1026"/>
        <v>NO</v>
      </c>
      <c r="AI3087" t="str">
        <f t="shared" si="1027"/>
        <v/>
      </c>
      <c r="AJ3087">
        <f t="shared" si="1028"/>
        <v>9</v>
      </c>
    </row>
    <row r="3088" spans="1:36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008"/>
        <v>2.5000000000000001E-3</v>
      </c>
      <c r="P3088" s="6">
        <f t="shared" si="1009"/>
        <v>16.666666666666668</v>
      </c>
      <c r="Q3088" t="str">
        <f t="shared" si="1010"/>
        <v>theater</v>
      </c>
      <c r="R3088" t="str">
        <f t="shared" si="1011"/>
        <v>spaces</v>
      </c>
      <c r="S3088" s="8">
        <f t="shared" si="1012"/>
        <v>42174</v>
      </c>
      <c r="T3088" s="8">
        <f t="shared" si="1013"/>
        <v>42233.67082175926</v>
      </c>
      <c r="U3088">
        <f t="shared" si="1014"/>
        <v>2015</v>
      </c>
      <c r="V3088" t="str">
        <f>VLOOKUP(MONTH(S3088),REF!$C$4:$D$15,2,FALSE)</f>
        <v>JUN</v>
      </c>
      <c r="W3088" t="str">
        <f t="shared" si="1015"/>
        <v>NO</v>
      </c>
      <c r="X3088" t="str">
        <f t="shared" si="1016"/>
        <v>NO</v>
      </c>
      <c r="Y3088" t="str">
        <f t="shared" si="1017"/>
        <v>NO</v>
      </c>
      <c r="Z3088" t="str">
        <f t="shared" si="1018"/>
        <v>NO</v>
      </c>
      <c r="AA3088" t="str">
        <f t="shared" si="1019"/>
        <v>NO</v>
      </c>
      <c r="AB3088" t="str">
        <f t="shared" si="1020"/>
        <v>YES</v>
      </c>
      <c r="AC3088" t="str">
        <f t="shared" si="1021"/>
        <v>NO</v>
      </c>
      <c r="AD3088" t="str">
        <f t="shared" si="1022"/>
        <v>NO</v>
      </c>
      <c r="AE3088" t="str">
        <f t="shared" si="1023"/>
        <v>NO</v>
      </c>
      <c r="AF3088" t="str">
        <f t="shared" si="1024"/>
        <v>NO</v>
      </c>
      <c r="AG3088" t="str">
        <f t="shared" si="1025"/>
        <v>NO</v>
      </c>
      <c r="AH3088" t="str">
        <f t="shared" si="1026"/>
        <v>NO</v>
      </c>
      <c r="AI3088" t="str">
        <f t="shared" si="1027"/>
        <v/>
      </c>
      <c r="AJ3088">
        <f t="shared" si="1028"/>
        <v>3</v>
      </c>
    </row>
    <row r="3089" spans="1:36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008"/>
        <v>6.2500000000000003E-3</v>
      </c>
      <c r="P3089" s="6">
        <f t="shared" si="1009"/>
        <v>62.5</v>
      </c>
      <c r="Q3089" t="str">
        <f t="shared" si="1010"/>
        <v>theater</v>
      </c>
      <c r="R3089" t="str">
        <f t="shared" si="1011"/>
        <v>spaces</v>
      </c>
      <c r="S3089" s="8">
        <f t="shared" si="1012"/>
        <v>42665</v>
      </c>
      <c r="T3089" s="8">
        <f t="shared" si="1013"/>
        <v>42725.192013888889</v>
      </c>
      <c r="U3089">
        <f t="shared" si="1014"/>
        <v>2016</v>
      </c>
      <c r="V3089" t="str">
        <f>VLOOKUP(MONTH(S3089),REF!$C$4:$D$15,2,FALSE)</f>
        <v>OCT</v>
      </c>
      <c r="W3089" t="str">
        <f t="shared" si="1015"/>
        <v>NO</v>
      </c>
      <c r="X3089" t="str">
        <f t="shared" si="1016"/>
        <v>NO</v>
      </c>
      <c r="Y3089" t="str">
        <f t="shared" si="1017"/>
        <v>NO</v>
      </c>
      <c r="Z3089" t="str">
        <f t="shared" si="1018"/>
        <v>NO</v>
      </c>
      <c r="AA3089" t="str">
        <f t="shared" si="1019"/>
        <v>NO</v>
      </c>
      <c r="AB3089" t="str">
        <f t="shared" si="1020"/>
        <v>YES</v>
      </c>
      <c r="AC3089" t="str">
        <f t="shared" si="1021"/>
        <v>NO</v>
      </c>
      <c r="AD3089" t="str">
        <f t="shared" si="1022"/>
        <v>NO</v>
      </c>
      <c r="AE3089" t="str">
        <f t="shared" si="1023"/>
        <v>NO</v>
      </c>
      <c r="AF3089" t="str">
        <f t="shared" si="1024"/>
        <v>NO</v>
      </c>
      <c r="AG3089" t="str">
        <f t="shared" si="1025"/>
        <v>NO</v>
      </c>
      <c r="AH3089" t="str">
        <f t="shared" si="1026"/>
        <v>NO</v>
      </c>
      <c r="AI3089" t="str">
        <f t="shared" si="1027"/>
        <v/>
      </c>
      <c r="AJ3089">
        <f t="shared" si="1028"/>
        <v>2</v>
      </c>
    </row>
    <row r="3090" spans="1:36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008"/>
        <v>1.9384615384615384E-3</v>
      </c>
      <c r="P3090" s="6">
        <f t="shared" si="1009"/>
        <v>42</v>
      </c>
      <c r="Q3090" t="str">
        <f t="shared" si="1010"/>
        <v>theater</v>
      </c>
      <c r="R3090" t="str">
        <f t="shared" si="1011"/>
        <v>spaces</v>
      </c>
      <c r="S3090" s="8">
        <f t="shared" si="1012"/>
        <v>41982</v>
      </c>
      <c r="T3090" s="8">
        <f t="shared" si="1013"/>
        <v>42012.570138888885</v>
      </c>
      <c r="U3090">
        <f t="shared" si="1014"/>
        <v>2014</v>
      </c>
      <c r="V3090" t="str">
        <f>VLOOKUP(MONTH(S3090),REF!$C$4:$D$15,2,FALSE)</f>
        <v>DEC</v>
      </c>
      <c r="W3090" t="str">
        <f t="shared" si="1015"/>
        <v>NO</v>
      </c>
      <c r="X3090" t="str">
        <f t="shared" si="1016"/>
        <v>NO</v>
      </c>
      <c r="Y3090" t="str">
        <f t="shared" si="1017"/>
        <v>NO</v>
      </c>
      <c r="Z3090" t="str">
        <f t="shared" si="1018"/>
        <v>NO</v>
      </c>
      <c r="AA3090" t="str">
        <f t="shared" si="1019"/>
        <v>NO</v>
      </c>
      <c r="AB3090" t="str">
        <f t="shared" si="1020"/>
        <v>NO</v>
      </c>
      <c r="AC3090" t="str">
        <f t="shared" si="1021"/>
        <v>NO</v>
      </c>
      <c r="AD3090" t="str">
        <f t="shared" si="1022"/>
        <v>NO</v>
      </c>
      <c r="AE3090" t="str">
        <f t="shared" si="1023"/>
        <v>NO</v>
      </c>
      <c r="AF3090" t="str">
        <f t="shared" si="1024"/>
        <v>NO</v>
      </c>
      <c r="AG3090" t="str">
        <f t="shared" si="1025"/>
        <v>NO</v>
      </c>
      <c r="AH3090" t="str">
        <f t="shared" si="1026"/>
        <v>YES</v>
      </c>
      <c r="AI3090" t="str">
        <f t="shared" si="1027"/>
        <v/>
      </c>
      <c r="AJ3090">
        <f t="shared" si="1028"/>
        <v>3</v>
      </c>
    </row>
    <row r="3091" spans="1:36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008"/>
        <v>0.23416000000000001</v>
      </c>
      <c r="P3091" s="6">
        <f t="shared" si="1009"/>
        <v>130.0888888888889</v>
      </c>
      <c r="Q3091" t="str">
        <f t="shared" si="1010"/>
        <v>theater</v>
      </c>
      <c r="R3091" t="str">
        <f t="shared" si="1011"/>
        <v>spaces</v>
      </c>
      <c r="S3091" s="8">
        <f t="shared" si="1012"/>
        <v>42529</v>
      </c>
      <c r="T3091" s="8">
        <f t="shared" si="1013"/>
        <v>42560.082638888889</v>
      </c>
      <c r="U3091">
        <f t="shared" si="1014"/>
        <v>2016</v>
      </c>
      <c r="V3091" t="str">
        <f>VLOOKUP(MONTH(S3091),REF!$C$4:$D$15,2,FALSE)</f>
        <v>JUN</v>
      </c>
      <c r="W3091" t="str">
        <f t="shared" si="1015"/>
        <v>NO</v>
      </c>
      <c r="X3091" t="str">
        <f t="shared" si="1016"/>
        <v>NO</v>
      </c>
      <c r="Y3091" t="str">
        <f t="shared" si="1017"/>
        <v>NO</v>
      </c>
      <c r="Z3091" t="str">
        <f t="shared" si="1018"/>
        <v>NO</v>
      </c>
      <c r="AA3091" t="str">
        <f t="shared" si="1019"/>
        <v>NO</v>
      </c>
      <c r="AB3091" t="str">
        <f t="shared" si="1020"/>
        <v>NO</v>
      </c>
      <c r="AC3091" t="str">
        <f t="shared" si="1021"/>
        <v>YES</v>
      </c>
      <c r="AD3091" t="str">
        <f t="shared" si="1022"/>
        <v>NO</v>
      </c>
      <c r="AE3091" t="str">
        <f t="shared" si="1023"/>
        <v>NO</v>
      </c>
      <c r="AF3091" t="str">
        <f t="shared" si="1024"/>
        <v>NO</v>
      </c>
      <c r="AG3091" t="str">
        <f t="shared" si="1025"/>
        <v>NO</v>
      </c>
      <c r="AH3091" t="str">
        <f t="shared" si="1026"/>
        <v>NO</v>
      </c>
      <c r="AI3091" t="str">
        <f t="shared" si="1027"/>
        <v/>
      </c>
      <c r="AJ3091">
        <f t="shared" si="1028"/>
        <v>45</v>
      </c>
    </row>
    <row r="3092" spans="1:36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008"/>
        <v>5.080888888888889E-2</v>
      </c>
      <c r="P3092" s="6">
        <f t="shared" si="1009"/>
        <v>1270.2222222222222</v>
      </c>
      <c r="Q3092" t="str">
        <f t="shared" si="1010"/>
        <v>theater</v>
      </c>
      <c r="R3092" t="str">
        <f t="shared" si="1011"/>
        <v>spaces</v>
      </c>
      <c r="S3092" s="8">
        <f t="shared" si="1012"/>
        <v>42066</v>
      </c>
      <c r="T3092" s="8">
        <f t="shared" si="1013"/>
        <v>42125.777141203704</v>
      </c>
      <c r="U3092">
        <f t="shared" si="1014"/>
        <v>2015</v>
      </c>
      <c r="V3092" t="str">
        <f>VLOOKUP(MONTH(S3092),REF!$C$4:$D$15,2,FALSE)</f>
        <v>MAR</v>
      </c>
      <c r="W3092" t="str">
        <f t="shared" si="1015"/>
        <v>NO</v>
      </c>
      <c r="X3092" t="str">
        <f t="shared" si="1016"/>
        <v>NO</v>
      </c>
      <c r="Y3092" t="str">
        <f t="shared" si="1017"/>
        <v>NO</v>
      </c>
      <c r="Z3092" t="str">
        <f t="shared" si="1018"/>
        <v>NO</v>
      </c>
      <c r="AA3092" t="str">
        <f t="shared" si="1019"/>
        <v>NO</v>
      </c>
      <c r="AB3092" t="str">
        <f t="shared" si="1020"/>
        <v>NO</v>
      </c>
      <c r="AC3092" t="str">
        <f t="shared" si="1021"/>
        <v>NO</v>
      </c>
      <c r="AD3092" t="str">
        <f t="shared" si="1022"/>
        <v>NO</v>
      </c>
      <c r="AE3092" t="str">
        <f t="shared" si="1023"/>
        <v>NO</v>
      </c>
      <c r="AF3092" t="str">
        <f t="shared" si="1024"/>
        <v>NO</v>
      </c>
      <c r="AG3092" t="str">
        <f t="shared" si="1025"/>
        <v>NO</v>
      </c>
      <c r="AH3092" t="str">
        <f t="shared" si="1026"/>
        <v>YES</v>
      </c>
      <c r="AI3092" t="str">
        <f t="shared" si="1027"/>
        <v/>
      </c>
      <c r="AJ3092">
        <f t="shared" si="1028"/>
        <v>9</v>
      </c>
    </row>
    <row r="3093" spans="1:36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008"/>
        <v>0.15920000000000001</v>
      </c>
      <c r="P3093" s="6">
        <f t="shared" si="1009"/>
        <v>88.444444444444443</v>
      </c>
      <c r="Q3093" t="str">
        <f t="shared" si="1010"/>
        <v>theater</v>
      </c>
      <c r="R3093" t="str">
        <f t="shared" si="1011"/>
        <v>spaces</v>
      </c>
      <c r="S3093" s="8">
        <f t="shared" si="1012"/>
        <v>42567</v>
      </c>
      <c r="T3093" s="8">
        <f t="shared" si="1013"/>
        <v>42596.948414351849</v>
      </c>
      <c r="U3093">
        <f t="shared" si="1014"/>
        <v>2016</v>
      </c>
      <c r="V3093" t="str">
        <f>VLOOKUP(MONTH(S3093),REF!$C$4:$D$15,2,FALSE)</f>
        <v>JUL</v>
      </c>
      <c r="W3093" t="str">
        <f t="shared" si="1015"/>
        <v>NO</v>
      </c>
      <c r="X3093" t="str">
        <f t="shared" si="1016"/>
        <v>NO</v>
      </c>
      <c r="Y3093" t="str">
        <f t="shared" si="1017"/>
        <v>YES</v>
      </c>
      <c r="Z3093" t="str">
        <f t="shared" si="1018"/>
        <v>NO</v>
      </c>
      <c r="AA3093" t="str">
        <f t="shared" si="1019"/>
        <v>NO</v>
      </c>
      <c r="AB3093" t="str">
        <f t="shared" si="1020"/>
        <v>NO</v>
      </c>
      <c r="AC3093" t="str">
        <f t="shared" si="1021"/>
        <v>NO</v>
      </c>
      <c r="AD3093" t="str">
        <f t="shared" si="1022"/>
        <v>NO</v>
      </c>
      <c r="AE3093" t="str">
        <f t="shared" si="1023"/>
        <v>NO</v>
      </c>
      <c r="AF3093" t="str">
        <f t="shared" si="1024"/>
        <v>NO</v>
      </c>
      <c r="AG3093" t="str">
        <f t="shared" si="1025"/>
        <v>NO</v>
      </c>
      <c r="AH3093" t="str">
        <f t="shared" si="1026"/>
        <v>NO</v>
      </c>
      <c r="AI3093" t="str">
        <f t="shared" si="1027"/>
        <v/>
      </c>
      <c r="AJ3093">
        <f t="shared" si="1028"/>
        <v>9</v>
      </c>
    </row>
    <row r="3094" spans="1:36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008"/>
        <v>1.1831900000000001E-2</v>
      </c>
      <c r="P3094" s="6">
        <f t="shared" si="1009"/>
        <v>56.342380952380957</v>
      </c>
      <c r="Q3094" t="str">
        <f t="shared" si="1010"/>
        <v>theater</v>
      </c>
      <c r="R3094" t="str">
        <f t="shared" si="1011"/>
        <v>spaces</v>
      </c>
      <c r="S3094" s="8">
        <f t="shared" si="1012"/>
        <v>42256</v>
      </c>
      <c r="T3094" s="8">
        <f t="shared" si="1013"/>
        <v>42292.916666666672</v>
      </c>
      <c r="U3094">
        <f t="shared" si="1014"/>
        <v>2015</v>
      </c>
      <c r="V3094" t="str">
        <f>VLOOKUP(MONTH(S3094),REF!$C$4:$D$15,2,FALSE)</f>
        <v>SEP</v>
      </c>
      <c r="W3094" t="str">
        <f t="shared" si="1015"/>
        <v>NO</v>
      </c>
      <c r="X3094" t="str">
        <f t="shared" si="1016"/>
        <v>NO</v>
      </c>
      <c r="Y3094" t="str">
        <f t="shared" si="1017"/>
        <v>NO</v>
      </c>
      <c r="Z3094" t="str">
        <f t="shared" si="1018"/>
        <v>NO</v>
      </c>
      <c r="AA3094" t="str">
        <f t="shared" si="1019"/>
        <v>NO</v>
      </c>
      <c r="AB3094" t="str">
        <f t="shared" si="1020"/>
        <v>NO</v>
      </c>
      <c r="AC3094" t="str">
        <f t="shared" si="1021"/>
        <v>NO</v>
      </c>
      <c r="AD3094" t="str">
        <f t="shared" si="1022"/>
        <v>NO</v>
      </c>
      <c r="AE3094" t="str">
        <f t="shared" si="1023"/>
        <v>NO</v>
      </c>
      <c r="AF3094" t="str">
        <f t="shared" si="1024"/>
        <v>NO</v>
      </c>
      <c r="AG3094" t="str">
        <f t="shared" si="1025"/>
        <v>NO</v>
      </c>
      <c r="AH3094" t="str">
        <f t="shared" si="1026"/>
        <v>YES</v>
      </c>
      <c r="AI3094" t="str">
        <f t="shared" si="1027"/>
        <v/>
      </c>
      <c r="AJ3094">
        <f t="shared" si="1028"/>
        <v>21</v>
      </c>
    </row>
    <row r="3095" spans="1:36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008"/>
        <v>0.22750000000000001</v>
      </c>
      <c r="P3095" s="6">
        <f t="shared" si="1009"/>
        <v>53.529411764705884</v>
      </c>
      <c r="Q3095" t="str">
        <f t="shared" si="1010"/>
        <v>theater</v>
      </c>
      <c r="R3095" t="str">
        <f t="shared" si="1011"/>
        <v>spaces</v>
      </c>
      <c r="S3095" s="8">
        <f t="shared" si="1012"/>
        <v>41761</v>
      </c>
      <c r="T3095" s="8">
        <f t="shared" si="1013"/>
        <v>41791.165972222225</v>
      </c>
      <c r="U3095">
        <f t="shared" si="1014"/>
        <v>2014</v>
      </c>
      <c r="V3095" t="str">
        <f>VLOOKUP(MONTH(S3095),REF!$C$4:$D$15,2,FALSE)</f>
        <v>MAY</v>
      </c>
      <c r="W3095" t="str">
        <f t="shared" si="1015"/>
        <v>NO</v>
      </c>
      <c r="X3095" t="str">
        <f t="shared" si="1016"/>
        <v>YES</v>
      </c>
      <c r="Y3095" t="str">
        <f t="shared" si="1017"/>
        <v>NO</v>
      </c>
      <c r="Z3095" t="str">
        <f t="shared" si="1018"/>
        <v>NO</v>
      </c>
      <c r="AA3095" t="str">
        <f t="shared" si="1019"/>
        <v>NO</v>
      </c>
      <c r="AB3095" t="str">
        <f t="shared" si="1020"/>
        <v>NO</v>
      </c>
      <c r="AC3095" t="str">
        <f t="shared" si="1021"/>
        <v>NO</v>
      </c>
      <c r="AD3095" t="str">
        <f t="shared" si="1022"/>
        <v>NO</v>
      </c>
      <c r="AE3095" t="str">
        <f t="shared" si="1023"/>
        <v>NO</v>
      </c>
      <c r="AF3095" t="str">
        <f t="shared" si="1024"/>
        <v>NO</v>
      </c>
      <c r="AG3095" t="str">
        <f t="shared" si="1025"/>
        <v>NO</v>
      </c>
      <c r="AH3095" t="str">
        <f t="shared" si="1026"/>
        <v>NO</v>
      </c>
      <c r="AI3095" t="str">
        <f t="shared" si="1027"/>
        <v/>
      </c>
      <c r="AJ3095">
        <f t="shared" si="1028"/>
        <v>17</v>
      </c>
    </row>
    <row r="3096" spans="1:36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008"/>
        <v>2.5000000000000001E-4</v>
      </c>
      <c r="P3096" s="6">
        <f t="shared" si="1009"/>
        <v>25</v>
      </c>
      <c r="Q3096" t="str">
        <f t="shared" si="1010"/>
        <v>theater</v>
      </c>
      <c r="R3096" t="str">
        <f t="shared" si="1011"/>
        <v>spaces</v>
      </c>
      <c r="S3096" s="8">
        <f t="shared" si="1012"/>
        <v>42208</v>
      </c>
      <c r="T3096" s="8">
        <f t="shared" si="1013"/>
        <v>42267.795787037037</v>
      </c>
      <c r="U3096">
        <f t="shared" si="1014"/>
        <v>2015</v>
      </c>
      <c r="V3096" t="str">
        <f>VLOOKUP(MONTH(S3096),REF!$C$4:$D$15,2,FALSE)</f>
        <v>JUL</v>
      </c>
      <c r="W3096" t="str">
        <f t="shared" si="1015"/>
        <v>NO</v>
      </c>
      <c r="X3096" t="str">
        <f t="shared" si="1016"/>
        <v>NO</v>
      </c>
      <c r="Y3096" t="str">
        <f t="shared" si="1017"/>
        <v>NO</v>
      </c>
      <c r="Z3096" t="str">
        <f t="shared" si="1018"/>
        <v>NO</v>
      </c>
      <c r="AA3096" t="str">
        <f t="shared" si="1019"/>
        <v>NO</v>
      </c>
      <c r="AB3096" t="str">
        <f t="shared" si="1020"/>
        <v>NO</v>
      </c>
      <c r="AC3096" t="str">
        <f t="shared" si="1021"/>
        <v>NO</v>
      </c>
      <c r="AD3096" t="str">
        <f t="shared" si="1022"/>
        <v>NO</v>
      </c>
      <c r="AE3096" t="str">
        <f t="shared" si="1023"/>
        <v>NO</v>
      </c>
      <c r="AF3096" t="str">
        <f t="shared" si="1024"/>
        <v>NO</v>
      </c>
      <c r="AG3096" t="str">
        <f t="shared" si="1025"/>
        <v>NO</v>
      </c>
      <c r="AH3096" t="str">
        <f t="shared" si="1026"/>
        <v>YES</v>
      </c>
      <c r="AI3096" t="str">
        <f t="shared" si="1027"/>
        <v/>
      </c>
      <c r="AJ3096">
        <f t="shared" si="1028"/>
        <v>1</v>
      </c>
    </row>
    <row r="3097" spans="1:36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008"/>
        <v>3.351206434316354E-3</v>
      </c>
      <c r="P3097" s="6">
        <f t="shared" si="1009"/>
        <v>50</v>
      </c>
      <c r="Q3097" t="str">
        <f t="shared" si="1010"/>
        <v>theater</v>
      </c>
      <c r="R3097" t="str">
        <f t="shared" si="1011"/>
        <v>spaces</v>
      </c>
      <c r="S3097" s="8">
        <f t="shared" si="1012"/>
        <v>42523</v>
      </c>
      <c r="T3097" s="8">
        <f t="shared" si="1013"/>
        <v>42583.025231481486</v>
      </c>
      <c r="U3097">
        <f t="shared" si="1014"/>
        <v>2016</v>
      </c>
      <c r="V3097" t="str">
        <f>VLOOKUP(MONTH(S3097),REF!$C$4:$D$15,2,FALSE)</f>
        <v>JUN</v>
      </c>
      <c r="W3097" t="str">
        <f t="shared" si="1015"/>
        <v>NO</v>
      </c>
      <c r="X3097" t="str">
        <f t="shared" si="1016"/>
        <v>NO</v>
      </c>
      <c r="Y3097" t="str">
        <f t="shared" si="1017"/>
        <v>NO</v>
      </c>
      <c r="Z3097" t="str">
        <f t="shared" si="1018"/>
        <v>YES</v>
      </c>
      <c r="AA3097" t="str">
        <f t="shared" si="1019"/>
        <v>NO</v>
      </c>
      <c r="AB3097" t="str">
        <f t="shared" si="1020"/>
        <v>NO</v>
      </c>
      <c r="AC3097" t="str">
        <f t="shared" si="1021"/>
        <v>NO</v>
      </c>
      <c r="AD3097" t="str">
        <f t="shared" si="1022"/>
        <v>NO</v>
      </c>
      <c r="AE3097" t="str">
        <f t="shared" si="1023"/>
        <v>NO</v>
      </c>
      <c r="AF3097" t="str">
        <f t="shared" si="1024"/>
        <v>NO</v>
      </c>
      <c r="AG3097" t="str">
        <f t="shared" si="1025"/>
        <v>NO</v>
      </c>
      <c r="AH3097" t="str">
        <f t="shared" si="1026"/>
        <v>NO</v>
      </c>
      <c r="AI3097" t="str">
        <f t="shared" si="1027"/>
        <v/>
      </c>
      <c r="AJ3097">
        <f t="shared" si="1028"/>
        <v>1</v>
      </c>
    </row>
    <row r="3098" spans="1:36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008"/>
        <v>3.9750000000000001E-2</v>
      </c>
      <c r="P3098" s="6">
        <f t="shared" si="1009"/>
        <v>56.785714285714285</v>
      </c>
      <c r="Q3098" t="str">
        <f t="shared" si="1010"/>
        <v>theater</v>
      </c>
      <c r="R3098" t="str">
        <f t="shared" si="1011"/>
        <v>spaces</v>
      </c>
      <c r="S3098" s="8">
        <f t="shared" si="1012"/>
        <v>42115</v>
      </c>
      <c r="T3098" s="8">
        <f t="shared" si="1013"/>
        <v>42144.825532407413</v>
      </c>
      <c r="U3098">
        <f t="shared" si="1014"/>
        <v>2015</v>
      </c>
      <c r="V3098" t="str">
        <f>VLOOKUP(MONTH(S3098),REF!$C$4:$D$15,2,FALSE)</f>
        <v>APR</v>
      </c>
      <c r="W3098" t="str">
        <f t="shared" si="1015"/>
        <v>NO</v>
      </c>
      <c r="X3098" t="str">
        <f t="shared" si="1016"/>
        <v>NO</v>
      </c>
      <c r="Y3098" t="str">
        <f t="shared" si="1017"/>
        <v>NO</v>
      </c>
      <c r="Z3098" t="str">
        <f t="shared" si="1018"/>
        <v>NO</v>
      </c>
      <c r="AA3098" t="str">
        <f t="shared" si="1019"/>
        <v>NO</v>
      </c>
      <c r="AB3098" t="str">
        <f t="shared" si="1020"/>
        <v>YES</v>
      </c>
      <c r="AC3098" t="str">
        <f t="shared" si="1021"/>
        <v>NO</v>
      </c>
      <c r="AD3098" t="str">
        <f t="shared" si="1022"/>
        <v>NO</v>
      </c>
      <c r="AE3098" t="str">
        <f t="shared" si="1023"/>
        <v>NO</v>
      </c>
      <c r="AF3098" t="str">
        <f t="shared" si="1024"/>
        <v>NO</v>
      </c>
      <c r="AG3098" t="str">
        <f t="shared" si="1025"/>
        <v>NO</v>
      </c>
      <c r="AH3098" t="str">
        <f t="shared" si="1026"/>
        <v>NO</v>
      </c>
      <c r="AI3098" t="str">
        <f t="shared" si="1027"/>
        <v/>
      </c>
      <c r="AJ3098">
        <f t="shared" si="1028"/>
        <v>14</v>
      </c>
    </row>
    <row r="3099" spans="1:36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008"/>
        <v>0.17150000000000001</v>
      </c>
      <c r="P3099" s="6">
        <f t="shared" si="1009"/>
        <v>40.833333333333336</v>
      </c>
      <c r="Q3099" t="str">
        <f t="shared" si="1010"/>
        <v>theater</v>
      </c>
      <c r="R3099" t="str">
        <f t="shared" si="1011"/>
        <v>spaces</v>
      </c>
      <c r="S3099" s="8">
        <f t="shared" si="1012"/>
        <v>42630</v>
      </c>
      <c r="T3099" s="8">
        <f t="shared" si="1013"/>
        <v>42650.583333333328</v>
      </c>
      <c r="U3099">
        <f t="shared" si="1014"/>
        <v>2016</v>
      </c>
      <c r="V3099" t="str">
        <f>VLOOKUP(MONTH(S3099),REF!$C$4:$D$15,2,FALSE)</f>
        <v>SEP</v>
      </c>
      <c r="W3099" t="str">
        <f t="shared" si="1015"/>
        <v>NO</v>
      </c>
      <c r="X3099" t="str">
        <f t="shared" si="1016"/>
        <v>NO</v>
      </c>
      <c r="Y3099" t="str">
        <f t="shared" si="1017"/>
        <v>NO</v>
      </c>
      <c r="Z3099" t="str">
        <f t="shared" si="1018"/>
        <v>YES</v>
      </c>
      <c r="AA3099" t="str">
        <f t="shared" si="1019"/>
        <v>NO</v>
      </c>
      <c r="AB3099" t="str">
        <f t="shared" si="1020"/>
        <v>NO</v>
      </c>
      <c r="AC3099" t="str">
        <f t="shared" si="1021"/>
        <v>NO</v>
      </c>
      <c r="AD3099" t="str">
        <f t="shared" si="1022"/>
        <v>NO</v>
      </c>
      <c r="AE3099" t="str">
        <f t="shared" si="1023"/>
        <v>NO</v>
      </c>
      <c r="AF3099" t="str">
        <f t="shared" si="1024"/>
        <v>NO</v>
      </c>
      <c r="AG3099" t="str">
        <f t="shared" si="1025"/>
        <v>NO</v>
      </c>
      <c r="AH3099" t="str">
        <f t="shared" si="1026"/>
        <v>NO</v>
      </c>
      <c r="AI3099" t="str">
        <f t="shared" si="1027"/>
        <v/>
      </c>
      <c r="AJ3099">
        <f t="shared" si="1028"/>
        <v>42</v>
      </c>
    </row>
    <row r="3100" spans="1:36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008"/>
        <v>3.608004104669061E-2</v>
      </c>
      <c r="P3100" s="6">
        <f t="shared" si="1009"/>
        <v>65.111111111111114</v>
      </c>
      <c r="Q3100" t="str">
        <f t="shared" si="1010"/>
        <v>theater</v>
      </c>
      <c r="R3100" t="str">
        <f t="shared" si="1011"/>
        <v>spaces</v>
      </c>
      <c r="S3100" s="8">
        <f t="shared" si="1012"/>
        <v>42360</v>
      </c>
      <c r="T3100" s="8">
        <f t="shared" si="1013"/>
        <v>42408.01180555555</v>
      </c>
      <c r="U3100">
        <f t="shared" si="1014"/>
        <v>2015</v>
      </c>
      <c r="V3100" t="str">
        <f>VLOOKUP(MONTH(S3100),REF!$C$4:$D$15,2,FALSE)</f>
        <v>DEC</v>
      </c>
      <c r="W3100" t="str">
        <f t="shared" si="1015"/>
        <v>NO</v>
      </c>
      <c r="X3100" t="str">
        <f t="shared" si="1016"/>
        <v>NO</v>
      </c>
      <c r="Y3100" t="str">
        <f t="shared" si="1017"/>
        <v>NO</v>
      </c>
      <c r="Z3100" t="str">
        <f t="shared" si="1018"/>
        <v>NO</v>
      </c>
      <c r="AA3100" t="str">
        <f t="shared" si="1019"/>
        <v>NO</v>
      </c>
      <c r="AB3100" t="str">
        <f t="shared" si="1020"/>
        <v>NO</v>
      </c>
      <c r="AC3100" t="str">
        <f t="shared" si="1021"/>
        <v>NO</v>
      </c>
      <c r="AD3100" t="str">
        <f t="shared" si="1022"/>
        <v>NO</v>
      </c>
      <c r="AE3100" t="str">
        <f t="shared" si="1023"/>
        <v>NO</v>
      </c>
      <c r="AF3100" t="str">
        <f t="shared" si="1024"/>
        <v>NO</v>
      </c>
      <c r="AG3100" t="str">
        <f t="shared" si="1025"/>
        <v>YES</v>
      </c>
      <c r="AH3100" t="str">
        <f t="shared" si="1026"/>
        <v>NO</v>
      </c>
      <c r="AI3100" t="str">
        <f t="shared" si="1027"/>
        <v/>
      </c>
      <c r="AJ3100">
        <f t="shared" si="1028"/>
        <v>27</v>
      </c>
    </row>
    <row r="3101" spans="1:36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008"/>
        <v>0.13900000000000001</v>
      </c>
      <c r="P3101" s="6">
        <f t="shared" si="1009"/>
        <v>55.6</v>
      </c>
      <c r="Q3101" t="str">
        <f t="shared" si="1010"/>
        <v>theater</v>
      </c>
      <c r="R3101" t="str">
        <f t="shared" si="1011"/>
        <v>spaces</v>
      </c>
      <c r="S3101" s="8">
        <f t="shared" si="1012"/>
        <v>42382</v>
      </c>
      <c r="T3101" s="8">
        <f t="shared" si="1013"/>
        <v>42412.189710648148</v>
      </c>
      <c r="U3101">
        <f t="shared" si="1014"/>
        <v>2016</v>
      </c>
      <c r="V3101" t="str">
        <f>VLOOKUP(MONTH(S3101),REF!$C$4:$D$15,2,FALSE)</f>
        <v>JAN</v>
      </c>
      <c r="W3101" t="str">
        <f t="shared" si="1015"/>
        <v>NO</v>
      </c>
      <c r="X3101" t="str">
        <f t="shared" si="1016"/>
        <v>YES</v>
      </c>
      <c r="Y3101" t="str">
        <f t="shared" si="1017"/>
        <v>NO</v>
      </c>
      <c r="Z3101" t="str">
        <f t="shared" si="1018"/>
        <v>NO</v>
      </c>
      <c r="AA3101" t="str">
        <f t="shared" si="1019"/>
        <v>NO</v>
      </c>
      <c r="AB3101" t="str">
        <f t="shared" si="1020"/>
        <v>NO</v>
      </c>
      <c r="AC3101" t="str">
        <f t="shared" si="1021"/>
        <v>NO</v>
      </c>
      <c r="AD3101" t="str">
        <f t="shared" si="1022"/>
        <v>NO</v>
      </c>
      <c r="AE3101" t="str">
        <f t="shared" si="1023"/>
        <v>NO</v>
      </c>
      <c r="AF3101" t="str">
        <f t="shared" si="1024"/>
        <v>NO</v>
      </c>
      <c r="AG3101" t="str">
        <f t="shared" si="1025"/>
        <v>NO</v>
      </c>
      <c r="AH3101" t="str">
        <f t="shared" si="1026"/>
        <v>NO</v>
      </c>
      <c r="AI3101" t="str">
        <f t="shared" si="1027"/>
        <v/>
      </c>
      <c r="AJ3101">
        <f t="shared" si="1028"/>
        <v>5</v>
      </c>
    </row>
    <row r="3102" spans="1:36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008"/>
        <v>0.15225</v>
      </c>
      <c r="P3102" s="6">
        <f t="shared" si="1009"/>
        <v>140.53846153846155</v>
      </c>
      <c r="Q3102" t="str">
        <f t="shared" si="1010"/>
        <v>theater</v>
      </c>
      <c r="R3102" t="str">
        <f t="shared" si="1011"/>
        <v>spaces</v>
      </c>
      <c r="S3102" s="8">
        <f t="shared" si="1012"/>
        <v>41903</v>
      </c>
      <c r="T3102" s="8">
        <f t="shared" si="1013"/>
        <v>41932.622395833336</v>
      </c>
      <c r="U3102">
        <f t="shared" si="1014"/>
        <v>2014</v>
      </c>
      <c r="V3102" t="str">
        <f>VLOOKUP(MONTH(S3102),REF!$C$4:$D$15,2,FALSE)</f>
        <v>SEP</v>
      </c>
      <c r="W3102" t="str">
        <f t="shared" si="1015"/>
        <v>NO</v>
      </c>
      <c r="X3102" t="str">
        <f t="shared" si="1016"/>
        <v>NO</v>
      </c>
      <c r="Y3102" t="str">
        <f t="shared" si="1017"/>
        <v>NO</v>
      </c>
      <c r="Z3102" t="str">
        <f t="shared" si="1018"/>
        <v>YES</v>
      </c>
      <c r="AA3102" t="str">
        <f t="shared" si="1019"/>
        <v>NO</v>
      </c>
      <c r="AB3102" t="str">
        <f t="shared" si="1020"/>
        <v>NO</v>
      </c>
      <c r="AC3102" t="str">
        <f t="shared" si="1021"/>
        <v>NO</v>
      </c>
      <c r="AD3102" t="str">
        <f t="shared" si="1022"/>
        <v>NO</v>
      </c>
      <c r="AE3102" t="str">
        <f t="shared" si="1023"/>
        <v>NO</v>
      </c>
      <c r="AF3102" t="str">
        <f t="shared" si="1024"/>
        <v>NO</v>
      </c>
      <c r="AG3102" t="str">
        <f t="shared" si="1025"/>
        <v>NO</v>
      </c>
      <c r="AH3102" t="str">
        <f t="shared" si="1026"/>
        <v>NO</v>
      </c>
      <c r="AI3102" t="str">
        <f t="shared" si="1027"/>
        <v/>
      </c>
      <c r="AJ3102">
        <f t="shared" si="1028"/>
        <v>13</v>
      </c>
    </row>
    <row r="3103" spans="1:36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008"/>
        <v>0.12</v>
      </c>
      <c r="P3103" s="6">
        <f t="shared" si="1009"/>
        <v>25</v>
      </c>
      <c r="Q3103" t="str">
        <f t="shared" si="1010"/>
        <v>theater</v>
      </c>
      <c r="R3103" t="str">
        <f t="shared" si="1011"/>
        <v>spaces</v>
      </c>
      <c r="S3103" s="8">
        <f t="shared" si="1012"/>
        <v>42171</v>
      </c>
      <c r="T3103" s="8">
        <f t="shared" si="1013"/>
        <v>42201.330555555556</v>
      </c>
      <c r="U3103">
        <f t="shared" si="1014"/>
        <v>2015</v>
      </c>
      <c r="V3103" t="str">
        <f>VLOOKUP(MONTH(S3103),REF!$C$4:$D$15,2,FALSE)</f>
        <v>JUN</v>
      </c>
      <c r="W3103" t="str">
        <f t="shared" si="1015"/>
        <v>NO</v>
      </c>
      <c r="X3103" t="str">
        <f t="shared" si="1016"/>
        <v>YES</v>
      </c>
      <c r="Y3103" t="str">
        <f t="shared" si="1017"/>
        <v>NO</v>
      </c>
      <c r="Z3103" t="str">
        <f t="shared" si="1018"/>
        <v>NO</v>
      </c>
      <c r="AA3103" t="str">
        <f t="shared" si="1019"/>
        <v>NO</v>
      </c>
      <c r="AB3103" t="str">
        <f t="shared" si="1020"/>
        <v>NO</v>
      </c>
      <c r="AC3103" t="str">
        <f t="shared" si="1021"/>
        <v>NO</v>
      </c>
      <c r="AD3103" t="str">
        <f t="shared" si="1022"/>
        <v>NO</v>
      </c>
      <c r="AE3103" t="str">
        <f t="shared" si="1023"/>
        <v>NO</v>
      </c>
      <c r="AF3103" t="str">
        <f t="shared" si="1024"/>
        <v>NO</v>
      </c>
      <c r="AG3103" t="str">
        <f t="shared" si="1025"/>
        <v>NO</v>
      </c>
      <c r="AH3103" t="str">
        <f t="shared" si="1026"/>
        <v>NO</v>
      </c>
      <c r="AI3103" t="str">
        <f t="shared" si="1027"/>
        <v/>
      </c>
      <c r="AJ3103">
        <f t="shared" si="1028"/>
        <v>12</v>
      </c>
    </row>
    <row r="3104" spans="1:36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008"/>
        <v>0.391125</v>
      </c>
      <c r="P3104" s="6">
        <f t="shared" si="1009"/>
        <v>69.533333333333331</v>
      </c>
      <c r="Q3104" t="str">
        <f t="shared" si="1010"/>
        <v>theater</v>
      </c>
      <c r="R3104" t="str">
        <f t="shared" si="1011"/>
        <v>spaces</v>
      </c>
      <c r="S3104" s="8">
        <f t="shared" si="1012"/>
        <v>42555</v>
      </c>
      <c r="T3104" s="8">
        <f t="shared" si="1013"/>
        <v>42605.340486111112</v>
      </c>
      <c r="U3104">
        <f t="shared" si="1014"/>
        <v>2016</v>
      </c>
      <c r="V3104" t="str">
        <f>VLOOKUP(MONTH(S3104),REF!$C$4:$D$15,2,FALSE)</f>
        <v>JUL</v>
      </c>
      <c r="W3104" t="str">
        <f t="shared" si="1015"/>
        <v>NO</v>
      </c>
      <c r="X3104" t="str">
        <f t="shared" si="1016"/>
        <v>NO</v>
      </c>
      <c r="Y3104" t="str">
        <f t="shared" si="1017"/>
        <v>NO</v>
      </c>
      <c r="Z3104" t="str">
        <f t="shared" si="1018"/>
        <v>NO</v>
      </c>
      <c r="AA3104" t="str">
        <f t="shared" si="1019"/>
        <v>YES</v>
      </c>
      <c r="AB3104" t="str">
        <f t="shared" si="1020"/>
        <v>NO</v>
      </c>
      <c r="AC3104" t="str">
        <f t="shared" si="1021"/>
        <v>NO</v>
      </c>
      <c r="AD3104" t="str">
        <f t="shared" si="1022"/>
        <v>NO</v>
      </c>
      <c r="AE3104" t="str">
        <f t="shared" si="1023"/>
        <v>NO</v>
      </c>
      <c r="AF3104" t="str">
        <f t="shared" si="1024"/>
        <v>NO</v>
      </c>
      <c r="AG3104" t="str">
        <f t="shared" si="1025"/>
        <v>NO</v>
      </c>
      <c r="AH3104" t="str">
        <f t="shared" si="1026"/>
        <v>NO</v>
      </c>
      <c r="AI3104" t="str">
        <f t="shared" si="1027"/>
        <v/>
      </c>
      <c r="AJ3104">
        <f t="shared" si="1028"/>
        <v>90</v>
      </c>
    </row>
    <row r="3105" spans="1:36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008"/>
        <v>2.6829268292682929E-3</v>
      </c>
      <c r="P3105" s="6">
        <f t="shared" si="1009"/>
        <v>5.5</v>
      </c>
      <c r="Q3105" t="str">
        <f t="shared" si="1010"/>
        <v>theater</v>
      </c>
      <c r="R3105" t="str">
        <f t="shared" si="1011"/>
        <v>spaces</v>
      </c>
      <c r="S3105" s="8">
        <f t="shared" si="1012"/>
        <v>42107</v>
      </c>
      <c r="T3105" s="8">
        <f t="shared" si="1013"/>
        <v>42167.156319444446</v>
      </c>
      <c r="U3105">
        <f t="shared" si="1014"/>
        <v>2015</v>
      </c>
      <c r="V3105" t="str">
        <f>VLOOKUP(MONTH(S3105),REF!$C$4:$D$15,2,FALSE)</f>
        <v>APR</v>
      </c>
      <c r="W3105" t="str">
        <f t="shared" si="1015"/>
        <v>NO</v>
      </c>
      <c r="X3105" t="str">
        <f t="shared" si="1016"/>
        <v>YES</v>
      </c>
      <c r="Y3105" t="str">
        <f t="shared" si="1017"/>
        <v>NO</v>
      </c>
      <c r="Z3105" t="str">
        <f t="shared" si="1018"/>
        <v>NO</v>
      </c>
      <c r="AA3105" t="str">
        <f t="shared" si="1019"/>
        <v>NO</v>
      </c>
      <c r="AB3105" t="str">
        <f t="shared" si="1020"/>
        <v>NO</v>
      </c>
      <c r="AC3105" t="str">
        <f t="shared" si="1021"/>
        <v>NO</v>
      </c>
      <c r="AD3105" t="str">
        <f t="shared" si="1022"/>
        <v>NO</v>
      </c>
      <c r="AE3105" t="str">
        <f t="shared" si="1023"/>
        <v>NO</v>
      </c>
      <c r="AF3105" t="str">
        <f t="shared" si="1024"/>
        <v>NO</v>
      </c>
      <c r="AG3105" t="str">
        <f t="shared" si="1025"/>
        <v>NO</v>
      </c>
      <c r="AH3105" t="str">
        <f t="shared" si="1026"/>
        <v>NO</v>
      </c>
      <c r="AI3105" t="str">
        <f t="shared" si="1027"/>
        <v/>
      </c>
      <c r="AJ3105">
        <f t="shared" si="1028"/>
        <v>2</v>
      </c>
    </row>
    <row r="3106" spans="1:36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008"/>
        <v>0.29625000000000001</v>
      </c>
      <c r="P3106" s="6">
        <f t="shared" si="1009"/>
        <v>237</v>
      </c>
      <c r="Q3106" t="str">
        <f t="shared" si="1010"/>
        <v>theater</v>
      </c>
      <c r="R3106" t="str">
        <f t="shared" si="1011"/>
        <v>spaces</v>
      </c>
      <c r="S3106" s="8">
        <f t="shared" si="1012"/>
        <v>42007</v>
      </c>
      <c r="T3106" s="8">
        <f t="shared" si="1013"/>
        <v>42038.083333333328</v>
      </c>
      <c r="U3106">
        <f t="shared" si="1014"/>
        <v>2015</v>
      </c>
      <c r="V3106" t="str">
        <f>VLOOKUP(MONTH(S3106),REF!$C$4:$D$15,2,FALSE)</f>
        <v>JAN</v>
      </c>
      <c r="W3106" t="str">
        <f t="shared" si="1015"/>
        <v>NO</v>
      </c>
      <c r="X3106" t="str">
        <f t="shared" si="1016"/>
        <v>YES</v>
      </c>
      <c r="Y3106" t="str">
        <f t="shared" si="1017"/>
        <v>NO</v>
      </c>
      <c r="Z3106" t="str">
        <f t="shared" si="1018"/>
        <v>NO</v>
      </c>
      <c r="AA3106" t="str">
        <f t="shared" si="1019"/>
        <v>NO</v>
      </c>
      <c r="AB3106" t="str">
        <f t="shared" si="1020"/>
        <v>NO</v>
      </c>
      <c r="AC3106" t="str">
        <f t="shared" si="1021"/>
        <v>NO</v>
      </c>
      <c r="AD3106" t="str">
        <f t="shared" si="1022"/>
        <v>NO</v>
      </c>
      <c r="AE3106" t="str">
        <f t="shared" si="1023"/>
        <v>NO</v>
      </c>
      <c r="AF3106" t="str">
        <f t="shared" si="1024"/>
        <v>NO</v>
      </c>
      <c r="AG3106" t="str">
        <f t="shared" si="1025"/>
        <v>NO</v>
      </c>
      <c r="AH3106" t="str">
        <f t="shared" si="1026"/>
        <v>NO</v>
      </c>
      <c r="AI3106" t="str">
        <f t="shared" si="1027"/>
        <v/>
      </c>
      <c r="AJ3106">
        <f t="shared" si="1028"/>
        <v>5</v>
      </c>
    </row>
    <row r="3107" spans="1:36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008"/>
        <v>0.4236099230111206</v>
      </c>
      <c r="P3107" s="6">
        <f t="shared" si="1009"/>
        <v>79.870967741935488</v>
      </c>
      <c r="Q3107" t="str">
        <f t="shared" si="1010"/>
        <v>theater</v>
      </c>
      <c r="R3107" t="str">
        <f t="shared" si="1011"/>
        <v>spaces</v>
      </c>
      <c r="S3107" s="8">
        <f t="shared" si="1012"/>
        <v>41877</v>
      </c>
      <c r="T3107" s="8">
        <f t="shared" si="1013"/>
        <v>41931.208333333336</v>
      </c>
      <c r="U3107">
        <f t="shared" si="1014"/>
        <v>2014</v>
      </c>
      <c r="V3107" t="str">
        <f>VLOOKUP(MONTH(S3107),REF!$C$4:$D$15,2,FALSE)</f>
        <v>AUG</v>
      </c>
      <c r="W3107" t="str">
        <f t="shared" si="1015"/>
        <v>NO</v>
      </c>
      <c r="X3107" t="str">
        <f t="shared" si="1016"/>
        <v>NO</v>
      </c>
      <c r="Y3107" t="str">
        <f t="shared" si="1017"/>
        <v>YES</v>
      </c>
      <c r="Z3107" t="str">
        <f t="shared" si="1018"/>
        <v>NO</v>
      </c>
      <c r="AA3107" t="str">
        <f t="shared" si="1019"/>
        <v>NO</v>
      </c>
      <c r="AB3107" t="str">
        <f t="shared" si="1020"/>
        <v>NO</v>
      </c>
      <c r="AC3107" t="str">
        <f t="shared" si="1021"/>
        <v>NO</v>
      </c>
      <c r="AD3107" t="str">
        <f t="shared" si="1022"/>
        <v>NO</v>
      </c>
      <c r="AE3107" t="str">
        <f t="shared" si="1023"/>
        <v>NO</v>
      </c>
      <c r="AF3107" t="str">
        <f t="shared" si="1024"/>
        <v>NO</v>
      </c>
      <c r="AG3107" t="str">
        <f t="shared" si="1025"/>
        <v>NO</v>
      </c>
      <c r="AH3107" t="str">
        <f t="shared" si="1026"/>
        <v>NO</v>
      </c>
      <c r="AI3107" t="str">
        <f t="shared" si="1027"/>
        <v/>
      </c>
      <c r="AJ3107">
        <f t="shared" si="1028"/>
        <v>31</v>
      </c>
    </row>
    <row r="3108" spans="1:36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008"/>
        <v>4.1000000000000002E-2</v>
      </c>
      <c r="P3108" s="6">
        <f t="shared" si="1009"/>
        <v>10.25</v>
      </c>
      <c r="Q3108" t="str">
        <f t="shared" si="1010"/>
        <v>theater</v>
      </c>
      <c r="R3108" t="str">
        <f t="shared" si="1011"/>
        <v>spaces</v>
      </c>
      <c r="S3108" s="8">
        <f t="shared" si="1012"/>
        <v>42241</v>
      </c>
      <c r="T3108" s="8">
        <f t="shared" si="1013"/>
        <v>42263.916666666672</v>
      </c>
      <c r="U3108">
        <f t="shared" si="1014"/>
        <v>2015</v>
      </c>
      <c r="V3108" t="str">
        <f>VLOOKUP(MONTH(S3108),REF!$C$4:$D$15,2,FALSE)</f>
        <v>AUG</v>
      </c>
      <c r="W3108" t="str">
        <f t="shared" si="1015"/>
        <v>NO</v>
      </c>
      <c r="X3108" t="str">
        <f t="shared" si="1016"/>
        <v>YES</v>
      </c>
      <c r="Y3108" t="str">
        <f t="shared" si="1017"/>
        <v>NO</v>
      </c>
      <c r="Z3108" t="str">
        <f t="shared" si="1018"/>
        <v>NO</v>
      </c>
      <c r="AA3108" t="str">
        <f t="shared" si="1019"/>
        <v>NO</v>
      </c>
      <c r="AB3108" t="str">
        <f t="shared" si="1020"/>
        <v>NO</v>
      </c>
      <c r="AC3108" t="str">
        <f t="shared" si="1021"/>
        <v>NO</v>
      </c>
      <c r="AD3108" t="str">
        <f t="shared" si="1022"/>
        <v>NO</v>
      </c>
      <c r="AE3108" t="str">
        <f t="shared" si="1023"/>
        <v>NO</v>
      </c>
      <c r="AF3108" t="str">
        <f t="shared" si="1024"/>
        <v>NO</v>
      </c>
      <c r="AG3108" t="str">
        <f t="shared" si="1025"/>
        <v>NO</v>
      </c>
      <c r="AH3108" t="str">
        <f t="shared" si="1026"/>
        <v>NO</v>
      </c>
      <c r="AI3108" t="str">
        <f t="shared" si="1027"/>
        <v/>
      </c>
      <c r="AJ3108">
        <f t="shared" si="1028"/>
        <v>4</v>
      </c>
    </row>
    <row r="3109" spans="1:36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008"/>
        <v>0.197625</v>
      </c>
      <c r="P3109" s="6">
        <f t="shared" si="1009"/>
        <v>272.58620689655174</v>
      </c>
      <c r="Q3109" t="str">
        <f t="shared" si="1010"/>
        <v>theater</v>
      </c>
      <c r="R3109" t="str">
        <f t="shared" si="1011"/>
        <v>spaces</v>
      </c>
      <c r="S3109" s="8">
        <f t="shared" si="1012"/>
        <v>42129</v>
      </c>
      <c r="T3109" s="8">
        <f t="shared" si="1013"/>
        <v>42135.814247685186</v>
      </c>
      <c r="U3109">
        <f t="shared" si="1014"/>
        <v>2015</v>
      </c>
      <c r="V3109" t="str">
        <f>VLOOKUP(MONTH(S3109),REF!$C$4:$D$15,2,FALSE)</f>
        <v>MAY</v>
      </c>
      <c r="W3109" t="str">
        <f t="shared" si="1015"/>
        <v>NO</v>
      </c>
      <c r="X3109" t="str">
        <f t="shared" si="1016"/>
        <v>NO</v>
      </c>
      <c r="Y3109" t="str">
        <f t="shared" si="1017"/>
        <v>NO</v>
      </c>
      <c r="Z3109" t="str">
        <f t="shared" si="1018"/>
        <v>NO</v>
      </c>
      <c r="AA3109" t="str">
        <f t="shared" si="1019"/>
        <v>NO</v>
      </c>
      <c r="AB3109" t="str">
        <f t="shared" si="1020"/>
        <v>NO</v>
      </c>
      <c r="AC3109" t="str">
        <f t="shared" si="1021"/>
        <v>NO</v>
      </c>
      <c r="AD3109" t="str">
        <f t="shared" si="1022"/>
        <v>NO</v>
      </c>
      <c r="AE3109" t="str">
        <f t="shared" si="1023"/>
        <v>NO</v>
      </c>
      <c r="AF3109" t="str">
        <f t="shared" si="1024"/>
        <v>YES</v>
      </c>
      <c r="AG3109" t="str">
        <f t="shared" si="1025"/>
        <v>NO</v>
      </c>
      <c r="AH3109" t="str">
        <f t="shared" si="1026"/>
        <v>NO</v>
      </c>
      <c r="AI3109" t="str">
        <f t="shared" si="1027"/>
        <v/>
      </c>
      <c r="AJ3109">
        <f t="shared" si="1028"/>
        <v>29</v>
      </c>
    </row>
    <row r="3110" spans="1:36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008"/>
        <v>5.1999999999999995E-4</v>
      </c>
      <c r="P3110" s="6">
        <f t="shared" si="1009"/>
        <v>13</v>
      </c>
      <c r="Q3110" t="str">
        <f t="shared" si="1010"/>
        <v>theater</v>
      </c>
      <c r="R3110" t="str">
        <f t="shared" si="1011"/>
        <v>spaces</v>
      </c>
      <c r="S3110" s="8">
        <f t="shared" si="1012"/>
        <v>42063</v>
      </c>
      <c r="T3110" s="8">
        <f t="shared" si="1013"/>
        <v>42122.638819444444</v>
      </c>
      <c r="U3110">
        <f t="shared" si="1014"/>
        <v>2015</v>
      </c>
      <c r="V3110" t="str">
        <f>VLOOKUP(MONTH(S3110),REF!$C$4:$D$15,2,FALSE)</f>
        <v>FEB</v>
      </c>
      <c r="W3110" t="str">
        <f t="shared" si="1015"/>
        <v>NO</v>
      </c>
      <c r="X3110" t="str">
        <f t="shared" si="1016"/>
        <v>NO</v>
      </c>
      <c r="Y3110" t="str">
        <f t="shared" si="1017"/>
        <v>NO</v>
      </c>
      <c r="Z3110" t="str">
        <f t="shared" si="1018"/>
        <v>NO</v>
      </c>
      <c r="AA3110" t="str">
        <f t="shared" si="1019"/>
        <v>NO</v>
      </c>
      <c r="AB3110" t="str">
        <f t="shared" si="1020"/>
        <v>NO</v>
      </c>
      <c r="AC3110" t="str">
        <f t="shared" si="1021"/>
        <v>NO</v>
      </c>
      <c r="AD3110" t="str">
        <f t="shared" si="1022"/>
        <v>NO</v>
      </c>
      <c r="AE3110" t="str">
        <f t="shared" si="1023"/>
        <v>NO</v>
      </c>
      <c r="AF3110" t="str">
        <f t="shared" si="1024"/>
        <v>NO</v>
      </c>
      <c r="AG3110" t="str">
        <f t="shared" si="1025"/>
        <v>NO</v>
      </c>
      <c r="AH3110" t="str">
        <f t="shared" si="1026"/>
        <v>YES</v>
      </c>
      <c r="AI3110" t="str">
        <f t="shared" si="1027"/>
        <v/>
      </c>
      <c r="AJ3110">
        <f t="shared" si="1028"/>
        <v>2</v>
      </c>
    </row>
    <row r="3111" spans="1:36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008"/>
        <v>0.25030188679245285</v>
      </c>
      <c r="P3111" s="6">
        <f t="shared" si="1009"/>
        <v>58.184210526315788</v>
      </c>
      <c r="Q3111" t="str">
        <f t="shared" si="1010"/>
        <v>theater</v>
      </c>
      <c r="R3111" t="str">
        <f t="shared" si="1011"/>
        <v>spaces</v>
      </c>
      <c r="S3111" s="8">
        <f t="shared" si="1012"/>
        <v>41844</v>
      </c>
      <c r="T3111" s="8">
        <f t="shared" si="1013"/>
        <v>41879.125115740739</v>
      </c>
      <c r="U3111">
        <f t="shared" si="1014"/>
        <v>2014</v>
      </c>
      <c r="V3111" t="str">
        <f>VLOOKUP(MONTH(S3111),REF!$C$4:$D$15,2,FALSE)</f>
        <v>JUL</v>
      </c>
      <c r="W3111" t="str">
        <f t="shared" si="1015"/>
        <v>NO</v>
      </c>
      <c r="X3111" t="str">
        <f t="shared" si="1016"/>
        <v>NO</v>
      </c>
      <c r="Y3111" t="str">
        <f t="shared" si="1017"/>
        <v>NO</v>
      </c>
      <c r="Z3111" t="str">
        <f t="shared" si="1018"/>
        <v>NO</v>
      </c>
      <c r="AA3111" t="str">
        <f t="shared" si="1019"/>
        <v>NO</v>
      </c>
      <c r="AB3111" t="str">
        <f t="shared" si="1020"/>
        <v>NO</v>
      </c>
      <c r="AC3111" t="str">
        <f t="shared" si="1021"/>
        <v>YES</v>
      </c>
      <c r="AD3111" t="str">
        <f t="shared" si="1022"/>
        <v>NO</v>
      </c>
      <c r="AE3111" t="str">
        <f t="shared" si="1023"/>
        <v>NO</v>
      </c>
      <c r="AF3111" t="str">
        <f t="shared" si="1024"/>
        <v>NO</v>
      </c>
      <c r="AG3111" t="str">
        <f t="shared" si="1025"/>
        <v>NO</v>
      </c>
      <c r="AH3111" t="str">
        <f t="shared" si="1026"/>
        <v>NO</v>
      </c>
      <c r="AI3111" t="str">
        <f t="shared" si="1027"/>
        <v/>
      </c>
      <c r="AJ3111">
        <f t="shared" si="1028"/>
        <v>114</v>
      </c>
    </row>
    <row r="3112" spans="1:36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008"/>
        <v>4.0000000000000002E-4</v>
      </c>
      <c r="P3112" s="6">
        <f t="shared" si="1009"/>
        <v>10</v>
      </c>
      <c r="Q3112" t="str">
        <f t="shared" si="1010"/>
        <v>theater</v>
      </c>
      <c r="R3112" t="str">
        <f t="shared" si="1011"/>
        <v>spaces</v>
      </c>
      <c r="S3112" s="8">
        <f t="shared" si="1012"/>
        <v>42745</v>
      </c>
      <c r="T3112" s="8">
        <f t="shared" si="1013"/>
        <v>42785.031469907408</v>
      </c>
      <c r="U3112">
        <f t="shared" si="1014"/>
        <v>2017</v>
      </c>
      <c r="V3112" t="str">
        <f>VLOOKUP(MONTH(S3112),REF!$C$4:$D$15,2,FALSE)</f>
        <v>JAN</v>
      </c>
      <c r="W3112" t="str">
        <f t="shared" si="1015"/>
        <v>NO</v>
      </c>
      <c r="X3112" t="str">
        <f t="shared" si="1016"/>
        <v>NO</v>
      </c>
      <c r="Y3112" t="str">
        <f t="shared" si="1017"/>
        <v>NO</v>
      </c>
      <c r="Z3112" t="str">
        <f t="shared" si="1018"/>
        <v>NO</v>
      </c>
      <c r="AA3112" t="str">
        <f t="shared" si="1019"/>
        <v>NO</v>
      </c>
      <c r="AB3112" t="str">
        <f t="shared" si="1020"/>
        <v>NO</v>
      </c>
      <c r="AC3112" t="str">
        <f t="shared" si="1021"/>
        <v>YES</v>
      </c>
      <c r="AD3112" t="str">
        <f t="shared" si="1022"/>
        <v>NO</v>
      </c>
      <c r="AE3112" t="str">
        <f t="shared" si="1023"/>
        <v>NO</v>
      </c>
      <c r="AF3112" t="str">
        <f t="shared" si="1024"/>
        <v>NO</v>
      </c>
      <c r="AG3112" t="str">
        <f t="shared" si="1025"/>
        <v>NO</v>
      </c>
      <c r="AH3112" t="str">
        <f t="shared" si="1026"/>
        <v>NO</v>
      </c>
      <c r="AI3112" t="str">
        <f t="shared" si="1027"/>
        <v/>
      </c>
      <c r="AJ3112">
        <f t="shared" si="1028"/>
        <v>1</v>
      </c>
    </row>
    <row r="3113" spans="1:36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008"/>
        <v>0.26640000000000003</v>
      </c>
      <c r="P3113" s="6">
        <f t="shared" si="1009"/>
        <v>70.10526315789474</v>
      </c>
      <c r="Q3113" t="str">
        <f t="shared" si="1010"/>
        <v>theater</v>
      </c>
      <c r="R3113" t="str">
        <f t="shared" si="1011"/>
        <v>spaces</v>
      </c>
      <c r="S3113" s="8">
        <f t="shared" si="1012"/>
        <v>41886</v>
      </c>
      <c r="T3113" s="8">
        <f t="shared" si="1013"/>
        <v>41916.595138888893</v>
      </c>
      <c r="U3113">
        <f t="shared" si="1014"/>
        <v>2014</v>
      </c>
      <c r="V3113" t="str">
        <f>VLOOKUP(MONTH(S3113),REF!$C$4:$D$15,2,FALSE)</f>
        <v>SEP</v>
      </c>
      <c r="W3113" t="str">
        <f t="shared" si="1015"/>
        <v>NO</v>
      </c>
      <c r="X3113" t="str">
        <f t="shared" si="1016"/>
        <v>NO</v>
      </c>
      <c r="Y3113" t="str">
        <f t="shared" si="1017"/>
        <v>NO</v>
      </c>
      <c r="Z3113" t="str">
        <f t="shared" si="1018"/>
        <v>NO</v>
      </c>
      <c r="AA3113" t="str">
        <f t="shared" si="1019"/>
        <v>NO</v>
      </c>
      <c r="AB3113" t="str">
        <f t="shared" si="1020"/>
        <v>YES</v>
      </c>
      <c r="AC3113" t="str">
        <f t="shared" si="1021"/>
        <v>NO</v>
      </c>
      <c r="AD3113" t="str">
        <f t="shared" si="1022"/>
        <v>NO</v>
      </c>
      <c r="AE3113" t="str">
        <f t="shared" si="1023"/>
        <v>NO</v>
      </c>
      <c r="AF3113" t="str">
        <f t="shared" si="1024"/>
        <v>NO</v>
      </c>
      <c r="AG3113" t="str">
        <f t="shared" si="1025"/>
        <v>NO</v>
      </c>
      <c r="AH3113" t="str">
        <f t="shared" si="1026"/>
        <v>NO</v>
      </c>
      <c r="AI3113" t="str">
        <f t="shared" si="1027"/>
        <v/>
      </c>
      <c r="AJ3113">
        <f t="shared" si="1028"/>
        <v>76</v>
      </c>
    </row>
    <row r="3114" spans="1:36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008"/>
        <v>4.7363636363636365E-2</v>
      </c>
      <c r="P3114" s="6">
        <f t="shared" si="1009"/>
        <v>57.888888888888886</v>
      </c>
      <c r="Q3114" t="str">
        <f t="shared" si="1010"/>
        <v>theater</v>
      </c>
      <c r="R3114" t="str">
        <f t="shared" si="1011"/>
        <v>spaces</v>
      </c>
      <c r="S3114" s="8">
        <f t="shared" si="1012"/>
        <v>42615</v>
      </c>
      <c r="T3114" s="8">
        <f t="shared" si="1013"/>
        <v>42675.121921296297</v>
      </c>
      <c r="U3114">
        <f t="shared" si="1014"/>
        <v>2016</v>
      </c>
      <c r="V3114" t="str">
        <f>VLOOKUP(MONTH(S3114),REF!$C$4:$D$15,2,FALSE)</f>
        <v>SEP</v>
      </c>
      <c r="W3114" t="str">
        <f t="shared" si="1015"/>
        <v>NO</v>
      </c>
      <c r="X3114" t="str">
        <f t="shared" si="1016"/>
        <v>NO</v>
      </c>
      <c r="Y3114" t="str">
        <f t="shared" si="1017"/>
        <v>NO</v>
      </c>
      <c r="Z3114" t="str">
        <f t="shared" si="1018"/>
        <v>YES</v>
      </c>
      <c r="AA3114" t="str">
        <f t="shared" si="1019"/>
        <v>NO</v>
      </c>
      <c r="AB3114" t="str">
        <f t="shared" si="1020"/>
        <v>NO</v>
      </c>
      <c r="AC3114" t="str">
        <f t="shared" si="1021"/>
        <v>NO</v>
      </c>
      <c r="AD3114" t="str">
        <f t="shared" si="1022"/>
        <v>NO</v>
      </c>
      <c r="AE3114" t="str">
        <f t="shared" si="1023"/>
        <v>NO</v>
      </c>
      <c r="AF3114" t="str">
        <f t="shared" si="1024"/>
        <v>NO</v>
      </c>
      <c r="AG3114" t="str">
        <f t="shared" si="1025"/>
        <v>NO</v>
      </c>
      <c r="AH3114" t="str">
        <f t="shared" si="1026"/>
        <v>NO</v>
      </c>
      <c r="AI3114" t="str">
        <f t="shared" si="1027"/>
        <v/>
      </c>
      <c r="AJ3114">
        <f t="shared" si="1028"/>
        <v>9</v>
      </c>
    </row>
    <row r="3115" spans="1:36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008"/>
        <v>4.2435339894712751E-2</v>
      </c>
      <c r="P3115" s="6">
        <f t="shared" si="1009"/>
        <v>125.27027027027027</v>
      </c>
      <c r="Q3115" t="str">
        <f t="shared" si="1010"/>
        <v>theater</v>
      </c>
      <c r="R3115" t="str">
        <f t="shared" si="1011"/>
        <v>spaces</v>
      </c>
      <c r="S3115" s="8">
        <f t="shared" si="1012"/>
        <v>42082</v>
      </c>
      <c r="T3115" s="8">
        <f t="shared" si="1013"/>
        <v>42111.731273148151</v>
      </c>
      <c r="U3115">
        <f t="shared" si="1014"/>
        <v>2015</v>
      </c>
      <c r="V3115" t="str">
        <f>VLOOKUP(MONTH(S3115),REF!$C$4:$D$15,2,FALSE)</f>
        <v>MAR</v>
      </c>
      <c r="W3115" t="str">
        <f t="shared" si="1015"/>
        <v>NO</v>
      </c>
      <c r="X3115" t="str">
        <f t="shared" si="1016"/>
        <v>NO</v>
      </c>
      <c r="Y3115" t="str">
        <f t="shared" si="1017"/>
        <v>NO</v>
      </c>
      <c r="Z3115" t="str">
        <f t="shared" si="1018"/>
        <v>NO</v>
      </c>
      <c r="AA3115" t="str">
        <f t="shared" si="1019"/>
        <v>NO</v>
      </c>
      <c r="AB3115" t="str">
        <f t="shared" si="1020"/>
        <v>NO</v>
      </c>
      <c r="AC3115" t="str">
        <f t="shared" si="1021"/>
        <v>NO</v>
      </c>
      <c r="AD3115" t="str">
        <f t="shared" si="1022"/>
        <v>NO</v>
      </c>
      <c r="AE3115" t="str">
        <f t="shared" si="1023"/>
        <v>NO</v>
      </c>
      <c r="AF3115" t="str">
        <f t="shared" si="1024"/>
        <v>NO</v>
      </c>
      <c r="AG3115" t="str">
        <f t="shared" si="1025"/>
        <v>NO</v>
      </c>
      <c r="AH3115" t="str">
        <f t="shared" si="1026"/>
        <v>YES</v>
      </c>
      <c r="AI3115" t="str">
        <f t="shared" si="1027"/>
        <v/>
      </c>
      <c r="AJ3115">
        <f t="shared" si="1028"/>
        <v>37</v>
      </c>
    </row>
    <row r="3116" spans="1:36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008"/>
        <v>0</v>
      </c>
      <c r="P3116" s="6" t="e">
        <f t="shared" si="1009"/>
        <v>#DIV/0!</v>
      </c>
      <c r="Q3116" t="str">
        <f t="shared" si="1010"/>
        <v>theater</v>
      </c>
      <c r="R3116" t="str">
        <f t="shared" si="1011"/>
        <v>spaces</v>
      </c>
      <c r="S3116" s="8">
        <f t="shared" si="1012"/>
        <v>41844</v>
      </c>
      <c r="T3116" s="8">
        <f t="shared" si="1013"/>
        <v>41903.632523148146</v>
      </c>
      <c r="U3116">
        <f t="shared" si="1014"/>
        <v>2014</v>
      </c>
      <c r="V3116" t="str">
        <f>VLOOKUP(MONTH(S3116),REF!$C$4:$D$15,2,FALSE)</f>
        <v>JUL</v>
      </c>
      <c r="W3116" t="str">
        <f t="shared" si="1015"/>
        <v>NO</v>
      </c>
      <c r="X3116" t="str">
        <f t="shared" si="1016"/>
        <v>NO</v>
      </c>
      <c r="Y3116" t="str">
        <f t="shared" si="1017"/>
        <v>NO</v>
      </c>
      <c r="Z3116" t="str">
        <f t="shared" si="1018"/>
        <v>NO</v>
      </c>
      <c r="AA3116" t="str">
        <f t="shared" si="1019"/>
        <v>NO</v>
      </c>
      <c r="AB3116" t="str">
        <f t="shared" si="1020"/>
        <v>NO</v>
      </c>
      <c r="AC3116" t="str">
        <f t="shared" si="1021"/>
        <v>NO</v>
      </c>
      <c r="AD3116" t="str">
        <f t="shared" si="1022"/>
        <v>NO</v>
      </c>
      <c r="AE3116" t="str">
        <f t="shared" si="1023"/>
        <v>NO</v>
      </c>
      <c r="AF3116" t="str">
        <f t="shared" si="1024"/>
        <v>NO</v>
      </c>
      <c r="AG3116" t="str">
        <f t="shared" si="1025"/>
        <v>NO</v>
      </c>
      <c r="AH3116" t="str">
        <f t="shared" si="1026"/>
        <v>YES</v>
      </c>
      <c r="AI3116" t="str">
        <f t="shared" si="1027"/>
        <v/>
      </c>
      <c r="AJ3116">
        <f t="shared" si="1028"/>
        <v>0</v>
      </c>
    </row>
    <row r="3117" spans="1:36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008"/>
        <v>0.03</v>
      </c>
      <c r="P3117" s="6">
        <f t="shared" si="1009"/>
        <v>300</v>
      </c>
      <c r="Q3117" t="str">
        <f t="shared" si="1010"/>
        <v>theater</v>
      </c>
      <c r="R3117" t="str">
        <f t="shared" si="1011"/>
        <v>spaces</v>
      </c>
      <c r="S3117" s="8">
        <f t="shared" si="1012"/>
        <v>42496</v>
      </c>
      <c r="T3117" s="8">
        <f t="shared" si="1013"/>
        <v>42526.447071759263</v>
      </c>
      <c r="U3117">
        <f t="shared" si="1014"/>
        <v>2016</v>
      </c>
      <c r="V3117" t="str">
        <f>VLOOKUP(MONTH(S3117),REF!$C$4:$D$15,2,FALSE)</f>
        <v>MAY</v>
      </c>
      <c r="W3117" t="str">
        <f t="shared" si="1015"/>
        <v>NO</v>
      </c>
      <c r="X3117" t="str">
        <f t="shared" si="1016"/>
        <v>NO</v>
      </c>
      <c r="Y3117" t="str">
        <f t="shared" si="1017"/>
        <v>NO</v>
      </c>
      <c r="Z3117" t="str">
        <f t="shared" si="1018"/>
        <v>YES</v>
      </c>
      <c r="AA3117" t="str">
        <f t="shared" si="1019"/>
        <v>NO</v>
      </c>
      <c r="AB3117" t="str">
        <f t="shared" si="1020"/>
        <v>NO</v>
      </c>
      <c r="AC3117" t="str">
        <f t="shared" si="1021"/>
        <v>NO</v>
      </c>
      <c r="AD3117" t="str">
        <f t="shared" si="1022"/>
        <v>NO</v>
      </c>
      <c r="AE3117" t="str">
        <f t="shared" si="1023"/>
        <v>NO</v>
      </c>
      <c r="AF3117" t="str">
        <f t="shared" si="1024"/>
        <v>NO</v>
      </c>
      <c r="AG3117" t="str">
        <f t="shared" si="1025"/>
        <v>NO</v>
      </c>
      <c r="AH3117" t="str">
        <f t="shared" si="1026"/>
        <v>NO</v>
      </c>
      <c r="AI3117" t="str">
        <f t="shared" si="1027"/>
        <v/>
      </c>
      <c r="AJ3117">
        <f t="shared" si="1028"/>
        <v>1</v>
      </c>
    </row>
    <row r="3118" spans="1:36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008"/>
        <v>0.57333333333333336</v>
      </c>
      <c r="P3118" s="6">
        <f t="shared" si="1009"/>
        <v>43</v>
      </c>
      <c r="Q3118" t="str">
        <f t="shared" si="1010"/>
        <v>theater</v>
      </c>
      <c r="R3118" t="str">
        <f t="shared" si="1011"/>
        <v>spaces</v>
      </c>
      <c r="S3118" s="8">
        <f t="shared" si="1012"/>
        <v>42082</v>
      </c>
      <c r="T3118" s="8">
        <f t="shared" si="1013"/>
        <v>42095.515335648146</v>
      </c>
      <c r="U3118">
        <f t="shared" si="1014"/>
        <v>2015</v>
      </c>
      <c r="V3118" t="str">
        <f>VLOOKUP(MONTH(S3118),REF!$C$4:$D$15,2,FALSE)</f>
        <v>MAR</v>
      </c>
      <c r="W3118" t="str">
        <f t="shared" si="1015"/>
        <v>YES</v>
      </c>
      <c r="X3118" t="str">
        <f t="shared" si="1016"/>
        <v>NO</v>
      </c>
      <c r="Y3118" t="str">
        <f t="shared" si="1017"/>
        <v>NO</v>
      </c>
      <c r="Z3118" t="str">
        <f t="shared" si="1018"/>
        <v>NO</v>
      </c>
      <c r="AA3118" t="str">
        <f t="shared" si="1019"/>
        <v>NO</v>
      </c>
      <c r="AB3118" t="str">
        <f t="shared" si="1020"/>
        <v>NO</v>
      </c>
      <c r="AC3118" t="str">
        <f t="shared" si="1021"/>
        <v>NO</v>
      </c>
      <c r="AD3118" t="str">
        <f t="shared" si="1022"/>
        <v>NO</v>
      </c>
      <c r="AE3118" t="str">
        <f t="shared" si="1023"/>
        <v>NO</v>
      </c>
      <c r="AF3118" t="str">
        <f t="shared" si="1024"/>
        <v>NO</v>
      </c>
      <c r="AG3118" t="str">
        <f t="shared" si="1025"/>
        <v>NO</v>
      </c>
      <c r="AH3118" t="str">
        <f t="shared" si="1026"/>
        <v>NO</v>
      </c>
      <c r="AI3118" t="str">
        <f t="shared" si="1027"/>
        <v/>
      </c>
      <c r="AJ3118">
        <f t="shared" si="1028"/>
        <v>10</v>
      </c>
    </row>
    <row r="3119" spans="1:36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008"/>
        <v>1E-3</v>
      </c>
      <c r="P3119" s="6">
        <f t="shared" si="1009"/>
        <v>1</v>
      </c>
      <c r="Q3119" t="str">
        <f t="shared" si="1010"/>
        <v>theater</v>
      </c>
      <c r="R3119" t="str">
        <f t="shared" si="1011"/>
        <v>spaces</v>
      </c>
      <c r="S3119" s="8">
        <f t="shared" si="1012"/>
        <v>42509</v>
      </c>
      <c r="T3119" s="8">
        <f t="shared" si="1013"/>
        <v>42517.55</v>
      </c>
      <c r="U3119">
        <f t="shared" si="1014"/>
        <v>2016</v>
      </c>
      <c r="V3119" t="str">
        <f>VLOOKUP(MONTH(S3119),REF!$C$4:$D$15,2,FALSE)</f>
        <v>MAY</v>
      </c>
      <c r="W3119" t="str">
        <f t="shared" si="1015"/>
        <v>NO</v>
      </c>
      <c r="X3119" t="str">
        <f t="shared" si="1016"/>
        <v>YES</v>
      </c>
      <c r="Y3119" t="str">
        <f t="shared" si="1017"/>
        <v>NO</v>
      </c>
      <c r="Z3119" t="str">
        <f t="shared" si="1018"/>
        <v>NO</v>
      </c>
      <c r="AA3119" t="str">
        <f t="shared" si="1019"/>
        <v>NO</v>
      </c>
      <c r="AB3119" t="str">
        <f t="shared" si="1020"/>
        <v>NO</v>
      </c>
      <c r="AC3119" t="str">
        <f t="shared" si="1021"/>
        <v>NO</v>
      </c>
      <c r="AD3119" t="str">
        <f t="shared" si="1022"/>
        <v>NO</v>
      </c>
      <c r="AE3119" t="str">
        <f t="shared" si="1023"/>
        <v>NO</v>
      </c>
      <c r="AF3119" t="str">
        <f t="shared" si="1024"/>
        <v>NO</v>
      </c>
      <c r="AG3119" t="str">
        <f t="shared" si="1025"/>
        <v>NO</v>
      </c>
      <c r="AH3119" t="str">
        <f t="shared" si="1026"/>
        <v>NO</v>
      </c>
      <c r="AI3119" t="str">
        <f t="shared" si="1027"/>
        <v/>
      </c>
      <c r="AJ3119">
        <f t="shared" si="1028"/>
        <v>1</v>
      </c>
    </row>
    <row r="3120" spans="1:36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008"/>
        <v>3.0999999999999999E-3</v>
      </c>
      <c r="P3120" s="6">
        <f t="shared" si="1009"/>
        <v>775</v>
      </c>
      <c r="Q3120" t="str">
        <f t="shared" si="1010"/>
        <v>theater</v>
      </c>
      <c r="R3120" t="str">
        <f t="shared" si="1011"/>
        <v>spaces</v>
      </c>
      <c r="S3120" s="8">
        <f t="shared" si="1012"/>
        <v>42535</v>
      </c>
      <c r="T3120" s="8">
        <f t="shared" si="1013"/>
        <v>42553.649571759262</v>
      </c>
      <c r="U3120">
        <f t="shared" si="1014"/>
        <v>2016</v>
      </c>
      <c r="V3120" t="str">
        <f>VLOOKUP(MONTH(S3120),REF!$C$4:$D$15,2,FALSE)</f>
        <v>JUN</v>
      </c>
      <c r="W3120" t="str">
        <f t="shared" si="1015"/>
        <v>NO</v>
      </c>
      <c r="X3120" t="str">
        <f t="shared" si="1016"/>
        <v>NO</v>
      </c>
      <c r="Y3120" t="str">
        <f t="shared" si="1017"/>
        <v>NO</v>
      </c>
      <c r="Z3120" t="str">
        <f t="shared" si="1018"/>
        <v>NO</v>
      </c>
      <c r="AA3120" t="str">
        <f t="shared" si="1019"/>
        <v>NO</v>
      </c>
      <c r="AB3120" t="str">
        <f t="shared" si="1020"/>
        <v>NO</v>
      </c>
      <c r="AC3120" t="str">
        <f t="shared" si="1021"/>
        <v>NO</v>
      </c>
      <c r="AD3120" t="str">
        <f t="shared" si="1022"/>
        <v>NO</v>
      </c>
      <c r="AE3120" t="str">
        <f t="shared" si="1023"/>
        <v>NO</v>
      </c>
      <c r="AF3120" t="str">
        <f t="shared" si="1024"/>
        <v>NO</v>
      </c>
      <c r="AG3120" t="str">
        <f t="shared" si="1025"/>
        <v>NO</v>
      </c>
      <c r="AH3120" t="str">
        <f t="shared" si="1026"/>
        <v>YES</v>
      </c>
      <c r="AI3120" t="str">
        <f t="shared" si="1027"/>
        <v/>
      </c>
      <c r="AJ3120">
        <f t="shared" si="1028"/>
        <v>2</v>
      </c>
    </row>
    <row r="3121" spans="1:36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008"/>
        <v>5.0000000000000001E-4</v>
      </c>
      <c r="P3121" s="6">
        <f t="shared" si="1009"/>
        <v>5</v>
      </c>
      <c r="Q3121" t="str">
        <f t="shared" si="1010"/>
        <v>theater</v>
      </c>
      <c r="R3121" t="str">
        <f t="shared" si="1011"/>
        <v>spaces</v>
      </c>
      <c r="S3121" s="8">
        <f t="shared" si="1012"/>
        <v>42060</v>
      </c>
      <c r="T3121" s="8">
        <f t="shared" si="1013"/>
        <v>42090.003842592589</v>
      </c>
      <c r="U3121">
        <f t="shared" si="1014"/>
        <v>2015</v>
      </c>
      <c r="V3121" t="str">
        <f>VLOOKUP(MONTH(S3121),REF!$C$4:$D$15,2,FALSE)</f>
        <v>FEB</v>
      </c>
      <c r="W3121" t="str">
        <f t="shared" si="1015"/>
        <v>NO</v>
      </c>
      <c r="X3121" t="str">
        <f t="shared" si="1016"/>
        <v>NO</v>
      </c>
      <c r="Y3121" t="str">
        <f t="shared" si="1017"/>
        <v>NO</v>
      </c>
      <c r="Z3121" t="str">
        <f t="shared" si="1018"/>
        <v>YES</v>
      </c>
      <c r="AA3121" t="str">
        <f t="shared" si="1019"/>
        <v>NO</v>
      </c>
      <c r="AB3121" t="str">
        <f t="shared" si="1020"/>
        <v>NO</v>
      </c>
      <c r="AC3121" t="str">
        <f t="shared" si="1021"/>
        <v>NO</v>
      </c>
      <c r="AD3121" t="str">
        <f t="shared" si="1022"/>
        <v>NO</v>
      </c>
      <c r="AE3121" t="str">
        <f t="shared" si="1023"/>
        <v>NO</v>
      </c>
      <c r="AF3121" t="str">
        <f t="shared" si="1024"/>
        <v>NO</v>
      </c>
      <c r="AG3121" t="str">
        <f t="shared" si="1025"/>
        <v>NO</v>
      </c>
      <c r="AH3121" t="str">
        <f t="shared" si="1026"/>
        <v>NO</v>
      </c>
      <c r="AI3121" t="str">
        <f t="shared" si="1027"/>
        <v/>
      </c>
      <c r="AJ3121">
        <f t="shared" si="1028"/>
        <v>1</v>
      </c>
    </row>
    <row r="3122" spans="1:36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008"/>
        <v>9.8461538461538464E-5</v>
      </c>
      <c r="P3122" s="6">
        <f t="shared" si="1009"/>
        <v>12.8</v>
      </c>
      <c r="Q3122" t="str">
        <f t="shared" si="1010"/>
        <v>theater</v>
      </c>
      <c r="R3122" t="str">
        <f t="shared" si="1011"/>
        <v>spaces</v>
      </c>
      <c r="S3122" s="8">
        <f t="shared" si="1012"/>
        <v>42436</v>
      </c>
      <c r="T3122" s="8">
        <f t="shared" si="1013"/>
        <v>42495.900416666671</v>
      </c>
      <c r="U3122">
        <f t="shared" si="1014"/>
        <v>2016</v>
      </c>
      <c r="V3122" t="str">
        <f>VLOOKUP(MONTH(S3122),REF!$C$4:$D$15,2,FALSE)</f>
        <v>MAR</v>
      </c>
      <c r="W3122" t="str">
        <f t="shared" si="1015"/>
        <v>NO</v>
      </c>
      <c r="X3122" t="str">
        <f t="shared" si="1016"/>
        <v>NO</v>
      </c>
      <c r="Y3122" t="str">
        <f t="shared" si="1017"/>
        <v>NO</v>
      </c>
      <c r="Z3122" t="str">
        <f t="shared" si="1018"/>
        <v>NO</v>
      </c>
      <c r="AA3122" t="str">
        <f t="shared" si="1019"/>
        <v>NO</v>
      </c>
      <c r="AB3122" t="str">
        <f t="shared" si="1020"/>
        <v>NO</v>
      </c>
      <c r="AC3122" t="str">
        <f t="shared" si="1021"/>
        <v>NO</v>
      </c>
      <c r="AD3122" t="str">
        <f t="shared" si="1022"/>
        <v>NO</v>
      </c>
      <c r="AE3122" t="str">
        <f t="shared" si="1023"/>
        <v>NO</v>
      </c>
      <c r="AF3122" t="str">
        <f t="shared" si="1024"/>
        <v>NO</v>
      </c>
      <c r="AG3122" t="str">
        <f t="shared" si="1025"/>
        <v>NO</v>
      </c>
      <c r="AH3122" t="str">
        <f t="shared" si="1026"/>
        <v>YES</v>
      </c>
      <c r="AI3122" t="str">
        <f t="shared" si="1027"/>
        <v/>
      </c>
      <c r="AJ3122">
        <f t="shared" si="1028"/>
        <v>10</v>
      </c>
    </row>
    <row r="3123" spans="1:36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008"/>
        <v>6.6666666666666671E-3</v>
      </c>
      <c r="P3123" s="6">
        <f t="shared" si="1009"/>
        <v>10</v>
      </c>
      <c r="Q3123" t="str">
        <f t="shared" si="1010"/>
        <v>theater</v>
      </c>
      <c r="R3123" t="str">
        <f t="shared" si="1011"/>
        <v>spaces</v>
      </c>
      <c r="S3123" s="8">
        <f t="shared" si="1012"/>
        <v>41849</v>
      </c>
      <c r="T3123" s="8">
        <f t="shared" si="1013"/>
        <v>41908.679803240739</v>
      </c>
      <c r="U3123">
        <f t="shared" si="1014"/>
        <v>2014</v>
      </c>
      <c r="V3123" t="str">
        <f>VLOOKUP(MONTH(S3123),REF!$C$4:$D$15,2,FALSE)</f>
        <v>JUL</v>
      </c>
      <c r="W3123" t="str">
        <f t="shared" si="1015"/>
        <v>NO</v>
      </c>
      <c r="X3123" t="str">
        <f t="shared" si="1016"/>
        <v>YES</v>
      </c>
      <c r="Y3123" t="str">
        <f t="shared" si="1017"/>
        <v>NO</v>
      </c>
      <c r="Z3123" t="str">
        <f t="shared" si="1018"/>
        <v>NO</v>
      </c>
      <c r="AA3123" t="str">
        <f t="shared" si="1019"/>
        <v>NO</v>
      </c>
      <c r="AB3123" t="str">
        <f t="shared" si="1020"/>
        <v>NO</v>
      </c>
      <c r="AC3123" t="str">
        <f t="shared" si="1021"/>
        <v>NO</v>
      </c>
      <c r="AD3123" t="str">
        <f t="shared" si="1022"/>
        <v>NO</v>
      </c>
      <c r="AE3123" t="str">
        <f t="shared" si="1023"/>
        <v>NO</v>
      </c>
      <c r="AF3123" t="str">
        <f t="shared" si="1024"/>
        <v>NO</v>
      </c>
      <c r="AG3123" t="str">
        <f t="shared" si="1025"/>
        <v>NO</v>
      </c>
      <c r="AH3123" t="str">
        <f t="shared" si="1026"/>
        <v>NO</v>
      </c>
      <c r="AI3123" t="str">
        <f t="shared" si="1027"/>
        <v/>
      </c>
      <c r="AJ3123" t="str">
        <f t="shared" si="1028"/>
        <v/>
      </c>
    </row>
    <row r="3124" spans="1:36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008"/>
        <v>0.58291457286432158</v>
      </c>
      <c r="P3124" s="6">
        <f t="shared" si="1009"/>
        <v>58</v>
      </c>
      <c r="Q3124" t="str">
        <f t="shared" si="1010"/>
        <v>theater</v>
      </c>
      <c r="R3124" t="str">
        <f t="shared" si="1011"/>
        <v>spaces</v>
      </c>
      <c r="S3124" s="8">
        <f t="shared" si="1012"/>
        <v>42679</v>
      </c>
      <c r="T3124" s="8">
        <f t="shared" si="1013"/>
        <v>42683.973750000005</v>
      </c>
      <c r="U3124">
        <f t="shared" si="1014"/>
        <v>2016</v>
      </c>
      <c r="V3124" t="str">
        <f>VLOOKUP(MONTH(S3124),REF!$C$4:$D$15,2,FALSE)</f>
        <v>NOV</v>
      </c>
      <c r="W3124" t="str">
        <f t="shared" si="1015"/>
        <v>YES</v>
      </c>
      <c r="X3124" t="str">
        <f t="shared" si="1016"/>
        <v>NO</v>
      </c>
      <c r="Y3124" t="str">
        <f t="shared" si="1017"/>
        <v>NO</v>
      </c>
      <c r="Z3124" t="str">
        <f t="shared" si="1018"/>
        <v>NO</v>
      </c>
      <c r="AA3124" t="str">
        <f t="shared" si="1019"/>
        <v>NO</v>
      </c>
      <c r="AB3124" t="str">
        <f t="shared" si="1020"/>
        <v>NO</v>
      </c>
      <c r="AC3124" t="str">
        <f t="shared" si="1021"/>
        <v>NO</v>
      </c>
      <c r="AD3124" t="str">
        <f t="shared" si="1022"/>
        <v>NO</v>
      </c>
      <c r="AE3124" t="str">
        <f t="shared" si="1023"/>
        <v>NO</v>
      </c>
      <c r="AF3124" t="str">
        <f t="shared" si="1024"/>
        <v>NO</v>
      </c>
      <c r="AG3124" t="str">
        <f t="shared" si="1025"/>
        <v>NO</v>
      </c>
      <c r="AH3124" t="str">
        <f t="shared" si="1026"/>
        <v>NO</v>
      </c>
      <c r="AI3124" t="str">
        <f t="shared" si="1027"/>
        <v/>
      </c>
      <c r="AJ3124" t="str">
        <f t="shared" si="1028"/>
        <v/>
      </c>
    </row>
    <row r="3125" spans="1:36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008"/>
        <v>0.68153600000000003</v>
      </c>
      <c r="P3125" s="6">
        <f t="shared" si="1009"/>
        <v>244.80459770114942</v>
      </c>
      <c r="Q3125" t="str">
        <f t="shared" si="1010"/>
        <v>theater</v>
      </c>
      <c r="R3125" t="str">
        <f t="shared" si="1011"/>
        <v>spaces</v>
      </c>
      <c r="S3125" s="8">
        <f t="shared" si="1012"/>
        <v>42531</v>
      </c>
      <c r="T3125" s="8">
        <f t="shared" si="1013"/>
        <v>42560.993032407408</v>
      </c>
      <c r="U3125">
        <f t="shared" si="1014"/>
        <v>2016</v>
      </c>
      <c r="V3125" t="str">
        <f>VLOOKUP(MONTH(S3125),REF!$C$4:$D$15,2,FALSE)</f>
        <v>JUN</v>
      </c>
      <c r="W3125" t="str">
        <f t="shared" si="1015"/>
        <v>NO</v>
      </c>
      <c r="X3125" t="str">
        <f t="shared" si="1016"/>
        <v>NO</v>
      </c>
      <c r="Y3125" t="str">
        <f t="shared" si="1017"/>
        <v>NO</v>
      </c>
      <c r="Z3125" t="str">
        <f t="shared" si="1018"/>
        <v>NO</v>
      </c>
      <c r="AA3125" t="str">
        <f t="shared" si="1019"/>
        <v>NO</v>
      </c>
      <c r="AB3125" t="str">
        <f t="shared" si="1020"/>
        <v>NO</v>
      </c>
      <c r="AC3125" t="str">
        <f t="shared" si="1021"/>
        <v>NO</v>
      </c>
      <c r="AD3125" t="str">
        <f t="shared" si="1022"/>
        <v>NO</v>
      </c>
      <c r="AE3125" t="str">
        <f t="shared" si="1023"/>
        <v>NO</v>
      </c>
      <c r="AF3125" t="str">
        <f t="shared" si="1024"/>
        <v>NO</v>
      </c>
      <c r="AG3125" t="str">
        <f t="shared" si="1025"/>
        <v>NO</v>
      </c>
      <c r="AH3125" t="str">
        <f t="shared" si="1026"/>
        <v>YES</v>
      </c>
      <c r="AI3125" t="str">
        <f t="shared" si="1027"/>
        <v/>
      </c>
      <c r="AJ3125" t="str">
        <f t="shared" si="1028"/>
        <v/>
      </c>
    </row>
    <row r="3126" spans="1:36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008"/>
        <v>3.2499999999999997E-5</v>
      </c>
      <c r="P3126" s="6">
        <f t="shared" si="1009"/>
        <v>6.5</v>
      </c>
      <c r="Q3126" t="str">
        <f t="shared" si="1010"/>
        <v>theater</v>
      </c>
      <c r="R3126" t="str">
        <f t="shared" si="1011"/>
        <v>spaces</v>
      </c>
      <c r="S3126" s="8">
        <f t="shared" si="1012"/>
        <v>41978</v>
      </c>
      <c r="T3126" s="8">
        <f t="shared" si="1013"/>
        <v>42037.780104166668</v>
      </c>
      <c r="U3126">
        <f t="shared" si="1014"/>
        <v>2014</v>
      </c>
      <c r="V3126" t="str">
        <f>VLOOKUP(MONTH(S3126),REF!$C$4:$D$15,2,FALSE)</f>
        <v>DEC</v>
      </c>
      <c r="W3126" t="str">
        <f t="shared" si="1015"/>
        <v>NO</v>
      </c>
      <c r="X3126" t="str">
        <f t="shared" si="1016"/>
        <v>NO</v>
      </c>
      <c r="Y3126" t="str">
        <f t="shared" si="1017"/>
        <v>NO</v>
      </c>
      <c r="Z3126" t="str">
        <f t="shared" si="1018"/>
        <v>NO</v>
      </c>
      <c r="AA3126" t="str">
        <f t="shared" si="1019"/>
        <v>NO</v>
      </c>
      <c r="AB3126" t="str">
        <f t="shared" si="1020"/>
        <v>NO</v>
      </c>
      <c r="AC3126" t="str">
        <f t="shared" si="1021"/>
        <v>NO</v>
      </c>
      <c r="AD3126" t="str">
        <f t="shared" si="1022"/>
        <v>NO</v>
      </c>
      <c r="AE3126" t="str">
        <f t="shared" si="1023"/>
        <v>NO</v>
      </c>
      <c r="AF3126" t="str">
        <f t="shared" si="1024"/>
        <v>NO</v>
      </c>
      <c r="AG3126" t="str">
        <f t="shared" si="1025"/>
        <v>NO</v>
      </c>
      <c r="AH3126" t="str">
        <f t="shared" si="1026"/>
        <v>YES</v>
      </c>
      <c r="AI3126" t="str">
        <f t="shared" si="1027"/>
        <v/>
      </c>
      <c r="AJ3126" t="str">
        <f t="shared" si="1028"/>
        <v/>
      </c>
    </row>
    <row r="3127" spans="1:36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008"/>
        <v>0</v>
      </c>
      <c r="P3127" s="6" t="e">
        <f t="shared" si="1009"/>
        <v>#DIV/0!</v>
      </c>
      <c r="Q3127" t="str">
        <f t="shared" si="1010"/>
        <v>theater</v>
      </c>
      <c r="R3127" t="str">
        <f t="shared" si="1011"/>
        <v>spaces</v>
      </c>
      <c r="S3127" s="8">
        <f t="shared" si="1012"/>
        <v>42346</v>
      </c>
      <c r="T3127" s="8">
        <f t="shared" si="1013"/>
        <v>42376.20685185185</v>
      </c>
      <c r="U3127">
        <f t="shared" si="1014"/>
        <v>2015</v>
      </c>
      <c r="V3127" t="str">
        <f>VLOOKUP(MONTH(S3127),REF!$C$4:$D$15,2,FALSE)</f>
        <v>DEC</v>
      </c>
      <c r="W3127" t="str">
        <f t="shared" si="1015"/>
        <v>NO</v>
      </c>
      <c r="X3127" t="str">
        <f t="shared" si="1016"/>
        <v>NO</v>
      </c>
      <c r="Y3127" t="str">
        <f t="shared" si="1017"/>
        <v>NO</v>
      </c>
      <c r="Z3127" t="str">
        <f t="shared" si="1018"/>
        <v>NO</v>
      </c>
      <c r="AA3127" t="str">
        <f t="shared" si="1019"/>
        <v>NO</v>
      </c>
      <c r="AB3127" t="str">
        <f t="shared" si="1020"/>
        <v>NO</v>
      </c>
      <c r="AC3127" t="str">
        <f t="shared" si="1021"/>
        <v>NO</v>
      </c>
      <c r="AD3127" t="str">
        <f t="shared" si="1022"/>
        <v>NO</v>
      </c>
      <c r="AE3127" t="str">
        <f t="shared" si="1023"/>
        <v>NO</v>
      </c>
      <c r="AF3127" t="str">
        <f t="shared" si="1024"/>
        <v>NO</v>
      </c>
      <c r="AG3127" t="str">
        <f t="shared" si="1025"/>
        <v>NO</v>
      </c>
      <c r="AH3127" t="str">
        <f t="shared" si="1026"/>
        <v>YES</v>
      </c>
      <c r="AI3127" t="str">
        <f t="shared" si="1027"/>
        <v/>
      </c>
      <c r="AJ3127" t="str">
        <f t="shared" si="1028"/>
        <v/>
      </c>
    </row>
    <row r="3128" spans="1:36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008"/>
        <v>4.1599999999999998E-2</v>
      </c>
      <c r="P3128" s="6">
        <f t="shared" si="1009"/>
        <v>61.176470588235297</v>
      </c>
      <c r="Q3128" t="str">
        <f t="shared" si="1010"/>
        <v>theater</v>
      </c>
      <c r="R3128" t="str">
        <f t="shared" si="1011"/>
        <v>spaces</v>
      </c>
      <c r="S3128" s="8">
        <f t="shared" si="1012"/>
        <v>42427</v>
      </c>
      <c r="T3128" s="8">
        <f t="shared" si="1013"/>
        <v>42456.976412037038</v>
      </c>
      <c r="U3128">
        <f t="shared" si="1014"/>
        <v>2016</v>
      </c>
      <c r="V3128" t="str">
        <f>VLOOKUP(MONTH(S3128),REF!$C$4:$D$15,2,FALSE)</f>
        <v>FEB</v>
      </c>
      <c r="W3128" t="str">
        <f t="shared" si="1015"/>
        <v>NO</v>
      </c>
      <c r="X3128" t="str">
        <f t="shared" si="1016"/>
        <v>NO</v>
      </c>
      <c r="Y3128" t="str">
        <f t="shared" si="1017"/>
        <v>NO</v>
      </c>
      <c r="Z3128" t="str">
        <f t="shared" si="1018"/>
        <v>NO</v>
      </c>
      <c r="AA3128" t="str">
        <f t="shared" si="1019"/>
        <v>NO</v>
      </c>
      <c r="AB3128" t="str">
        <f t="shared" si="1020"/>
        <v>NO</v>
      </c>
      <c r="AC3128" t="str">
        <f t="shared" si="1021"/>
        <v>YES</v>
      </c>
      <c r="AD3128" t="str">
        <f t="shared" si="1022"/>
        <v>NO</v>
      </c>
      <c r="AE3128" t="str">
        <f t="shared" si="1023"/>
        <v>NO</v>
      </c>
      <c r="AF3128" t="str">
        <f t="shared" si="1024"/>
        <v>NO</v>
      </c>
      <c r="AG3128" t="str">
        <f t="shared" si="1025"/>
        <v>NO</v>
      </c>
      <c r="AH3128" t="str">
        <f t="shared" si="1026"/>
        <v>NO</v>
      </c>
      <c r="AI3128" t="str">
        <f t="shared" si="1027"/>
        <v/>
      </c>
      <c r="AJ3128" t="str">
        <f t="shared" si="1028"/>
        <v/>
      </c>
    </row>
    <row r="3129" spans="1:36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008"/>
        <v>0</v>
      </c>
      <c r="P3129" s="6" t="e">
        <f t="shared" si="1009"/>
        <v>#DIV/0!</v>
      </c>
      <c r="Q3129" t="str">
        <f t="shared" si="1010"/>
        <v>theater</v>
      </c>
      <c r="R3129" t="str">
        <f t="shared" si="1011"/>
        <v>spaces</v>
      </c>
      <c r="S3129" s="8">
        <f t="shared" si="1012"/>
        <v>42035</v>
      </c>
      <c r="T3129" s="8">
        <f t="shared" si="1013"/>
        <v>42064.856817129628</v>
      </c>
      <c r="U3129">
        <f t="shared" si="1014"/>
        <v>2015</v>
      </c>
      <c r="V3129" t="str">
        <f>VLOOKUP(MONTH(S3129),REF!$C$4:$D$15,2,FALSE)</f>
        <v>JAN</v>
      </c>
      <c r="W3129" t="str">
        <f t="shared" si="1015"/>
        <v>NO</v>
      </c>
      <c r="X3129" t="str">
        <f t="shared" si="1016"/>
        <v>NO</v>
      </c>
      <c r="Y3129" t="str">
        <f t="shared" si="1017"/>
        <v>NO</v>
      </c>
      <c r="Z3129" t="str">
        <f t="shared" si="1018"/>
        <v>NO</v>
      </c>
      <c r="AA3129" t="str">
        <f t="shared" si="1019"/>
        <v>NO</v>
      </c>
      <c r="AB3129" t="str">
        <f t="shared" si="1020"/>
        <v>NO</v>
      </c>
      <c r="AC3129" t="str">
        <f t="shared" si="1021"/>
        <v>NO</v>
      </c>
      <c r="AD3129" t="str">
        <f t="shared" si="1022"/>
        <v>NO</v>
      </c>
      <c r="AE3129" t="str">
        <f t="shared" si="1023"/>
        <v>NO</v>
      </c>
      <c r="AF3129" t="str">
        <f t="shared" si="1024"/>
        <v>NO</v>
      </c>
      <c r="AG3129" t="str">
        <f t="shared" si="1025"/>
        <v>NO</v>
      </c>
      <c r="AH3129" t="str">
        <f t="shared" si="1026"/>
        <v>YES</v>
      </c>
      <c r="AI3129" t="str">
        <f t="shared" si="1027"/>
        <v/>
      </c>
      <c r="AJ3129" t="str">
        <f t="shared" si="1028"/>
        <v/>
      </c>
    </row>
    <row r="3130" spans="1:36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008"/>
        <v>1.0860666666666667</v>
      </c>
      <c r="P3130" s="6">
        <f t="shared" si="1009"/>
        <v>139.23931623931625</v>
      </c>
      <c r="Q3130" t="str">
        <f t="shared" si="1010"/>
        <v>theater</v>
      </c>
      <c r="R3130" t="str">
        <f t="shared" si="1011"/>
        <v>plays</v>
      </c>
      <c r="S3130" s="8">
        <f t="shared" si="1012"/>
        <v>42781</v>
      </c>
      <c r="T3130" s="8">
        <f t="shared" si="1013"/>
        <v>42810.784039351856</v>
      </c>
      <c r="U3130">
        <f t="shared" si="1014"/>
        <v>2017</v>
      </c>
      <c r="V3130" t="str">
        <f>VLOOKUP(MONTH(S3130),REF!$C$4:$D$15,2,FALSE)</f>
        <v>FEB</v>
      </c>
      <c r="W3130" t="str">
        <f t="shared" si="1015"/>
        <v>NO</v>
      </c>
      <c r="X3130" t="str">
        <f t="shared" si="1016"/>
        <v>NO</v>
      </c>
      <c r="Y3130" t="str">
        <f t="shared" si="1017"/>
        <v>NO</v>
      </c>
      <c r="Z3130" t="str">
        <f t="shared" si="1018"/>
        <v>NO</v>
      </c>
      <c r="AA3130" t="str">
        <f t="shared" si="1019"/>
        <v>YES</v>
      </c>
      <c r="AB3130" t="str">
        <f t="shared" si="1020"/>
        <v>NO</v>
      </c>
      <c r="AC3130" t="str">
        <f t="shared" si="1021"/>
        <v>NO</v>
      </c>
      <c r="AD3130" t="str">
        <f t="shared" si="1022"/>
        <v>NO</v>
      </c>
      <c r="AE3130" t="str">
        <f t="shared" si="1023"/>
        <v>NO</v>
      </c>
      <c r="AF3130" t="str">
        <f t="shared" si="1024"/>
        <v>NO</v>
      </c>
      <c r="AG3130" t="str">
        <f t="shared" si="1025"/>
        <v>NO</v>
      </c>
      <c r="AH3130" t="str">
        <f t="shared" si="1026"/>
        <v>NO</v>
      </c>
      <c r="AI3130" t="str">
        <f t="shared" si="1027"/>
        <v/>
      </c>
      <c r="AJ3130" t="str">
        <f t="shared" si="1028"/>
        <v/>
      </c>
    </row>
    <row r="3131" spans="1:36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008"/>
        <v>8.0000000000000002E-3</v>
      </c>
      <c r="P3131" s="6">
        <f t="shared" si="1009"/>
        <v>10</v>
      </c>
      <c r="Q3131" t="str">
        <f t="shared" si="1010"/>
        <v>theater</v>
      </c>
      <c r="R3131" t="str">
        <f t="shared" si="1011"/>
        <v>plays</v>
      </c>
      <c r="S3131" s="8">
        <f t="shared" si="1012"/>
        <v>42804</v>
      </c>
      <c r="T3131" s="8">
        <f t="shared" si="1013"/>
        <v>42843.801145833335</v>
      </c>
      <c r="U3131">
        <f t="shared" si="1014"/>
        <v>2017</v>
      </c>
      <c r="V3131" t="str">
        <f>VLOOKUP(MONTH(S3131),REF!$C$4:$D$15,2,FALSE)</f>
        <v>MAR</v>
      </c>
      <c r="W3131" t="str">
        <f t="shared" si="1015"/>
        <v>NO</v>
      </c>
      <c r="X3131" t="str">
        <f t="shared" si="1016"/>
        <v>YES</v>
      </c>
      <c r="Y3131" t="str">
        <f t="shared" si="1017"/>
        <v>NO</v>
      </c>
      <c r="Z3131" t="str">
        <f t="shared" si="1018"/>
        <v>NO</v>
      </c>
      <c r="AA3131" t="str">
        <f t="shared" si="1019"/>
        <v>NO</v>
      </c>
      <c r="AB3131" t="str">
        <f t="shared" si="1020"/>
        <v>NO</v>
      </c>
      <c r="AC3131" t="str">
        <f t="shared" si="1021"/>
        <v>NO</v>
      </c>
      <c r="AD3131" t="str">
        <f t="shared" si="1022"/>
        <v>NO</v>
      </c>
      <c r="AE3131" t="str">
        <f t="shared" si="1023"/>
        <v>NO</v>
      </c>
      <c r="AF3131" t="str">
        <f t="shared" si="1024"/>
        <v>NO</v>
      </c>
      <c r="AG3131" t="str">
        <f t="shared" si="1025"/>
        <v>NO</v>
      </c>
      <c r="AH3131" t="str">
        <f t="shared" si="1026"/>
        <v>NO</v>
      </c>
      <c r="AI3131" t="str">
        <f t="shared" si="1027"/>
        <v/>
      </c>
      <c r="AJ3131" t="str">
        <f t="shared" si="1028"/>
        <v/>
      </c>
    </row>
    <row r="3132" spans="1:36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008"/>
        <v>3.7499999999999999E-2</v>
      </c>
      <c r="P3132" s="6">
        <f t="shared" si="1009"/>
        <v>93.75</v>
      </c>
      <c r="Q3132" t="str">
        <f t="shared" si="1010"/>
        <v>theater</v>
      </c>
      <c r="R3132" t="str">
        <f t="shared" si="1011"/>
        <v>plays</v>
      </c>
      <c r="S3132" s="8">
        <f t="shared" si="1012"/>
        <v>42809</v>
      </c>
      <c r="T3132" s="8">
        <f t="shared" si="1013"/>
        <v>42839.207638888889</v>
      </c>
      <c r="U3132">
        <f t="shared" si="1014"/>
        <v>2017</v>
      </c>
      <c r="V3132" t="str">
        <f>VLOOKUP(MONTH(S3132),REF!$C$4:$D$15,2,FALSE)</f>
        <v>MAR</v>
      </c>
      <c r="W3132" t="str">
        <f t="shared" si="1015"/>
        <v>NO</v>
      </c>
      <c r="X3132" t="str">
        <f t="shared" si="1016"/>
        <v>NO</v>
      </c>
      <c r="Y3132" t="str">
        <f t="shared" si="1017"/>
        <v>NO</v>
      </c>
      <c r="Z3132" t="str">
        <f t="shared" si="1018"/>
        <v>YES</v>
      </c>
      <c r="AA3132" t="str">
        <f t="shared" si="1019"/>
        <v>NO</v>
      </c>
      <c r="AB3132" t="str">
        <f t="shared" si="1020"/>
        <v>NO</v>
      </c>
      <c r="AC3132" t="str">
        <f t="shared" si="1021"/>
        <v>NO</v>
      </c>
      <c r="AD3132" t="str">
        <f t="shared" si="1022"/>
        <v>NO</v>
      </c>
      <c r="AE3132" t="str">
        <f t="shared" si="1023"/>
        <v>NO</v>
      </c>
      <c r="AF3132" t="str">
        <f t="shared" si="1024"/>
        <v>NO</v>
      </c>
      <c r="AG3132" t="str">
        <f t="shared" si="1025"/>
        <v>NO</v>
      </c>
      <c r="AH3132" t="str">
        <f t="shared" si="1026"/>
        <v>NO</v>
      </c>
      <c r="AI3132" t="str">
        <f t="shared" si="1027"/>
        <v/>
      </c>
      <c r="AJ3132" t="str">
        <f t="shared" si="1028"/>
        <v/>
      </c>
    </row>
    <row r="3133" spans="1:36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008"/>
        <v>0.15731707317073171</v>
      </c>
      <c r="P3133" s="6">
        <f t="shared" si="1009"/>
        <v>53.75</v>
      </c>
      <c r="Q3133" t="str">
        <f t="shared" si="1010"/>
        <v>theater</v>
      </c>
      <c r="R3133" t="str">
        <f t="shared" si="1011"/>
        <v>plays</v>
      </c>
      <c r="S3133" s="8">
        <f t="shared" si="1012"/>
        <v>42804</v>
      </c>
      <c r="T3133" s="8">
        <f t="shared" si="1013"/>
        <v>42833.537557870368</v>
      </c>
      <c r="U3133">
        <f t="shared" si="1014"/>
        <v>2017</v>
      </c>
      <c r="V3133" t="str">
        <f>VLOOKUP(MONTH(S3133),REF!$C$4:$D$15,2,FALSE)</f>
        <v>MAR</v>
      </c>
      <c r="W3133" t="str">
        <f t="shared" si="1015"/>
        <v>NO</v>
      </c>
      <c r="X3133" t="str">
        <f t="shared" si="1016"/>
        <v>YES</v>
      </c>
      <c r="Y3133" t="str">
        <f t="shared" si="1017"/>
        <v>NO</v>
      </c>
      <c r="Z3133" t="str">
        <f t="shared" si="1018"/>
        <v>NO</v>
      </c>
      <c r="AA3133" t="str">
        <f t="shared" si="1019"/>
        <v>NO</v>
      </c>
      <c r="AB3133" t="str">
        <f t="shared" si="1020"/>
        <v>NO</v>
      </c>
      <c r="AC3133" t="str">
        <f t="shared" si="1021"/>
        <v>NO</v>
      </c>
      <c r="AD3133" t="str">
        <f t="shared" si="1022"/>
        <v>NO</v>
      </c>
      <c r="AE3133" t="str">
        <f t="shared" si="1023"/>
        <v>NO</v>
      </c>
      <c r="AF3133" t="str">
        <f t="shared" si="1024"/>
        <v>NO</v>
      </c>
      <c r="AG3133" t="str">
        <f t="shared" si="1025"/>
        <v>NO</v>
      </c>
      <c r="AH3133" t="str">
        <f t="shared" si="1026"/>
        <v>NO</v>
      </c>
      <c r="AI3133" t="str">
        <f t="shared" si="1027"/>
        <v/>
      </c>
      <c r="AJ3133" t="str">
        <f t="shared" si="1028"/>
        <v/>
      </c>
    </row>
    <row r="3134" spans="1:36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008"/>
        <v>3.3333333333333332E-4</v>
      </c>
      <c r="P3134" s="6">
        <f t="shared" si="1009"/>
        <v>10</v>
      </c>
      <c r="Q3134" t="str">
        <f t="shared" si="1010"/>
        <v>theater</v>
      </c>
      <c r="R3134" t="str">
        <f t="shared" si="1011"/>
        <v>plays</v>
      </c>
      <c r="S3134" s="8">
        <f t="shared" si="1012"/>
        <v>42786</v>
      </c>
      <c r="T3134" s="8">
        <f t="shared" si="1013"/>
        <v>42846.308564814812</v>
      </c>
      <c r="U3134">
        <f t="shared" si="1014"/>
        <v>2017</v>
      </c>
      <c r="V3134" t="str">
        <f>VLOOKUP(MONTH(S3134),REF!$C$4:$D$15,2,FALSE)</f>
        <v>FEB</v>
      </c>
      <c r="W3134" t="str">
        <f t="shared" si="1015"/>
        <v>NO</v>
      </c>
      <c r="X3134" t="str">
        <f t="shared" si="1016"/>
        <v>NO</v>
      </c>
      <c r="Y3134" t="str">
        <f t="shared" si="1017"/>
        <v>NO</v>
      </c>
      <c r="Z3134" t="str">
        <f t="shared" si="1018"/>
        <v>NO</v>
      </c>
      <c r="AA3134" t="str">
        <f t="shared" si="1019"/>
        <v>NO</v>
      </c>
      <c r="AB3134" t="str">
        <f t="shared" si="1020"/>
        <v>NO</v>
      </c>
      <c r="AC3134" t="str">
        <f t="shared" si="1021"/>
        <v>NO</v>
      </c>
      <c r="AD3134" t="str">
        <f t="shared" si="1022"/>
        <v>YES</v>
      </c>
      <c r="AE3134" t="str">
        <f t="shared" si="1023"/>
        <v>NO</v>
      </c>
      <c r="AF3134" t="str">
        <f t="shared" si="1024"/>
        <v>NO</v>
      </c>
      <c r="AG3134" t="str">
        <f t="shared" si="1025"/>
        <v>NO</v>
      </c>
      <c r="AH3134" t="str">
        <f t="shared" si="1026"/>
        <v>NO</v>
      </c>
      <c r="AI3134" t="str">
        <f t="shared" si="1027"/>
        <v/>
      </c>
      <c r="AJ3134" t="str">
        <f t="shared" si="1028"/>
        <v/>
      </c>
    </row>
    <row r="3135" spans="1:36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008"/>
        <v>1.08</v>
      </c>
      <c r="P3135" s="6">
        <f t="shared" si="1009"/>
        <v>33.75</v>
      </c>
      <c r="Q3135" t="str">
        <f t="shared" si="1010"/>
        <v>theater</v>
      </c>
      <c r="R3135" t="str">
        <f t="shared" si="1011"/>
        <v>plays</v>
      </c>
      <c r="S3135" s="8">
        <f t="shared" si="1012"/>
        <v>42789</v>
      </c>
      <c r="T3135" s="8">
        <f t="shared" si="1013"/>
        <v>42818.523541666669</v>
      </c>
      <c r="U3135">
        <f t="shared" si="1014"/>
        <v>2017</v>
      </c>
      <c r="V3135" t="str">
        <f>VLOOKUP(MONTH(S3135),REF!$C$4:$D$15,2,FALSE)</f>
        <v>FEB</v>
      </c>
      <c r="W3135" t="str">
        <f t="shared" si="1015"/>
        <v>YES</v>
      </c>
      <c r="X3135" t="str">
        <f t="shared" si="1016"/>
        <v>NO</v>
      </c>
      <c r="Y3135" t="str">
        <f t="shared" si="1017"/>
        <v>NO</v>
      </c>
      <c r="Z3135" t="str">
        <f t="shared" si="1018"/>
        <v>NO</v>
      </c>
      <c r="AA3135" t="str">
        <f t="shared" si="1019"/>
        <v>NO</v>
      </c>
      <c r="AB3135" t="str">
        <f t="shared" si="1020"/>
        <v>NO</v>
      </c>
      <c r="AC3135" t="str">
        <f t="shared" si="1021"/>
        <v>NO</v>
      </c>
      <c r="AD3135" t="str">
        <f t="shared" si="1022"/>
        <v>NO</v>
      </c>
      <c r="AE3135" t="str">
        <f t="shared" si="1023"/>
        <v>NO</v>
      </c>
      <c r="AF3135" t="str">
        <f t="shared" si="1024"/>
        <v>NO</v>
      </c>
      <c r="AG3135" t="str">
        <f t="shared" si="1025"/>
        <v>NO</v>
      </c>
      <c r="AH3135" t="str">
        <f t="shared" si="1026"/>
        <v>NO</v>
      </c>
      <c r="AI3135" t="str">
        <f t="shared" si="1027"/>
        <v/>
      </c>
      <c r="AJ3135" t="str">
        <f t="shared" si="1028"/>
        <v/>
      </c>
    </row>
    <row r="3136" spans="1:36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008"/>
        <v>0.22500000000000001</v>
      </c>
      <c r="P3136" s="6">
        <f t="shared" si="1009"/>
        <v>18.75</v>
      </c>
      <c r="Q3136" t="str">
        <f t="shared" si="1010"/>
        <v>theater</v>
      </c>
      <c r="R3136" t="str">
        <f t="shared" si="1011"/>
        <v>plays</v>
      </c>
      <c r="S3136" s="8">
        <f t="shared" si="1012"/>
        <v>42801</v>
      </c>
      <c r="T3136" s="8">
        <f t="shared" si="1013"/>
        <v>42821.678460648152</v>
      </c>
      <c r="U3136">
        <f t="shared" si="1014"/>
        <v>2017</v>
      </c>
      <c r="V3136" t="str">
        <f>VLOOKUP(MONTH(S3136),REF!$C$4:$D$15,2,FALSE)</f>
        <v>MAR</v>
      </c>
      <c r="W3136" t="str">
        <f t="shared" si="1015"/>
        <v>NO</v>
      </c>
      <c r="X3136" t="str">
        <f t="shared" si="1016"/>
        <v>YES</v>
      </c>
      <c r="Y3136" t="str">
        <f t="shared" si="1017"/>
        <v>NO</v>
      </c>
      <c r="Z3136" t="str">
        <f t="shared" si="1018"/>
        <v>NO</v>
      </c>
      <c r="AA3136" t="str">
        <f t="shared" si="1019"/>
        <v>NO</v>
      </c>
      <c r="AB3136" t="str">
        <f t="shared" si="1020"/>
        <v>NO</v>
      </c>
      <c r="AC3136" t="str">
        <f t="shared" si="1021"/>
        <v>NO</v>
      </c>
      <c r="AD3136" t="str">
        <f t="shared" si="1022"/>
        <v>NO</v>
      </c>
      <c r="AE3136" t="str">
        <f t="shared" si="1023"/>
        <v>NO</v>
      </c>
      <c r="AF3136" t="str">
        <f t="shared" si="1024"/>
        <v>NO</v>
      </c>
      <c r="AG3136" t="str">
        <f t="shared" si="1025"/>
        <v>NO</v>
      </c>
      <c r="AH3136" t="str">
        <f t="shared" si="1026"/>
        <v>NO</v>
      </c>
      <c r="AI3136" t="str">
        <f t="shared" si="1027"/>
        <v/>
      </c>
      <c r="AJ3136" t="str">
        <f t="shared" si="1028"/>
        <v/>
      </c>
    </row>
    <row r="3137" spans="1:36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008"/>
        <v>0.20849420849420849</v>
      </c>
      <c r="P3137" s="6">
        <f t="shared" si="1009"/>
        <v>23.142857142857142</v>
      </c>
      <c r="Q3137" t="str">
        <f t="shared" si="1010"/>
        <v>theater</v>
      </c>
      <c r="R3137" t="str">
        <f t="shared" si="1011"/>
        <v>plays</v>
      </c>
      <c r="S3137" s="8">
        <f t="shared" si="1012"/>
        <v>42807</v>
      </c>
      <c r="T3137" s="8">
        <f t="shared" si="1013"/>
        <v>42829.151863425926</v>
      </c>
      <c r="U3137">
        <f t="shared" si="1014"/>
        <v>2017</v>
      </c>
      <c r="V3137" t="str">
        <f>VLOOKUP(MONTH(S3137),REF!$C$4:$D$15,2,FALSE)</f>
        <v>MAR</v>
      </c>
      <c r="W3137" t="str">
        <f t="shared" si="1015"/>
        <v>YES</v>
      </c>
      <c r="X3137" t="str">
        <f t="shared" si="1016"/>
        <v>NO</v>
      </c>
      <c r="Y3137" t="str">
        <f t="shared" si="1017"/>
        <v>NO</v>
      </c>
      <c r="Z3137" t="str">
        <f t="shared" si="1018"/>
        <v>NO</v>
      </c>
      <c r="AA3137" t="str">
        <f t="shared" si="1019"/>
        <v>NO</v>
      </c>
      <c r="AB3137" t="str">
        <f t="shared" si="1020"/>
        <v>NO</v>
      </c>
      <c r="AC3137" t="str">
        <f t="shared" si="1021"/>
        <v>NO</v>
      </c>
      <c r="AD3137" t="str">
        <f t="shared" si="1022"/>
        <v>NO</v>
      </c>
      <c r="AE3137" t="str">
        <f t="shared" si="1023"/>
        <v>NO</v>
      </c>
      <c r="AF3137" t="str">
        <f t="shared" si="1024"/>
        <v>NO</v>
      </c>
      <c r="AG3137" t="str">
        <f t="shared" si="1025"/>
        <v>NO</v>
      </c>
      <c r="AH3137" t="str">
        <f t="shared" si="1026"/>
        <v>NO</v>
      </c>
      <c r="AI3137" t="str">
        <f t="shared" si="1027"/>
        <v/>
      </c>
      <c r="AJ3137" t="str">
        <f t="shared" si="1028"/>
        <v/>
      </c>
    </row>
    <row r="3138" spans="1:36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008"/>
        <v>1.278</v>
      </c>
      <c r="P3138" s="6">
        <f t="shared" si="1009"/>
        <v>29.045454545454547</v>
      </c>
      <c r="Q3138" t="str">
        <f t="shared" si="1010"/>
        <v>theater</v>
      </c>
      <c r="R3138" t="str">
        <f t="shared" si="1011"/>
        <v>plays</v>
      </c>
      <c r="S3138" s="8">
        <f t="shared" si="1012"/>
        <v>42789</v>
      </c>
      <c r="T3138" s="8">
        <f t="shared" si="1013"/>
        <v>42825.957638888889</v>
      </c>
      <c r="U3138">
        <f t="shared" si="1014"/>
        <v>2017</v>
      </c>
      <c r="V3138" t="str">
        <f>VLOOKUP(MONTH(S3138),REF!$C$4:$D$15,2,FALSE)</f>
        <v>FEB</v>
      </c>
      <c r="W3138" t="str">
        <f t="shared" si="1015"/>
        <v>YES</v>
      </c>
      <c r="X3138" t="str">
        <f t="shared" si="1016"/>
        <v>NO</v>
      </c>
      <c r="Y3138" t="str">
        <f t="shared" si="1017"/>
        <v>NO</v>
      </c>
      <c r="Z3138" t="str">
        <f t="shared" si="1018"/>
        <v>NO</v>
      </c>
      <c r="AA3138" t="str">
        <f t="shared" si="1019"/>
        <v>NO</v>
      </c>
      <c r="AB3138" t="str">
        <f t="shared" si="1020"/>
        <v>NO</v>
      </c>
      <c r="AC3138" t="str">
        <f t="shared" si="1021"/>
        <v>NO</v>
      </c>
      <c r="AD3138" t="str">
        <f t="shared" si="1022"/>
        <v>NO</v>
      </c>
      <c r="AE3138" t="str">
        <f t="shared" si="1023"/>
        <v>NO</v>
      </c>
      <c r="AF3138" t="str">
        <f t="shared" si="1024"/>
        <v>NO</v>
      </c>
      <c r="AG3138" t="str">
        <f t="shared" si="1025"/>
        <v>NO</v>
      </c>
      <c r="AH3138" t="str">
        <f t="shared" si="1026"/>
        <v>NO</v>
      </c>
      <c r="AI3138" t="str">
        <f t="shared" si="1027"/>
        <v/>
      </c>
      <c r="AJ3138" t="str">
        <f t="shared" si="1028"/>
        <v/>
      </c>
    </row>
    <row r="3139" spans="1:36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029">E3139/D3139</f>
        <v>3.3333333333333333E-2</v>
      </c>
      <c r="P3139" s="6">
        <f t="shared" ref="P3139:P3202" si="1030">E3139/L3139</f>
        <v>50</v>
      </c>
      <c r="Q3139" t="str">
        <f t="shared" ref="Q3139:Q3202" si="1031">LEFT(N3139,FIND("/",N3139)-1)</f>
        <v>theater</v>
      </c>
      <c r="R3139" t="str">
        <f t="shared" ref="R3139:R3202" si="1032">RIGHT(N3139,LEN(N3139)-FIND("/",N3139))</f>
        <v>plays</v>
      </c>
      <c r="S3139" s="8">
        <f t="shared" ref="S3139:S3202" si="1033">ROUND((J3139/86400)+DATE(1970,1,1),0)</f>
        <v>42808</v>
      </c>
      <c r="T3139" s="8">
        <f t="shared" ref="T3139:T3202" si="1034">(I3139/86400)+DATE(1970,1,1)</f>
        <v>42858.8</v>
      </c>
      <c r="U3139">
        <f t="shared" ref="U3139:U3202" si="1035">YEAR(S3139)</f>
        <v>2017</v>
      </c>
      <c r="V3139" t="str">
        <f>VLOOKUP(MONTH(S3139),REF!$C$4:$D$15,2,FALSE)</f>
        <v>MAR</v>
      </c>
      <c r="W3139" t="str">
        <f t="shared" ref="W3139:W3202" si="1036">IF(D3139&lt;1000,"YES","NO")</f>
        <v>NO</v>
      </c>
      <c r="X3139" t="str">
        <f t="shared" ref="X3139:X3202" si="1037">IF(AND($D3139&gt;=1000,$D3139&lt;=4999),"YES","NO")</f>
        <v>YES</v>
      </c>
      <c r="Y3139" t="str">
        <f t="shared" ref="Y3139:Y3202" si="1038">IF(AND($D3139&gt;=5000,$D3139&lt;=9999),"YES","NO")</f>
        <v>NO</v>
      </c>
      <c r="Z3139" t="str">
        <f t="shared" ref="Z3139:Z3202" si="1039">IF(AND($D3139&gt;=10000,$D3139&lt;=14999),"YES","NO")</f>
        <v>NO</v>
      </c>
      <c r="AA3139" t="str">
        <f t="shared" ref="AA3139:AA3202" si="1040">IF(AND($D3139&gt;=15000,$D3139&lt;=19999),"YES","NO")</f>
        <v>NO</v>
      </c>
      <c r="AB3139" t="str">
        <f t="shared" ref="AB3139:AB3202" si="1041">IF(AND($D3139&gt;=20000,$D3139&lt;=24999),"YES","NO")</f>
        <v>NO</v>
      </c>
      <c r="AC3139" t="str">
        <f t="shared" ref="AC3139:AC3202" si="1042">IF(AND($D3139&gt;=25000,$D3139&lt;=29999),"YES","NO")</f>
        <v>NO</v>
      </c>
      <c r="AD3139" t="str">
        <f t="shared" ref="AD3139:AD3202" si="1043">IF(AND($D3139&gt;=30000,$D3139&lt;=34999),"YES","NO")</f>
        <v>NO</v>
      </c>
      <c r="AE3139" t="str">
        <f t="shared" ref="AE3139:AE3202" si="1044">IF(AND($D3139&gt;=35000,$D3139&lt;=39999),"YES","NO")</f>
        <v>NO</v>
      </c>
      <c r="AF3139" t="str">
        <f t="shared" ref="AF3139:AF3202" si="1045">IF(AND($D3139&gt;=40000,$D3139&lt;=44999),"YES","NO")</f>
        <v>NO</v>
      </c>
      <c r="AG3139" t="str">
        <f t="shared" ref="AG3139:AG3202" si="1046">IF(AND($D3139&gt;=45000,$D3139&lt;=49999),"YES","NO")</f>
        <v>NO</v>
      </c>
      <c r="AH3139" t="str">
        <f t="shared" ref="AH3139:AH3202" si="1047">IF($D3139&gt;=50000,"YES","NO")</f>
        <v>NO</v>
      </c>
      <c r="AI3139" t="str">
        <f t="shared" ref="AI3139:AI3202" si="1048">IF(F3139="successful",L3139,"")</f>
        <v/>
      </c>
      <c r="AJ3139" t="str">
        <f t="shared" ref="AJ3139:AJ3202" si="1049">IF(F3139="failed",L3139,"")</f>
        <v/>
      </c>
    </row>
    <row r="3140" spans="1:36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029"/>
        <v>0</v>
      </c>
      <c r="P3140" s="6" t="e">
        <f t="shared" si="1030"/>
        <v>#DIV/0!</v>
      </c>
      <c r="Q3140" t="str">
        <f t="shared" si="1031"/>
        <v>theater</v>
      </c>
      <c r="R3140" t="str">
        <f t="shared" si="1032"/>
        <v>plays</v>
      </c>
      <c r="S3140" s="8">
        <f t="shared" si="1033"/>
        <v>42810</v>
      </c>
      <c r="T3140" s="8">
        <f t="shared" si="1034"/>
        <v>42828.645914351851</v>
      </c>
      <c r="U3140">
        <f t="shared" si="1035"/>
        <v>2017</v>
      </c>
      <c r="V3140" t="str">
        <f>VLOOKUP(MONTH(S3140),REF!$C$4:$D$15,2,FALSE)</f>
        <v>MAR</v>
      </c>
      <c r="W3140" t="str">
        <f t="shared" si="1036"/>
        <v>YES</v>
      </c>
      <c r="X3140" t="str">
        <f t="shared" si="1037"/>
        <v>NO</v>
      </c>
      <c r="Y3140" t="str">
        <f t="shared" si="1038"/>
        <v>NO</v>
      </c>
      <c r="Z3140" t="str">
        <f t="shared" si="1039"/>
        <v>NO</v>
      </c>
      <c r="AA3140" t="str">
        <f t="shared" si="1040"/>
        <v>NO</v>
      </c>
      <c r="AB3140" t="str">
        <f t="shared" si="1041"/>
        <v>NO</v>
      </c>
      <c r="AC3140" t="str">
        <f t="shared" si="1042"/>
        <v>NO</v>
      </c>
      <c r="AD3140" t="str">
        <f t="shared" si="1043"/>
        <v>NO</v>
      </c>
      <c r="AE3140" t="str">
        <f t="shared" si="1044"/>
        <v>NO</v>
      </c>
      <c r="AF3140" t="str">
        <f t="shared" si="1045"/>
        <v>NO</v>
      </c>
      <c r="AG3140" t="str">
        <f t="shared" si="1046"/>
        <v>NO</v>
      </c>
      <c r="AH3140" t="str">
        <f t="shared" si="1047"/>
        <v>NO</v>
      </c>
      <c r="AI3140" t="str">
        <f t="shared" si="1048"/>
        <v/>
      </c>
      <c r="AJ3140" t="str">
        <f t="shared" si="1049"/>
        <v/>
      </c>
    </row>
    <row r="3141" spans="1:36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029"/>
        <v>5.3999999999999999E-2</v>
      </c>
      <c r="P3141" s="6">
        <f t="shared" si="1030"/>
        <v>450</v>
      </c>
      <c r="Q3141" t="str">
        <f t="shared" si="1031"/>
        <v>theater</v>
      </c>
      <c r="R3141" t="str">
        <f t="shared" si="1032"/>
        <v>plays</v>
      </c>
      <c r="S3141" s="8">
        <f t="shared" si="1033"/>
        <v>42785</v>
      </c>
      <c r="T3141" s="8">
        <f t="shared" si="1034"/>
        <v>42819.189583333333</v>
      </c>
      <c r="U3141">
        <f t="shared" si="1035"/>
        <v>2017</v>
      </c>
      <c r="V3141" t="str">
        <f>VLOOKUP(MONTH(S3141),REF!$C$4:$D$15,2,FALSE)</f>
        <v>FEB</v>
      </c>
      <c r="W3141" t="str">
        <f t="shared" si="1036"/>
        <v>NO</v>
      </c>
      <c r="X3141" t="str">
        <f t="shared" si="1037"/>
        <v>NO</v>
      </c>
      <c r="Y3141" t="str">
        <f t="shared" si="1038"/>
        <v>NO</v>
      </c>
      <c r="Z3141" t="str">
        <f t="shared" si="1039"/>
        <v>NO</v>
      </c>
      <c r="AA3141" t="str">
        <f t="shared" si="1040"/>
        <v>NO</v>
      </c>
      <c r="AB3141" t="str">
        <f t="shared" si="1041"/>
        <v>NO</v>
      </c>
      <c r="AC3141" t="str">
        <f t="shared" si="1042"/>
        <v>NO</v>
      </c>
      <c r="AD3141" t="str">
        <f t="shared" si="1043"/>
        <v>NO</v>
      </c>
      <c r="AE3141" t="str">
        <f t="shared" si="1044"/>
        <v>NO</v>
      </c>
      <c r="AF3141" t="str">
        <f t="shared" si="1045"/>
        <v>NO</v>
      </c>
      <c r="AG3141" t="str">
        <f t="shared" si="1046"/>
        <v>NO</v>
      </c>
      <c r="AH3141" t="str">
        <f t="shared" si="1047"/>
        <v>YES</v>
      </c>
      <c r="AI3141" t="str">
        <f t="shared" si="1048"/>
        <v/>
      </c>
      <c r="AJ3141" t="str">
        <f t="shared" si="1049"/>
        <v/>
      </c>
    </row>
    <row r="3142" spans="1:36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029"/>
        <v>9.5999999999999992E-3</v>
      </c>
      <c r="P3142" s="6">
        <f t="shared" si="1030"/>
        <v>24</v>
      </c>
      <c r="Q3142" t="str">
        <f t="shared" si="1031"/>
        <v>theater</v>
      </c>
      <c r="R3142" t="str">
        <f t="shared" si="1032"/>
        <v>plays</v>
      </c>
      <c r="S3142" s="8">
        <f t="shared" si="1033"/>
        <v>42803</v>
      </c>
      <c r="T3142" s="8">
        <f t="shared" si="1034"/>
        <v>42832.677118055552</v>
      </c>
      <c r="U3142">
        <f t="shared" si="1035"/>
        <v>2017</v>
      </c>
      <c r="V3142" t="str">
        <f>VLOOKUP(MONTH(S3142),REF!$C$4:$D$15,2,FALSE)</f>
        <v>MAR</v>
      </c>
      <c r="W3142" t="str">
        <f t="shared" si="1036"/>
        <v>NO</v>
      </c>
      <c r="X3142" t="str">
        <f t="shared" si="1037"/>
        <v>NO</v>
      </c>
      <c r="Y3142" t="str">
        <f t="shared" si="1038"/>
        <v>NO</v>
      </c>
      <c r="Z3142" t="str">
        <f t="shared" si="1039"/>
        <v>YES</v>
      </c>
      <c r="AA3142" t="str">
        <f t="shared" si="1040"/>
        <v>NO</v>
      </c>
      <c r="AB3142" t="str">
        <f t="shared" si="1041"/>
        <v>NO</v>
      </c>
      <c r="AC3142" t="str">
        <f t="shared" si="1042"/>
        <v>NO</v>
      </c>
      <c r="AD3142" t="str">
        <f t="shared" si="1043"/>
        <v>NO</v>
      </c>
      <c r="AE3142" t="str">
        <f t="shared" si="1044"/>
        <v>NO</v>
      </c>
      <c r="AF3142" t="str">
        <f t="shared" si="1045"/>
        <v>NO</v>
      </c>
      <c r="AG3142" t="str">
        <f t="shared" si="1046"/>
        <v>NO</v>
      </c>
      <c r="AH3142" t="str">
        <f t="shared" si="1047"/>
        <v>NO</v>
      </c>
      <c r="AI3142" t="str">
        <f t="shared" si="1048"/>
        <v/>
      </c>
      <c r="AJ3142" t="str">
        <f t="shared" si="1049"/>
        <v/>
      </c>
    </row>
    <row r="3143" spans="1:36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029"/>
        <v>0.51600000000000001</v>
      </c>
      <c r="P3143" s="6">
        <f t="shared" si="1030"/>
        <v>32.25</v>
      </c>
      <c r="Q3143" t="str">
        <f t="shared" si="1031"/>
        <v>theater</v>
      </c>
      <c r="R3143" t="str">
        <f t="shared" si="1032"/>
        <v>plays</v>
      </c>
      <c r="S3143" s="8">
        <f t="shared" si="1033"/>
        <v>42801</v>
      </c>
      <c r="T3143" s="8">
        <f t="shared" si="1034"/>
        <v>42841.833333333328</v>
      </c>
      <c r="U3143">
        <f t="shared" si="1035"/>
        <v>2017</v>
      </c>
      <c r="V3143" t="str">
        <f>VLOOKUP(MONTH(S3143),REF!$C$4:$D$15,2,FALSE)</f>
        <v>MAR</v>
      </c>
      <c r="W3143" t="str">
        <f t="shared" si="1036"/>
        <v>YES</v>
      </c>
      <c r="X3143" t="str">
        <f t="shared" si="1037"/>
        <v>NO</v>
      </c>
      <c r="Y3143" t="str">
        <f t="shared" si="1038"/>
        <v>NO</v>
      </c>
      <c r="Z3143" t="str">
        <f t="shared" si="1039"/>
        <v>NO</v>
      </c>
      <c r="AA3143" t="str">
        <f t="shared" si="1040"/>
        <v>NO</v>
      </c>
      <c r="AB3143" t="str">
        <f t="shared" si="1041"/>
        <v>NO</v>
      </c>
      <c r="AC3143" t="str">
        <f t="shared" si="1042"/>
        <v>NO</v>
      </c>
      <c r="AD3143" t="str">
        <f t="shared" si="1043"/>
        <v>NO</v>
      </c>
      <c r="AE3143" t="str">
        <f t="shared" si="1044"/>
        <v>NO</v>
      </c>
      <c r="AF3143" t="str">
        <f t="shared" si="1045"/>
        <v>NO</v>
      </c>
      <c r="AG3143" t="str">
        <f t="shared" si="1046"/>
        <v>NO</v>
      </c>
      <c r="AH3143" t="str">
        <f t="shared" si="1047"/>
        <v>NO</v>
      </c>
      <c r="AI3143" t="str">
        <f t="shared" si="1048"/>
        <v/>
      </c>
      <c r="AJ3143" t="str">
        <f t="shared" si="1049"/>
        <v/>
      </c>
    </row>
    <row r="3144" spans="1:36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029"/>
        <v>1.6363636363636365E-2</v>
      </c>
      <c r="P3144" s="6">
        <f t="shared" si="1030"/>
        <v>15</v>
      </c>
      <c r="Q3144" t="str">
        <f t="shared" si="1031"/>
        <v>theater</v>
      </c>
      <c r="R3144" t="str">
        <f t="shared" si="1032"/>
        <v>plays</v>
      </c>
      <c r="S3144" s="8">
        <f t="shared" si="1033"/>
        <v>42784</v>
      </c>
      <c r="T3144" s="8">
        <f t="shared" si="1034"/>
        <v>42813.471516203703</v>
      </c>
      <c r="U3144">
        <f t="shared" si="1035"/>
        <v>2017</v>
      </c>
      <c r="V3144" t="str">
        <f>VLOOKUP(MONTH(S3144),REF!$C$4:$D$15,2,FALSE)</f>
        <v>FEB</v>
      </c>
      <c r="W3144" t="str">
        <f t="shared" si="1036"/>
        <v>NO</v>
      </c>
      <c r="X3144" t="str">
        <f t="shared" si="1037"/>
        <v>YES</v>
      </c>
      <c r="Y3144" t="str">
        <f t="shared" si="1038"/>
        <v>NO</v>
      </c>
      <c r="Z3144" t="str">
        <f t="shared" si="1039"/>
        <v>NO</v>
      </c>
      <c r="AA3144" t="str">
        <f t="shared" si="1040"/>
        <v>NO</v>
      </c>
      <c r="AB3144" t="str">
        <f t="shared" si="1041"/>
        <v>NO</v>
      </c>
      <c r="AC3144" t="str">
        <f t="shared" si="1042"/>
        <v>NO</v>
      </c>
      <c r="AD3144" t="str">
        <f t="shared" si="1043"/>
        <v>NO</v>
      </c>
      <c r="AE3144" t="str">
        <f t="shared" si="1044"/>
        <v>NO</v>
      </c>
      <c r="AF3144" t="str">
        <f t="shared" si="1045"/>
        <v>NO</v>
      </c>
      <c r="AG3144" t="str">
        <f t="shared" si="1046"/>
        <v>NO</v>
      </c>
      <c r="AH3144" t="str">
        <f t="shared" si="1047"/>
        <v>NO</v>
      </c>
      <c r="AI3144" t="str">
        <f t="shared" si="1048"/>
        <v/>
      </c>
      <c r="AJ3144" t="str">
        <f t="shared" si="1049"/>
        <v/>
      </c>
    </row>
    <row r="3145" spans="1:36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029"/>
        <v>0</v>
      </c>
      <c r="P3145" s="6" t="e">
        <f t="shared" si="1030"/>
        <v>#DIV/0!</v>
      </c>
      <c r="Q3145" t="str">
        <f t="shared" si="1031"/>
        <v>theater</v>
      </c>
      <c r="R3145" t="str">
        <f t="shared" si="1032"/>
        <v>plays</v>
      </c>
      <c r="S3145" s="8">
        <f t="shared" si="1033"/>
        <v>42808</v>
      </c>
      <c r="T3145" s="8">
        <f t="shared" si="1034"/>
        <v>42834.358287037037</v>
      </c>
      <c r="U3145">
        <f t="shared" si="1035"/>
        <v>2017</v>
      </c>
      <c r="V3145" t="str">
        <f>VLOOKUP(MONTH(S3145),REF!$C$4:$D$15,2,FALSE)</f>
        <v>MAR</v>
      </c>
      <c r="W3145" t="str">
        <f t="shared" si="1036"/>
        <v>YES</v>
      </c>
      <c r="X3145" t="str">
        <f t="shared" si="1037"/>
        <v>NO</v>
      </c>
      <c r="Y3145" t="str">
        <f t="shared" si="1038"/>
        <v>NO</v>
      </c>
      <c r="Z3145" t="str">
        <f t="shared" si="1039"/>
        <v>NO</v>
      </c>
      <c r="AA3145" t="str">
        <f t="shared" si="1040"/>
        <v>NO</v>
      </c>
      <c r="AB3145" t="str">
        <f t="shared" si="1041"/>
        <v>NO</v>
      </c>
      <c r="AC3145" t="str">
        <f t="shared" si="1042"/>
        <v>NO</v>
      </c>
      <c r="AD3145" t="str">
        <f t="shared" si="1043"/>
        <v>NO</v>
      </c>
      <c r="AE3145" t="str">
        <f t="shared" si="1044"/>
        <v>NO</v>
      </c>
      <c r="AF3145" t="str">
        <f t="shared" si="1045"/>
        <v>NO</v>
      </c>
      <c r="AG3145" t="str">
        <f t="shared" si="1046"/>
        <v>NO</v>
      </c>
      <c r="AH3145" t="str">
        <f t="shared" si="1047"/>
        <v>NO</v>
      </c>
      <c r="AI3145" t="str">
        <f t="shared" si="1048"/>
        <v/>
      </c>
      <c r="AJ3145" t="str">
        <f t="shared" si="1049"/>
        <v/>
      </c>
    </row>
    <row r="3146" spans="1:36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029"/>
        <v>0.754</v>
      </c>
      <c r="P3146" s="6">
        <f t="shared" si="1030"/>
        <v>251.33333333333334</v>
      </c>
      <c r="Q3146" t="str">
        <f t="shared" si="1031"/>
        <v>theater</v>
      </c>
      <c r="R3146" t="str">
        <f t="shared" si="1032"/>
        <v>plays</v>
      </c>
      <c r="S3146" s="8">
        <f t="shared" si="1033"/>
        <v>42797</v>
      </c>
      <c r="T3146" s="8">
        <f t="shared" si="1034"/>
        <v>42813.25</v>
      </c>
      <c r="U3146">
        <f t="shared" si="1035"/>
        <v>2017</v>
      </c>
      <c r="V3146" t="str">
        <f>VLOOKUP(MONTH(S3146),REF!$C$4:$D$15,2,FALSE)</f>
        <v>MAR</v>
      </c>
      <c r="W3146" t="str">
        <f t="shared" si="1036"/>
        <v>NO</v>
      </c>
      <c r="X3146" t="str">
        <f t="shared" si="1037"/>
        <v>NO</v>
      </c>
      <c r="Y3146" t="str">
        <f t="shared" si="1038"/>
        <v>NO</v>
      </c>
      <c r="Z3146" t="str">
        <f t="shared" si="1039"/>
        <v>YES</v>
      </c>
      <c r="AA3146" t="str">
        <f t="shared" si="1040"/>
        <v>NO</v>
      </c>
      <c r="AB3146" t="str">
        <f t="shared" si="1041"/>
        <v>NO</v>
      </c>
      <c r="AC3146" t="str">
        <f t="shared" si="1042"/>
        <v>NO</v>
      </c>
      <c r="AD3146" t="str">
        <f t="shared" si="1043"/>
        <v>NO</v>
      </c>
      <c r="AE3146" t="str">
        <f t="shared" si="1044"/>
        <v>NO</v>
      </c>
      <c r="AF3146" t="str">
        <f t="shared" si="1045"/>
        <v>NO</v>
      </c>
      <c r="AG3146" t="str">
        <f t="shared" si="1046"/>
        <v>NO</v>
      </c>
      <c r="AH3146" t="str">
        <f t="shared" si="1047"/>
        <v>NO</v>
      </c>
      <c r="AI3146" t="str">
        <f t="shared" si="1048"/>
        <v/>
      </c>
      <c r="AJ3146" t="str">
        <f t="shared" si="1049"/>
        <v/>
      </c>
    </row>
    <row r="3147" spans="1:36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029"/>
        <v>0</v>
      </c>
      <c r="P3147" s="6" t="e">
        <f t="shared" si="1030"/>
        <v>#DIV/0!</v>
      </c>
      <c r="Q3147" t="str">
        <f t="shared" si="1031"/>
        <v>theater</v>
      </c>
      <c r="R3147" t="str">
        <f t="shared" si="1032"/>
        <v>plays</v>
      </c>
      <c r="S3147" s="8">
        <f t="shared" si="1033"/>
        <v>42762</v>
      </c>
      <c r="T3147" s="8">
        <f t="shared" si="1034"/>
        <v>42821.999236111107</v>
      </c>
      <c r="U3147">
        <f t="shared" si="1035"/>
        <v>2017</v>
      </c>
      <c r="V3147" t="str">
        <f>VLOOKUP(MONTH(S3147),REF!$C$4:$D$15,2,FALSE)</f>
        <v>JAN</v>
      </c>
      <c r="W3147" t="str">
        <f t="shared" si="1036"/>
        <v>NO</v>
      </c>
      <c r="X3147" t="str">
        <f t="shared" si="1037"/>
        <v>NO</v>
      </c>
      <c r="Y3147" t="str">
        <f t="shared" si="1038"/>
        <v>NO</v>
      </c>
      <c r="Z3147" t="str">
        <f t="shared" si="1039"/>
        <v>NO</v>
      </c>
      <c r="AA3147" t="str">
        <f t="shared" si="1040"/>
        <v>NO</v>
      </c>
      <c r="AB3147" t="str">
        <f t="shared" si="1041"/>
        <v>NO</v>
      </c>
      <c r="AC3147" t="str">
        <f t="shared" si="1042"/>
        <v>YES</v>
      </c>
      <c r="AD3147" t="str">
        <f t="shared" si="1043"/>
        <v>NO</v>
      </c>
      <c r="AE3147" t="str">
        <f t="shared" si="1044"/>
        <v>NO</v>
      </c>
      <c r="AF3147" t="str">
        <f t="shared" si="1045"/>
        <v>NO</v>
      </c>
      <c r="AG3147" t="str">
        <f t="shared" si="1046"/>
        <v>NO</v>
      </c>
      <c r="AH3147" t="str">
        <f t="shared" si="1047"/>
        <v>NO</v>
      </c>
      <c r="AI3147" t="str">
        <f t="shared" si="1048"/>
        <v/>
      </c>
      <c r="AJ3147" t="str">
        <f t="shared" si="1049"/>
        <v/>
      </c>
    </row>
    <row r="3148" spans="1:36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029"/>
        <v>0.105</v>
      </c>
      <c r="P3148" s="6">
        <f t="shared" si="1030"/>
        <v>437.5</v>
      </c>
      <c r="Q3148" t="str">
        <f t="shared" si="1031"/>
        <v>theater</v>
      </c>
      <c r="R3148" t="str">
        <f t="shared" si="1032"/>
        <v>plays</v>
      </c>
      <c r="S3148" s="8">
        <f t="shared" si="1033"/>
        <v>42797</v>
      </c>
      <c r="T3148" s="8">
        <f t="shared" si="1034"/>
        <v>42841.640810185185</v>
      </c>
      <c r="U3148">
        <f t="shared" si="1035"/>
        <v>2017</v>
      </c>
      <c r="V3148" t="str">
        <f>VLOOKUP(MONTH(S3148),REF!$C$4:$D$15,2,FALSE)</f>
        <v>MAR</v>
      </c>
      <c r="W3148" t="str">
        <f t="shared" si="1036"/>
        <v>NO</v>
      </c>
      <c r="X3148" t="str">
        <f t="shared" si="1037"/>
        <v>NO</v>
      </c>
      <c r="Y3148" t="str">
        <f t="shared" si="1038"/>
        <v>NO</v>
      </c>
      <c r="Z3148" t="str">
        <f t="shared" si="1039"/>
        <v>NO</v>
      </c>
      <c r="AA3148" t="str">
        <f t="shared" si="1040"/>
        <v>NO</v>
      </c>
      <c r="AB3148" t="str">
        <f t="shared" si="1041"/>
        <v>NO</v>
      </c>
      <c r="AC3148" t="str">
        <f t="shared" si="1042"/>
        <v>NO</v>
      </c>
      <c r="AD3148" t="str">
        <f t="shared" si="1043"/>
        <v>NO</v>
      </c>
      <c r="AE3148" t="str">
        <f t="shared" si="1044"/>
        <v>NO</v>
      </c>
      <c r="AF3148" t="str">
        <f t="shared" si="1045"/>
        <v>NO</v>
      </c>
      <c r="AG3148" t="str">
        <f t="shared" si="1046"/>
        <v>NO</v>
      </c>
      <c r="AH3148" t="str">
        <f t="shared" si="1047"/>
        <v>YES</v>
      </c>
      <c r="AI3148" t="str">
        <f t="shared" si="1048"/>
        <v/>
      </c>
      <c r="AJ3148" t="str">
        <f t="shared" si="1049"/>
        <v/>
      </c>
    </row>
    <row r="3149" spans="1:36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029"/>
        <v>1.1752499999999999</v>
      </c>
      <c r="P3149" s="6">
        <f t="shared" si="1030"/>
        <v>110.35211267605634</v>
      </c>
      <c r="Q3149" t="str">
        <f t="shared" si="1031"/>
        <v>theater</v>
      </c>
      <c r="R3149" t="str">
        <f t="shared" si="1032"/>
        <v>plays</v>
      </c>
      <c r="S3149" s="8">
        <f t="shared" si="1033"/>
        <v>41910</v>
      </c>
      <c r="T3149" s="8">
        <f t="shared" si="1034"/>
        <v>41950.011053240742</v>
      </c>
      <c r="U3149">
        <f t="shared" si="1035"/>
        <v>2014</v>
      </c>
      <c r="V3149" t="str">
        <f>VLOOKUP(MONTH(S3149),REF!$C$4:$D$15,2,FALSE)</f>
        <v>SEP</v>
      </c>
      <c r="W3149" t="str">
        <f t="shared" si="1036"/>
        <v>NO</v>
      </c>
      <c r="X3149" t="str">
        <f t="shared" si="1037"/>
        <v>NO</v>
      </c>
      <c r="Y3149" t="str">
        <f t="shared" si="1038"/>
        <v>NO</v>
      </c>
      <c r="Z3149" t="str">
        <f t="shared" si="1039"/>
        <v>NO</v>
      </c>
      <c r="AA3149" t="str">
        <f t="shared" si="1040"/>
        <v>NO</v>
      </c>
      <c r="AB3149" t="str">
        <f t="shared" si="1041"/>
        <v>YES</v>
      </c>
      <c r="AC3149" t="str">
        <f t="shared" si="1042"/>
        <v>NO</v>
      </c>
      <c r="AD3149" t="str">
        <f t="shared" si="1043"/>
        <v>NO</v>
      </c>
      <c r="AE3149" t="str">
        <f t="shared" si="1044"/>
        <v>NO</v>
      </c>
      <c r="AF3149" t="str">
        <f t="shared" si="1045"/>
        <v>NO</v>
      </c>
      <c r="AG3149" t="str">
        <f t="shared" si="1046"/>
        <v>NO</v>
      </c>
      <c r="AH3149" t="str">
        <f t="shared" si="1047"/>
        <v>NO</v>
      </c>
      <c r="AI3149">
        <f t="shared" si="1048"/>
        <v>213</v>
      </c>
      <c r="AJ3149" t="str">
        <f t="shared" si="1049"/>
        <v/>
      </c>
    </row>
    <row r="3150" spans="1:36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029"/>
        <v>1.3116666666666668</v>
      </c>
      <c r="P3150" s="6">
        <f t="shared" si="1030"/>
        <v>41.421052631578945</v>
      </c>
      <c r="Q3150" t="str">
        <f t="shared" si="1031"/>
        <v>theater</v>
      </c>
      <c r="R3150" t="str">
        <f t="shared" si="1032"/>
        <v>plays</v>
      </c>
      <c r="S3150" s="8">
        <f t="shared" si="1033"/>
        <v>41892</v>
      </c>
      <c r="T3150" s="8">
        <f t="shared" si="1034"/>
        <v>41913.166666666664</v>
      </c>
      <c r="U3150">
        <f t="shared" si="1035"/>
        <v>2014</v>
      </c>
      <c r="V3150" t="str">
        <f>VLOOKUP(MONTH(S3150),REF!$C$4:$D$15,2,FALSE)</f>
        <v>SEP</v>
      </c>
      <c r="W3150" t="str">
        <f t="shared" si="1036"/>
        <v>NO</v>
      </c>
      <c r="X3150" t="str">
        <f t="shared" si="1037"/>
        <v>YES</v>
      </c>
      <c r="Y3150" t="str">
        <f t="shared" si="1038"/>
        <v>NO</v>
      </c>
      <c r="Z3150" t="str">
        <f t="shared" si="1039"/>
        <v>NO</v>
      </c>
      <c r="AA3150" t="str">
        <f t="shared" si="1040"/>
        <v>NO</v>
      </c>
      <c r="AB3150" t="str">
        <f t="shared" si="1041"/>
        <v>NO</v>
      </c>
      <c r="AC3150" t="str">
        <f t="shared" si="1042"/>
        <v>NO</v>
      </c>
      <c r="AD3150" t="str">
        <f t="shared" si="1043"/>
        <v>NO</v>
      </c>
      <c r="AE3150" t="str">
        <f t="shared" si="1044"/>
        <v>NO</v>
      </c>
      <c r="AF3150" t="str">
        <f t="shared" si="1045"/>
        <v>NO</v>
      </c>
      <c r="AG3150" t="str">
        <f t="shared" si="1046"/>
        <v>NO</v>
      </c>
      <c r="AH3150" t="str">
        <f t="shared" si="1047"/>
        <v>NO</v>
      </c>
      <c r="AI3150">
        <f t="shared" si="1048"/>
        <v>57</v>
      </c>
      <c r="AJ3150" t="str">
        <f t="shared" si="1049"/>
        <v/>
      </c>
    </row>
    <row r="3151" spans="1:36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029"/>
        <v>1.04</v>
      </c>
      <c r="P3151" s="6">
        <f t="shared" si="1030"/>
        <v>52</v>
      </c>
      <c r="Q3151" t="str">
        <f t="shared" si="1031"/>
        <v>theater</v>
      </c>
      <c r="R3151" t="str">
        <f t="shared" si="1032"/>
        <v>plays</v>
      </c>
      <c r="S3151" s="8">
        <f t="shared" si="1033"/>
        <v>41226</v>
      </c>
      <c r="T3151" s="8">
        <f t="shared" si="1034"/>
        <v>41250.083333333336</v>
      </c>
      <c r="U3151">
        <f t="shared" si="1035"/>
        <v>2012</v>
      </c>
      <c r="V3151" t="str">
        <f>VLOOKUP(MONTH(S3151),REF!$C$4:$D$15,2,FALSE)</f>
        <v>NOV</v>
      </c>
      <c r="W3151" t="str">
        <f t="shared" si="1036"/>
        <v>NO</v>
      </c>
      <c r="X3151" t="str">
        <f t="shared" si="1037"/>
        <v>YES</v>
      </c>
      <c r="Y3151" t="str">
        <f t="shared" si="1038"/>
        <v>NO</v>
      </c>
      <c r="Z3151" t="str">
        <f t="shared" si="1039"/>
        <v>NO</v>
      </c>
      <c r="AA3151" t="str">
        <f t="shared" si="1040"/>
        <v>NO</v>
      </c>
      <c r="AB3151" t="str">
        <f t="shared" si="1041"/>
        <v>NO</v>
      </c>
      <c r="AC3151" t="str">
        <f t="shared" si="1042"/>
        <v>NO</v>
      </c>
      <c r="AD3151" t="str">
        <f t="shared" si="1043"/>
        <v>NO</v>
      </c>
      <c r="AE3151" t="str">
        <f t="shared" si="1044"/>
        <v>NO</v>
      </c>
      <c r="AF3151" t="str">
        <f t="shared" si="1045"/>
        <v>NO</v>
      </c>
      <c r="AG3151" t="str">
        <f t="shared" si="1046"/>
        <v>NO</v>
      </c>
      <c r="AH3151" t="str">
        <f t="shared" si="1047"/>
        <v>NO</v>
      </c>
      <c r="AI3151">
        <f t="shared" si="1048"/>
        <v>25</v>
      </c>
      <c r="AJ3151" t="str">
        <f t="shared" si="1049"/>
        <v/>
      </c>
    </row>
    <row r="3152" spans="1:36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029"/>
        <v>1.01</v>
      </c>
      <c r="P3152" s="6">
        <f t="shared" si="1030"/>
        <v>33.990384615384613</v>
      </c>
      <c r="Q3152" t="str">
        <f t="shared" si="1031"/>
        <v>theater</v>
      </c>
      <c r="R3152" t="str">
        <f t="shared" si="1032"/>
        <v>plays</v>
      </c>
      <c r="S3152" s="8">
        <f t="shared" si="1033"/>
        <v>40478</v>
      </c>
      <c r="T3152" s="8">
        <f t="shared" si="1034"/>
        <v>40568.166666666664</v>
      </c>
      <c r="U3152">
        <f t="shared" si="1035"/>
        <v>2010</v>
      </c>
      <c r="V3152" t="str">
        <f>VLOOKUP(MONTH(S3152),REF!$C$4:$D$15,2,FALSE)</f>
        <v>OCT</v>
      </c>
      <c r="W3152" t="str">
        <f t="shared" si="1036"/>
        <v>NO</v>
      </c>
      <c r="X3152" t="str">
        <f t="shared" si="1037"/>
        <v>YES</v>
      </c>
      <c r="Y3152" t="str">
        <f t="shared" si="1038"/>
        <v>NO</v>
      </c>
      <c r="Z3152" t="str">
        <f t="shared" si="1039"/>
        <v>NO</v>
      </c>
      <c r="AA3152" t="str">
        <f t="shared" si="1040"/>
        <v>NO</v>
      </c>
      <c r="AB3152" t="str">
        <f t="shared" si="1041"/>
        <v>NO</v>
      </c>
      <c r="AC3152" t="str">
        <f t="shared" si="1042"/>
        <v>NO</v>
      </c>
      <c r="AD3152" t="str">
        <f t="shared" si="1043"/>
        <v>NO</v>
      </c>
      <c r="AE3152" t="str">
        <f t="shared" si="1044"/>
        <v>NO</v>
      </c>
      <c r="AF3152" t="str">
        <f t="shared" si="1045"/>
        <v>NO</v>
      </c>
      <c r="AG3152" t="str">
        <f t="shared" si="1046"/>
        <v>NO</v>
      </c>
      <c r="AH3152" t="str">
        <f t="shared" si="1047"/>
        <v>NO</v>
      </c>
      <c r="AI3152">
        <f t="shared" si="1048"/>
        <v>104</v>
      </c>
      <c r="AJ3152" t="str">
        <f t="shared" si="1049"/>
        <v/>
      </c>
    </row>
    <row r="3153" spans="1:36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029"/>
        <v>1.004</v>
      </c>
      <c r="P3153" s="6">
        <f t="shared" si="1030"/>
        <v>103.35294117647059</v>
      </c>
      <c r="Q3153" t="str">
        <f t="shared" si="1031"/>
        <v>theater</v>
      </c>
      <c r="R3153" t="str">
        <f t="shared" si="1032"/>
        <v>plays</v>
      </c>
      <c r="S3153" s="8">
        <f t="shared" si="1033"/>
        <v>41863</v>
      </c>
      <c r="T3153" s="8">
        <f t="shared" si="1034"/>
        <v>41892.83997685185</v>
      </c>
      <c r="U3153">
        <f t="shared" si="1035"/>
        <v>2014</v>
      </c>
      <c r="V3153" t="str">
        <f>VLOOKUP(MONTH(S3153),REF!$C$4:$D$15,2,FALSE)</f>
        <v>AUG</v>
      </c>
      <c r="W3153" t="str">
        <f t="shared" si="1036"/>
        <v>NO</v>
      </c>
      <c r="X3153" t="str">
        <f t="shared" si="1037"/>
        <v>YES</v>
      </c>
      <c r="Y3153" t="str">
        <f t="shared" si="1038"/>
        <v>NO</v>
      </c>
      <c r="Z3153" t="str">
        <f t="shared" si="1039"/>
        <v>NO</v>
      </c>
      <c r="AA3153" t="str">
        <f t="shared" si="1040"/>
        <v>NO</v>
      </c>
      <c r="AB3153" t="str">
        <f t="shared" si="1041"/>
        <v>NO</v>
      </c>
      <c r="AC3153" t="str">
        <f t="shared" si="1042"/>
        <v>NO</v>
      </c>
      <c r="AD3153" t="str">
        <f t="shared" si="1043"/>
        <v>NO</v>
      </c>
      <c r="AE3153" t="str">
        <f t="shared" si="1044"/>
        <v>NO</v>
      </c>
      <c r="AF3153" t="str">
        <f t="shared" si="1045"/>
        <v>NO</v>
      </c>
      <c r="AG3153" t="str">
        <f t="shared" si="1046"/>
        <v>NO</v>
      </c>
      <c r="AH3153" t="str">
        <f t="shared" si="1047"/>
        <v>NO</v>
      </c>
      <c r="AI3153">
        <f t="shared" si="1048"/>
        <v>34</v>
      </c>
      <c r="AJ3153" t="str">
        <f t="shared" si="1049"/>
        <v/>
      </c>
    </row>
    <row r="3154" spans="1:36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029"/>
        <v>1.0595454545454546</v>
      </c>
      <c r="P3154" s="6">
        <f t="shared" si="1030"/>
        <v>34.791044776119406</v>
      </c>
      <c r="Q3154" t="str">
        <f t="shared" si="1031"/>
        <v>theater</v>
      </c>
      <c r="R3154" t="str">
        <f t="shared" si="1032"/>
        <v>plays</v>
      </c>
      <c r="S3154" s="8">
        <f t="shared" si="1033"/>
        <v>41551</v>
      </c>
      <c r="T3154" s="8">
        <f t="shared" si="1034"/>
        <v>41580.867673611108</v>
      </c>
      <c r="U3154">
        <f t="shared" si="1035"/>
        <v>2013</v>
      </c>
      <c r="V3154" t="str">
        <f>VLOOKUP(MONTH(S3154),REF!$C$4:$D$15,2,FALSE)</f>
        <v>OCT</v>
      </c>
      <c r="W3154" t="str">
        <f t="shared" si="1036"/>
        <v>NO</v>
      </c>
      <c r="X3154" t="str">
        <f t="shared" si="1037"/>
        <v>YES</v>
      </c>
      <c r="Y3154" t="str">
        <f t="shared" si="1038"/>
        <v>NO</v>
      </c>
      <c r="Z3154" t="str">
        <f t="shared" si="1039"/>
        <v>NO</v>
      </c>
      <c r="AA3154" t="str">
        <f t="shared" si="1040"/>
        <v>NO</v>
      </c>
      <c r="AB3154" t="str">
        <f t="shared" si="1041"/>
        <v>NO</v>
      </c>
      <c r="AC3154" t="str">
        <f t="shared" si="1042"/>
        <v>NO</v>
      </c>
      <c r="AD3154" t="str">
        <f t="shared" si="1043"/>
        <v>NO</v>
      </c>
      <c r="AE3154" t="str">
        <f t="shared" si="1044"/>
        <v>NO</v>
      </c>
      <c r="AF3154" t="str">
        <f t="shared" si="1045"/>
        <v>NO</v>
      </c>
      <c r="AG3154" t="str">
        <f t="shared" si="1046"/>
        <v>NO</v>
      </c>
      <c r="AH3154" t="str">
        <f t="shared" si="1047"/>
        <v>NO</v>
      </c>
      <c r="AI3154">
        <f t="shared" si="1048"/>
        <v>67</v>
      </c>
      <c r="AJ3154" t="str">
        <f t="shared" si="1049"/>
        <v/>
      </c>
    </row>
    <row r="3155" spans="1:36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029"/>
        <v>3.3558333333333334</v>
      </c>
      <c r="P3155" s="6">
        <f t="shared" si="1030"/>
        <v>41.773858921161825</v>
      </c>
      <c r="Q3155" t="str">
        <f t="shared" si="1031"/>
        <v>theater</v>
      </c>
      <c r="R3155" t="str">
        <f t="shared" si="1032"/>
        <v>plays</v>
      </c>
      <c r="S3155" s="8">
        <f t="shared" si="1033"/>
        <v>40633</v>
      </c>
      <c r="T3155" s="8">
        <f t="shared" si="1034"/>
        <v>40664.207638888889</v>
      </c>
      <c r="U3155">
        <f t="shared" si="1035"/>
        <v>2011</v>
      </c>
      <c r="V3155" t="str">
        <f>VLOOKUP(MONTH(S3155),REF!$C$4:$D$15,2,FALSE)</f>
        <v>MAR</v>
      </c>
      <c r="W3155" t="str">
        <f t="shared" si="1036"/>
        <v>NO</v>
      </c>
      <c r="X3155" t="str">
        <f t="shared" si="1037"/>
        <v>YES</v>
      </c>
      <c r="Y3155" t="str">
        <f t="shared" si="1038"/>
        <v>NO</v>
      </c>
      <c r="Z3155" t="str">
        <f t="shared" si="1039"/>
        <v>NO</v>
      </c>
      <c r="AA3155" t="str">
        <f t="shared" si="1040"/>
        <v>NO</v>
      </c>
      <c r="AB3155" t="str">
        <f t="shared" si="1041"/>
        <v>NO</v>
      </c>
      <c r="AC3155" t="str">
        <f t="shared" si="1042"/>
        <v>NO</v>
      </c>
      <c r="AD3155" t="str">
        <f t="shared" si="1043"/>
        <v>NO</v>
      </c>
      <c r="AE3155" t="str">
        <f t="shared" si="1044"/>
        <v>NO</v>
      </c>
      <c r="AF3155" t="str">
        <f t="shared" si="1045"/>
        <v>NO</v>
      </c>
      <c r="AG3155" t="str">
        <f t="shared" si="1046"/>
        <v>NO</v>
      </c>
      <c r="AH3155" t="str">
        <f t="shared" si="1047"/>
        <v>NO</v>
      </c>
      <c r="AI3155">
        <f t="shared" si="1048"/>
        <v>241</v>
      </c>
      <c r="AJ3155" t="str">
        <f t="shared" si="1049"/>
        <v/>
      </c>
    </row>
    <row r="3156" spans="1:36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029"/>
        <v>1.1292857142857142</v>
      </c>
      <c r="P3156" s="6">
        <f t="shared" si="1030"/>
        <v>64.268292682926827</v>
      </c>
      <c r="Q3156" t="str">
        <f t="shared" si="1031"/>
        <v>theater</v>
      </c>
      <c r="R3156" t="str">
        <f t="shared" si="1032"/>
        <v>plays</v>
      </c>
      <c r="S3156" s="8">
        <f t="shared" si="1033"/>
        <v>40971</v>
      </c>
      <c r="T3156" s="8">
        <f t="shared" si="1034"/>
        <v>41000.834004629629</v>
      </c>
      <c r="U3156">
        <f t="shared" si="1035"/>
        <v>2012</v>
      </c>
      <c r="V3156" t="str">
        <f>VLOOKUP(MONTH(S3156),REF!$C$4:$D$15,2,FALSE)</f>
        <v>MAR</v>
      </c>
      <c r="W3156" t="str">
        <f t="shared" si="1036"/>
        <v>NO</v>
      </c>
      <c r="X3156" t="str">
        <f t="shared" si="1037"/>
        <v>NO</v>
      </c>
      <c r="Y3156" t="str">
        <f t="shared" si="1038"/>
        <v>YES</v>
      </c>
      <c r="Z3156" t="str">
        <f t="shared" si="1039"/>
        <v>NO</v>
      </c>
      <c r="AA3156" t="str">
        <f t="shared" si="1040"/>
        <v>NO</v>
      </c>
      <c r="AB3156" t="str">
        <f t="shared" si="1041"/>
        <v>NO</v>
      </c>
      <c r="AC3156" t="str">
        <f t="shared" si="1042"/>
        <v>NO</v>
      </c>
      <c r="AD3156" t="str">
        <f t="shared" si="1043"/>
        <v>NO</v>
      </c>
      <c r="AE3156" t="str">
        <f t="shared" si="1044"/>
        <v>NO</v>
      </c>
      <c r="AF3156" t="str">
        <f t="shared" si="1045"/>
        <v>NO</v>
      </c>
      <c r="AG3156" t="str">
        <f t="shared" si="1046"/>
        <v>NO</v>
      </c>
      <c r="AH3156" t="str">
        <f t="shared" si="1047"/>
        <v>NO</v>
      </c>
      <c r="AI3156">
        <f t="shared" si="1048"/>
        <v>123</v>
      </c>
      <c r="AJ3156" t="str">
        <f t="shared" si="1049"/>
        <v/>
      </c>
    </row>
    <row r="3157" spans="1:36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029"/>
        <v>1.885046</v>
      </c>
      <c r="P3157" s="6">
        <f t="shared" si="1030"/>
        <v>31.209370860927152</v>
      </c>
      <c r="Q3157" t="str">
        <f t="shared" si="1031"/>
        <v>theater</v>
      </c>
      <c r="R3157" t="str">
        <f t="shared" si="1032"/>
        <v>plays</v>
      </c>
      <c r="S3157" s="8">
        <f t="shared" si="1033"/>
        <v>41233</v>
      </c>
      <c r="T3157" s="8">
        <f t="shared" si="1034"/>
        <v>41263.499131944445</v>
      </c>
      <c r="U3157">
        <f t="shared" si="1035"/>
        <v>2012</v>
      </c>
      <c r="V3157" t="str">
        <f>VLOOKUP(MONTH(S3157),REF!$C$4:$D$15,2,FALSE)</f>
        <v>NOV</v>
      </c>
      <c r="W3157" t="str">
        <f t="shared" si="1036"/>
        <v>NO</v>
      </c>
      <c r="X3157" t="str">
        <f t="shared" si="1037"/>
        <v>NO</v>
      </c>
      <c r="Y3157" t="str">
        <f t="shared" si="1038"/>
        <v>YES</v>
      </c>
      <c r="Z3157" t="str">
        <f t="shared" si="1039"/>
        <v>NO</v>
      </c>
      <c r="AA3157" t="str">
        <f t="shared" si="1040"/>
        <v>NO</v>
      </c>
      <c r="AB3157" t="str">
        <f t="shared" si="1041"/>
        <v>NO</v>
      </c>
      <c r="AC3157" t="str">
        <f t="shared" si="1042"/>
        <v>NO</v>
      </c>
      <c r="AD3157" t="str">
        <f t="shared" si="1043"/>
        <v>NO</v>
      </c>
      <c r="AE3157" t="str">
        <f t="shared" si="1044"/>
        <v>NO</v>
      </c>
      <c r="AF3157" t="str">
        <f t="shared" si="1045"/>
        <v>NO</v>
      </c>
      <c r="AG3157" t="str">
        <f t="shared" si="1046"/>
        <v>NO</v>
      </c>
      <c r="AH3157" t="str">
        <f t="shared" si="1047"/>
        <v>NO</v>
      </c>
      <c r="AI3157">
        <f t="shared" si="1048"/>
        <v>302</v>
      </c>
      <c r="AJ3157" t="str">
        <f t="shared" si="1049"/>
        <v/>
      </c>
    </row>
    <row r="3158" spans="1:36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029"/>
        <v>1.0181818181818181</v>
      </c>
      <c r="P3158" s="6">
        <f t="shared" si="1030"/>
        <v>62.921348314606739</v>
      </c>
      <c r="Q3158" t="str">
        <f t="shared" si="1031"/>
        <v>theater</v>
      </c>
      <c r="R3158" t="str">
        <f t="shared" si="1032"/>
        <v>plays</v>
      </c>
      <c r="S3158" s="8">
        <f t="shared" si="1033"/>
        <v>41027</v>
      </c>
      <c r="T3158" s="8">
        <f t="shared" si="1034"/>
        <v>41061.953055555554</v>
      </c>
      <c r="U3158">
        <f t="shared" si="1035"/>
        <v>2012</v>
      </c>
      <c r="V3158" t="str">
        <f>VLOOKUP(MONTH(S3158),REF!$C$4:$D$15,2,FALSE)</f>
        <v>APR</v>
      </c>
      <c r="W3158" t="str">
        <f t="shared" si="1036"/>
        <v>NO</v>
      </c>
      <c r="X3158" t="str">
        <f t="shared" si="1037"/>
        <v>NO</v>
      </c>
      <c r="Y3158" t="str">
        <f t="shared" si="1038"/>
        <v>YES</v>
      </c>
      <c r="Z3158" t="str">
        <f t="shared" si="1039"/>
        <v>NO</v>
      </c>
      <c r="AA3158" t="str">
        <f t="shared" si="1040"/>
        <v>NO</v>
      </c>
      <c r="AB3158" t="str">
        <f t="shared" si="1041"/>
        <v>NO</v>
      </c>
      <c r="AC3158" t="str">
        <f t="shared" si="1042"/>
        <v>NO</v>
      </c>
      <c r="AD3158" t="str">
        <f t="shared" si="1043"/>
        <v>NO</v>
      </c>
      <c r="AE3158" t="str">
        <f t="shared" si="1044"/>
        <v>NO</v>
      </c>
      <c r="AF3158" t="str">
        <f t="shared" si="1045"/>
        <v>NO</v>
      </c>
      <c r="AG3158" t="str">
        <f t="shared" si="1046"/>
        <v>NO</v>
      </c>
      <c r="AH3158" t="str">
        <f t="shared" si="1047"/>
        <v>NO</v>
      </c>
      <c r="AI3158">
        <f t="shared" si="1048"/>
        <v>89</v>
      </c>
      <c r="AJ3158" t="str">
        <f t="shared" si="1049"/>
        <v/>
      </c>
    </row>
    <row r="3159" spans="1:36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029"/>
        <v>1.01</v>
      </c>
      <c r="P3159" s="6">
        <f t="shared" si="1030"/>
        <v>98.536585365853654</v>
      </c>
      <c r="Q3159" t="str">
        <f t="shared" si="1031"/>
        <v>theater</v>
      </c>
      <c r="R3159" t="str">
        <f t="shared" si="1032"/>
        <v>plays</v>
      </c>
      <c r="S3159" s="8">
        <f t="shared" si="1033"/>
        <v>41830</v>
      </c>
      <c r="T3159" s="8">
        <f t="shared" si="1034"/>
        <v>41839.208333333336</v>
      </c>
      <c r="U3159">
        <f t="shared" si="1035"/>
        <v>2014</v>
      </c>
      <c r="V3159" t="str">
        <f>VLOOKUP(MONTH(S3159),REF!$C$4:$D$15,2,FALSE)</f>
        <v>JUL</v>
      </c>
      <c r="W3159" t="str">
        <f t="shared" si="1036"/>
        <v>NO</v>
      </c>
      <c r="X3159" t="str">
        <f t="shared" si="1037"/>
        <v>YES</v>
      </c>
      <c r="Y3159" t="str">
        <f t="shared" si="1038"/>
        <v>NO</v>
      </c>
      <c r="Z3159" t="str">
        <f t="shared" si="1039"/>
        <v>NO</v>
      </c>
      <c r="AA3159" t="str">
        <f t="shared" si="1040"/>
        <v>NO</v>
      </c>
      <c r="AB3159" t="str">
        <f t="shared" si="1041"/>
        <v>NO</v>
      </c>
      <c r="AC3159" t="str">
        <f t="shared" si="1042"/>
        <v>NO</v>
      </c>
      <c r="AD3159" t="str">
        <f t="shared" si="1043"/>
        <v>NO</v>
      </c>
      <c r="AE3159" t="str">
        <f t="shared" si="1044"/>
        <v>NO</v>
      </c>
      <c r="AF3159" t="str">
        <f t="shared" si="1045"/>
        <v>NO</v>
      </c>
      <c r="AG3159" t="str">
        <f t="shared" si="1046"/>
        <v>NO</v>
      </c>
      <c r="AH3159" t="str">
        <f t="shared" si="1047"/>
        <v>NO</v>
      </c>
      <c r="AI3159">
        <f t="shared" si="1048"/>
        <v>41</v>
      </c>
      <c r="AJ3159" t="str">
        <f t="shared" si="1049"/>
        <v/>
      </c>
    </row>
    <row r="3160" spans="1:36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029"/>
        <v>1.1399999999999999</v>
      </c>
      <c r="P3160" s="6">
        <f t="shared" si="1030"/>
        <v>82.608695652173907</v>
      </c>
      <c r="Q3160" t="str">
        <f t="shared" si="1031"/>
        <v>theater</v>
      </c>
      <c r="R3160" t="str">
        <f t="shared" si="1032"/>
        <v>plays</v>
      </c>
      <c r="S3160" s="8">
        <f t="shared" si="1033"/>
        <v>41448</v>
      </c>
      <c r="T3160" s="8">
        <f t="shared" si="1034"/>
        <v>41477.839722222227</v>
      </c>
      <c r="U3160">
        <f t="shared" si="1035"/>
        <v>2013</v>
      </c>
      <c r="V3160" t="str">
        <f>VLOOKUP(MONTH(S3160),REF!$C$4:$D$15,2,FALSE)</f>
        <v>JUN</v>
      </c>
      <c r="W3160" t="str">
        <f t="shared" si="1036"/>
        <v>NO</v>
      </c>
      <c r="X3160" t="str">
        <f t="shared" si="1037"/>
        <v>NO</v>
      </c>
      <c r="Y3160" t="str">
        <f t="shared" si="1038"/>
        <v>YES</v>
      </c>
      <c r="Z3160" t="str">
        <f t="shared" si="1039"/>
        <v>NO</v>
      </c>
      <c r="AA3160" t="str">
        <f t="shared" si="1040"/>
        <v>NO</v>
      </c>
      <c r="AB3160" t="str">
        <f t="shared" si="1041"/>
        <v>NO</v>
      </c>
      <c r="AC3160" t="str">
        <f t="shared" si="1042"/>
        <v>NO</v>
      </c>
      <c r="AD3160" t="str">
        <f t="shared" si="1043"/>
        <v>NO</v>
      </c>
      <c r="AE3160" t="str">
        <f t="shared" si="1044"/>
        <v>NO</v>
      </c>
      <c r="AF3160" t="str">
        <f t="shared" si="1045"/>
        <v>NO</v>
      </c>
      <c r="AG3160" t="str">
        <f t="shared" si="1046"/>
        <v>NO</v>
      </c>
      <c r="AH3160" t="str">
        <f t="shared" si="1047"/>
        <v>NO</v>
      </c>
      <c r="AI3160">
        <f t="shared" si="1048"/>
        <v>69</v>
      </c>
      <c r="AJ3160" t="str">
        <f t="shared" si="1049"/>
        <v/>
      </c>
    </row>
    <row r="3161" spans="1:36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029"/>
        <v>1.3348133333333334</v>
      </c>
      <c r="P3161" s="6">
        <f t="shared" si="1030"/>
        <v>38.504230769230773</v>
      </c>
      <c r="Q3161" t="str">
        <f t="shared" si="1031"/>
        <v>theater</v>
      </c>
      <c r="R3161" t="str">
        <f t="shared" si="1032"/>
        <v>plays</v>
      </c>
      <c r="S3161" s="8">
        <f t="shared" si="1033"/>
        <v>40884</v>
      </c>
      <c r="T3161" s="8">
        <f t="shared" si="1034"/>
        <v>40926.958333333336</v>
      </c>
      <c r="U3161">
        <f t="shared" si="1035"/>
        <v>2011</v>
      </c>
      <c r="V3161" t="str">
        <f>VLOOKUP(MONTH(S3161),REF!$C$4:$D$15,2,FALSE)</f>
        <v>DEC</v>
      </c>
      <c r="W3161" t="str">
        <f t="shared" si="1036"/>
        <v>NO</v>
      </c>
      <c r="X3161" t="str">
        <f t="shared" si="1037"/>
        <v>YES</v>
      </c>
      <c r="Y3161" t="str">
        <f t="shared" si="1038"/>
        <v>NO</v>
      </c>
      <c r="Z3161" t="str">
        <f t="shared" si="1039"/>
        <v>NO</v>
      </c>
      <c r="AA3161" t="str">
        <f t="shared" si="1040"/>
        <v>NO</v>
      </c>
      <c r="AB3161" t="str">
        <f t="shared" si="1041"/>
        <v>NO</v>
      </c>
      <c r="AC3161" t="str">
        <f t="shared" si="1042"/>
        <v>NO</v>
      </c>
      <c r="AD3161" t="str">
        <f t="shared" si="1043"/>
        <v>NO</v>
      </c>
      <c r="AE3161" t="str">
        <f t="shared" si="1044"/>
        <v>NO</v>
      </c>
      <c r="AF3161" t="str">
        <f t="shared" si="1045"/>
        <v>NO</v>
      </c>
      <c r="AG3161" t="str">
        <f t="shared" si="1046"/>
        <v>NO</v>
      </c>
      <c r="AH3161" t="str">
        <f t="shared" si="1047"/>
        <v>NO</v>
      </c>
      <c r="AI3161">
        <f t="shared" si="1048"/>
        <v>52</v>
      </c>
      <c r="AJ3161" t="str">
        <f t="shared" si="1049"/>
        <v/>
      </c>
    </row>
    <row r="3162" spans="1:36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029"/>
        <v>1.0153333333333334</v>
      </c>
      <c r="P3162" s="6">
        <f t="shared" si="1030"/>
        <v>80.15789473684211</v>
      </c>
      <c r="Q3162" t="str">
        <f t="shared" si="1031"/>
        <v>theater</v>
      </c>
      <c r="R3162" t="str">
        <f t="shared" si="1032"/>
        <v>plays</v>
      </c>
      <c r="S3162" s="8">
        <f t="shared" si="1033"/>
        <v>41841</v>
      </c>
      <c r="T3162" s="8">
        <f t="shared" si="1034"/>
        <v>41864.207638888889</v>
      </c>
      <c r="U3162">
        <f t="shared" si="1035"/>
        <v>2014</v>
      </c>
      <c r="V3162" t="str">
        <f>VLOOKUP(MONTH(S3162),REF!$C$4:$D$15,2,FALSE)</f>
        <v>JUL</v>
      </c>
      <c r="W3162" t="str">
        <f t="shared" si="1036"/>
        <v>NO</v>
      </c>
      <c r="X3162" t="str">
        <f t="shared" si="1037"/>
        <v>YES</v>
      </c>
      <c r="Y3162" t="str">
        <f t="shared" si="1038"/>
        <v>NO</v>
      </c>
      <c r="Z3162" t="str">
        <f t="shared" si="1039"/>
        <v>NO</v>
      </c>
      <c r="AA3162" t="str">
        <f t="shared" si="1040"/>
        <v>NO</v>
      </c>
      <c r="AB3162" t="str">
        <f t="shared" si="1041"/>
        <v>NO</v>
      </c>
      <c r="AC3162" t="str">
        <f t="shared" si="1042"/>
        <v>NO</v>
      </c>
      <c r="AD3162" t="str">
        <f t="shared" si="1043"/>
        <v>NO</v>
      </c>
      <c r="AE3162" t="str">
        <f t="shared" si="1044"/>
        <v>NO</v>
      </c>
      <c r="AF3162" t="str">
        <f t="shared" si="1045"/>
        <v>NO</v>
      </c>
      <c r="AG3162" t="str">
        <f t="shared" si="1046"/>
        <v>NO</v>
      </c>
      <c r="AH3162" t="str">
        <f t="shared" si="1047"/>
        <v>NO</v>
      </c>
      <c r="AI3162">
        <f t="shared" si="1048"/>
        <v>57</v>
      </c>
      <c r="AJ3162" t="str">
        <f t="shared" si="1049"/>
        <v/>
      </c>
    </row>
    <row r="3163" spans="1:36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029"/>
        <v>1.0509999999999999</v>
      </c>
      <c r="P3163" s="6">
        <f t="shared" si="1030"/>
        <v>28.405405405405407</v>
      </c>
      <c r="Q3163" t="str">
        <f t="shared" si="1031"/>
        <v>theater</v>
      </c>
      <c r="R3163" t="str">
        <f t="shared" si="1032"/>
        <v>plays</v>
      </c>
      <c r="S3163" s="8">
        <f t="shared" si="1033"/>
        <v>41898</v>
      </c>
      <c r="T3163" s="8">
        <f t="shared" si="1034"/>
        <v>41927.536134259259</v>
      </c>
      <c r="U3163">
        <f t="shared" si="1035"/>
        <v>2014</v>
      </c>
      <c r="V3163" t="str">
        <f>VLOOKUP(MONTH(S3163),REF!$C$4:$D$15,2,FALSE)</f>
        <v>SEP</v>
      </c>
      <c r="W3163" t="str">
        <f t="shared" si="1036"/>
        <v>NO</v>
      </c>
      <c r="X3163" t="str">
        <f t="shared" si="1037"/>
        <v>YES</v>
      </c>
      <c r="Y3163" t="str">
        <f t="shared" si="1038"/>
        <v>NO</v>
      </c>
      <c r="Z3163" t="str">
        <f t="shared" si="1039"/>
        <v>NO</v>
      </c>
      <c r="AA3163" t="str">
        <f t="shared" si="1040"/>
        <v>NO</v>
      </c>
      <c r="AB3163" t="str">
        <f t="shared" si="1041"/>
        <v>NO</v>
      </c>
      <c r="AC3163" t="str">
        <f t="shared" si="1042"/>
        <v>NO</v>
      </c>
      <c r="AD3163" t="str">
        <f t="shared" si="1043"/>
        <v>NO</v>
      </c>
      <c r="AE3163" t="str">
        <f t="shared" si="1044"/>
        <v>NO</v>
      </c>
      <c r="AF3163" t="str">
        <f t="shared" si="1045"/>
        <v>NO</v>
      </c>
      <c r="AG3163" t="str">
        <f t="shared" si="1046"/>
        <v>NO</v>
      </c>
      <c r="AH3163" t="str">
        <f t="shared" si="1047"/>
        <v>NO</v>
      </c>
      <c r="AI3163">
        <f t="shared" si="1048"/>
        <v>74</v>
      </c>
      <c r="AJ3163" t="str">
        <f t="shared" si="1049"/>
        <v/>
      </c>
    </row>
    <row r="3164" spans="1:36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029"/>
        <v>1.2715000000000001</v>
      </c>
      <c r="P3164" s="6">
        <f t="shared" si="1030"/>
        <v>80.730158730158735</v>
      </c>
      <c r="Q3164" t="str">
        <f t="shared" si="1031"/>
        <v>theater</v>
      </c>
      <c r="R3164" t="str">
        <f t="shared" si="1032"/>
        <v>plays</v>
      </c>
      <c r="S3164" s="8">
        <f t="shared" si="1033"/>
        <v>41800</v>
      </c>
      <c r="T3164" s="8">
        <f t="shared" si="1034"/>
        <v>41827.083333333336</v>
      </c>
      <c r="U3164">
        <f t="shared" si="1035"/>
        <v>2014</v>
      </c>
      <c r="V3164" t="str">
        <f>VLOOKUP(MONTH(S3164),REF!$C$4:$D$15,2,FALSE)</f>
        <v>JUN</v>
      </c>
      <c r="W3164" t="str">
        <f t="shared" si="1036"/>
        <v>NO</v>
      </c>
      <c r="X3164" t="str">
        <f t="shared" si="1037"/>
        <v>YES</v>
      </c>
      <c r="Y3164" t="str">
        <f t="shared" si="1038"/>
        <v>NO</v>
      </c>
      <c r="Z3164" t="str">
        <f t="shared" si="1039"/>
        <v>NO</v>
      </c>
      <c r="AA3164" t="str">
        <f t="shared" si="1040"/>
        <v>NO</v>
      </c>
      <c r="AB3164" t="str">
        <f t="shared" si="1041"/>
        <v>NO</v>
      </c>
      <c r="AC3164" t="str">
        <f t="shared" si="1042"/>
        <v>NO</v>
      </c>
      <c r="AD3164" t="str">
        <f t="shared" si="1043"/>
        <v>NO</v>
      </c>
      <c r="AE3164" t="str">
        <f t="shared" si="1044"/>
        <v>NO</v>
      </c>
      <c r="AF3164" t="str">
        <f t="shared" si="1045"/>
        <v>NO</v>
      </c>
      <c r="AG3164" t="str">
        <f t="shared" si="1046"/>
        <v>NO</v>
      </c>
      <c r="AH3164" t="str">
        <f t="shared" si="1047"/>
        <v>NO</v>
      </c>
      <c r="AI3164">
        <f t="shared" si="1048"/>
        <v>63</v>
      </c>
      <c r="AJ3164" t="str">
        <f t="shared" si="1049"/>
        <v/>
      </c>
    </row>
    <row r="3165" spans="1:36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029"/>
        <v>1.1115384615384616</v>
      </c>
      <c r="P3165" s="6">
        <f t="shared" si="1030"/>
        <v>200.69444444444446</v>
      </c>
      <c r="Q3165" t="str">
        <f t="shared" si="1031"/>
        <v>theater</v>
      </c>
      <c r="R3165" t="str">
        <f t="shared" si="1032"/>
        <v>plays</v>
      </c>
      <c r="S3165" s="8">
        <f t="shared" si="1033"/>
        <v>41776</v>
      </c>
      <c r="T3165" s="8">
        <f t="shared" si="1034"/>
        <v>41805.753761574073</v>
      </c>
      <c r="U3165">
        <f t="shared" si="1035"/>
        <v>2014</v>
      </c>
      <c r="V3165" t="str">
        <f>VLOOKUP(MONTH(S3165),REF!$C$4:$D$15,2,FALSE)</f>
        <v>MAY</v>
      </c>
      <c r="W3165" t="str">
        <f t="shared" si="1036"/>
        <v>NO</v>
      </c>
      <c r="X3165" t="str">
        <f t="shared" si="1037"/>
        <v>NO</v>
      </c>
      <c r="Y3165" t="str">
        <f t="shared" si="1038"/>
        <v>NO</v>
      </c>
      <c r="Z3165" t="str">
        <f t="shared" si="1039"/>
        <v>YES</v>
      </c>
      <c r="AA3165" t="str">
        <f t="shared" si="1040"/>
        <v>NO</v>
      </c>
      <c r="AB3165" t="str">
        <f t="shared" si="1041"/>
        <v>NO</v>
      </c>
      <c r="AC3165" t="str">
        <f t="shared" si="1042"/>
        <v>NO</v>
      </c>
      <c r="AD3165" t="str">
        <f t="shared" si="1043"/>
        <v>NO</v>
      </c>
      <c r="AE3165" t="str">
        <f t="shared" si="1044"/>
        <v>NO</v>
      </c>
      <c r="AF3165" t="str">
        <f t="shared" si="1045"/>
        <v>NO</v>
      </c>
      <c r="AG3165" t="str">
        <f t="shared" si="1046"/>
        <v>NO</v>
      </c>
      <c r="AH3165" t="str">
        <f t="shared" si="1047"/>
        <v>NO</v>
      </c>
      <c r="AI3165">
        <f t="shared" si="1048"/>
        <v>72</v>
      </c>
      <c r="AJ3165" t="str">
        <f t="shared" si="1049"/>
        <v/>
      </c>
    </row>
    <row r="3166" spans="1:36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029"/>
        <v>1.0676000000000001</v>
      </c>
      <c r="P3166" s="6">
        <f t="shared" si="1030"/>
        <v>37.591549295774648</v>
      </c>
      <c r="Q3166" t="str">
        <f t="shared" si="1031"/>
        <v>theater</v>
      </c>
      <c r="R3166" t="str">
        <f t="shared" si="1032"/>
        <v>plays</v>
      </c>
      <c r="S3166" s="8">
        <f t="shared" si="1033"/>
        <v>41767</v>
      </c>
      <c r="T3166" s="8">
        <f t="shared" si="1034"/>
        <v>41799.805729166663</v>
      </c>
      <c r="U3166">
        <f t="shared" si="1035"/>
        <v>2014</v>
      </c>
      <c r="V3166" t="str">
        <f>VLOOKUP(MONTH(S3166),REF!$C$4:$D$15,2,FALSE)</f>
        <v>MAY</v>
      </c>
      <c r="W3166" t="str">
        <f t="shared" si="1036"/>
        <v>NO</v>
      </c>
      <c r="X3166" t="str">
        <f t="shared" si="1037"/>
        <v>YES</v>
      </c>
      <c r="Y3166" t="str">
        <f t="shared" si="1038"/>
        <v>NO</v>
      </c>
      <c r="Z3166" t="str">
        <f t="shared" si="1039"/>
        <v>NO</v>
      </c>
      <c r="AA3166" t="str">
        <f t="shared" si="1040"/>
        <v>NO</v>
      </c>
      <c r="AB3166" t="str">
        <f t="shared" si="1041"/>
        <v>NO</v>
      </c>
      <c r="AC3166" t="str">
        <f t="shared" si="1042"/>
        <v>NO</v>
      </c>
      <c r="AD3166" t="str">
        <f t="shared" si="1043"/>
        <v>NO</v>
      </c>
      <c r="AE3166" t="str">
        <f t="shared" si="1044"/>
        <v>NO</v>
      </c>
      <c r="AF3166" t="str">
        <f t="shared" si="1045"/>
        <v>NO</v>
      </c>
      <c r="AG3166" t="str">
        <f t="shared" si="1046"/>
        <v>NO</v>
      </c>
      <c r="AH3166" t="str">
        <f t="shared" si="1047"/>
        <v>NO</v>
      </c>
      <c r="AI3166">
        <f t="shared" si="1048"/>
        <v>71</v>
      </c>
      <c r="AJ3166" t="str">
        <f t="shared" si="1049"/>
        <v/>
      </c>
    </row>
    <row r="3167" spans="1:36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029"/>
        <v>1.6266666666666667</v>
      </c>
      <c r="P3167" s="6">
        <f t="shared" si="1030"/>
        <v>58.095238095238095</v>
      </c>
      <c r="Q3167" t="str">
        <f t="shared" si="1031"/>
        <v>theater</v>
      </c>
      <c r="R3167" t="str">
        <f t="shared" si="1032"/>
        <v>plays</v>
      </c>
      <c r="S3167" s="8">
        <f t="shared" si="1033"/>
        <v>40644</v>
      </c>
      <c r="T3167" s="8">
        <f t="shared" si="1034"/>
        <v>40666.165972222225</v>
      </c>
      <c r="U3167">
        <f t="shared" si="1035"/>
        <v>2011</v>
      </c>
      <c r="V3167" t="str">
        <f>VLOOKUP(MONTH(S3167),REF!$C$4:$D$15,2,FALSE)</f>
        <v>APR</v>
      </c>
      <c r="W3167" t="str">
        <f t="shared" si="1036"/>
        <v>YES</v>
      </c>
      <c r="X3167" t="str">
        <f t="shared" si="1037"/>
        <v>NO</v>
      </c>
      <c r="Y3167" t="str">
        <f t="shared" si="1038"/>
        <v>NO</v>
      </c>
      <c r="Z3167" t="str">
        <f t="shared" si="1039"/>
        <v>NO</v>
      </c>
      <c r="AA3167" t="str">
        <f t="shared" si="1040"/>
        <v>NO</v>
      </c>
      <c r="AB3167" t="str">
        <f t="shared" si="1041"/>
        <v>NO</v>
      </c>
      <c r="AC3167" t="str">
        <f t="shared" si="1042"/>
        <v>NO</v>
      </c>
      <c r="AD3167" t="str">
        <f t="shared" si="1043"/>
        <v>NO</v>
      </c>
      <c r="AE3167" t="str">
        <f t="shared" si="1044"/>
        <v>NO</v>
      </c>
      <c r="AF3167" t="str">
        <f t="shared" si="1045"/>
        <v>NO</v>
      </c>
      <c r="AG3167" t="str">
        <f t="shared" si="1046"/>
        <v>NO</v>
      </c>
      <c r="AH3167" t="str">
        <f t="shared" si="1047"/>
        <v>NO</v>
      </c>
      <c r="AI3167">
        <f t="shared" si="1048"/>
        <v>21</v>
      </c>
      <c r="AJ3167" t="str">
        <f t="shared" si="1049"/>
        <v/>
      </c>
    </row>
    <row r="3168" spans="1:36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029"/>
        <v>1.6022808571428573</v>
      </c>
      <c r="P3168" s="6">
        <f t="shared" si="1030"/>
        <v>60.300892473118282</v>
      </c>
      <c r="Q3168" t="str">
        <f t="shared" si="1031"/>
        <v>theater</v>
      </c>
      <c r="R3168" t="str">
        <f t="shared" si="1032"/>
        <v>plays</v>
      </c>
      <c r="S3168" s="8">
        <f t="shared" si="1033"/>
        <v>41941</v>
      </c>
      <c r="T3168" s="8">
        <f t="shared" si="1034"/>
        <v>41969.332638888889</v>
      </c>
      <c r="U3168">
        <f t="shared" si="1035"/>
        <v>2014</v>
      </c>
      <c r="V3168" t="str">
        <f>VLOOKUP(MONTH(S3168),REF!$C$4:$D$15,2,FALSE)</f>
        <v>OCT</v>
      </c>
      <c r="W3168" t="str">
        <f t="shared" si="1036"/>
        <v>NO</v>
      </c>
      <c r="X3168" t="str">
        <f t="shared" si="1037"/>
        <v>NO</v>
      </c>
      <c r="Y3168" t="str">
        <f t="shared" si="1038"/>
        <v>NO</v>
      </c>
      <c r="Z3168" t="str">
        <f t="shared" si="1039"/>
        <v>NO</v>
      </c>
      <c r="AA3168" t="str">
        <f t="shared" si="1040"/>
        <v>NO</v>
      </c>
      <c r="AB3168" t="str">
        <f t="shared" si="1041"/>
        <v>NO</v>
      </c>
      <c r="AC3168" t="str">
        <f t="shared" si="1042"/>
        <v>NO</v>
      </c>
      <c r="AD3168" t="str">
        <f t="shared" si="1043"/>
        <v>NO</v>
      </c>
      <c r="AE3168" t="str">
        <f t="shared" si="1044"/>
        <v>YES</v>
      </c>
      <c r="AF3168" t="str">
        <f t="shared" si="1045"/>
        <v>NO</v>
      </c>
      <c r="AG3168" t="str">
        <f t="shared" si="1046"/>
        <v>NO</v>
      </c>
      <c r="AH3168" t="str">
        <f t="shared" si="1047"/>
        <v>NO</v>
      </c>
      <c r="AI3168">
        <f t="shared" si="1048"/>
        <v>930</v>
      </c>
      <c r="AJ3168" t="str">
        <f t="shared" si="1049"/>
        <v/>
      </c>
    </row>
    <row r="3169" spans="1:36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029"/>
        <v>1.1616666666666666</v>
      </c>
      <c r="P3169" s="6">
        <f t="shared" si="1030"/>
        <v>63.363636363636367</v>
      </c>
      <c r="Q3169" t="str">
        <f t="shared" si="1031"/>
        <v>theater</v>
      </c>
      <c r="R3169" t="str">
        <f t="shared" si="1032"/>
        <v>plays</v>
      </c>
      <c r="S3169" s="8">
        <f t="shared" si="1033"/>
        <v>41839</v>
      </c>
      <c r="T3169" s="8">
        <f t="shared" si="1034"/>
        <v>41853.175706018519</v>
      </c>
      <c r="U3169">
        <f t="shared" si="1035"/>
        <v>2014</v>
      </c>
      <c r="V3169" t="str">
        <f>VLOOKUP(MONTH(S3169),REF!$C$4:$D$15,2,FALSE)</f>
        <v>JUL</v>
      </c>
      <c r="W3169" t="str">
        <f t="shared" si="1036"/>
        <v>NO</v>
      </c>
      <c r="X3169" t="str">
        <f t="shared" si="1037"/>
        <v>YES</v>
      </c>
      <c r="Y3169" t="str">
        <f t="shared" si="1038"/>
        <v>NO</v>
      </c>
      <c r="Z3169" t="str">
        <f t="shared" si="1039"/>
        <v>NO</v>
      </c>
      <c r="AA3169" t="str">
        <f t="shared" si="1040"/>
        <v>NO</v>
      </c>
      <c r="AB3169" t="str">
        <f t="shared" si="1041"/>
        <v>NO</v>
      </c>
      <c r="AC3169" t="str">
        <f t="shared" si="1042"/>
        <v>NO</v>
      </c>
      <c r="AD3169" t="str">
        <f t="shared" si="1043"/>
        <v>NO</v>
      </c>
      <c r="AE3169" t="str">
        <f t="shared" si="1044"/>
        <v>NO</v>
      </c>
      <c r="AF3169" t="str">
        <f t="shared" si="1045"/>
        <v>NO</v>
      </c>
      <c r="AG3169" t="str">
        <f t="shared" si="1046"/>
        <v>NO</v>
      </c>
      <c r="AH3169" t="str">
        <f t="shared" si="1047"/>
        <v>NO</v>
      </c>
      <c r="AI3169">
        <f t="shared" si="1048"/>
        <v>55</v>
      </c>
      <c r="AJ3169" t="str">
        <f t="shared" si="1049"/>
        <v/>
      </c>
    </row>
    <row r="3170" spans="1:36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029"/>
        <v>1.242</v>
      </c>
      <c r="P3170" s="6">
        <f t="shared" si="1030"/>
        <v>50.901639344262293</v>
      </c>
      <c r="Q3170" t="str">
        <f t="shared" si="1031"/>
        <v>theater</v>
      </c>
      <c r="R3170" t="str">
        <f t="shared" si="1032"/>
        <v>plays</v>
      </c>
      <c r="S3170" s="8">
        <f t="shared" si="1033"/>
        <v>41772</v>
      </c>
      <c r="T3170" s="8">
        <f t="shared" si="1034"/>
        <v>41803.916666666664</v>
      </c>
      <c r="U3170">
        <f t="shared" si="1035"/>
        <v>2014</v>
      </c>
      <c r="V3170" t="str">
        <f>VLOOKUP(MONTH(S3170),REF!$C$4:$D$15,2,FALSE)</f>
        <v>MAY</v>
      </c>
      <c r="W3170" t="str">
        <f t="shared" si="1036"/>
        <v>NO</v>
      </c>
      <c r="X3170" t="str">
        <f t="shared" si="1037"/>
        <v>YES</v>
      </c>
      <c r="Y3170" t="str">
        <f t="shared" si="1038"/>
        <v>NO</v>
      </c>
      <c r="Z3170" t="str">
        <f t="shared" si="1039"/>
        <v>NO</v>
      </c>
      <c r="AA3170" t="str">
        <f t="shared" si="1040"/>
        <v>NO</v>
      </c>
      <c r="AB3170" t="str">
        <f t="shared" si="1041"/>
        <v>NO</v>
      </c>
      <c r="AC3170" t="str">
        <f t="shared" si="1042"/>
        <v>NO</v>
      </c>
      <c r="AD3170" t="str">
        <f t="shared" si="1043"/>
        <v>NO</v>
      </c>
      <c r="AE3170" t="str">
        <f t="shared" si="1044"/>
        <v>NO</v>
      </c>
      <c r="AF3170" t="str">
        <f t="shared" si="1045"/>
        <v>NO</v>
      </c>
      <c r="AG3170" t="str">
        <f t="shared" si="1046"/>
        <v>NO</v>
      </c>
      <c r="AH3170" t="str">
        <f t="shared" si="1047"/>
        <v>NO</v>
      </c>
      <c r="AI3170">
        <f t="shared" si="1048"/>
        <v>61</v>
      </c>
      <c r="AJ3170" t="str">
        <f t="shared" si="1049"/>
        <v/>
      </c>
    </row>
    <row r="3171" spans="1:36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029"/>
        <v>1.030125</v>
      </c>
      <c r="P3171" s="6">
        <f t="shared" si="1030"/>
        <v>100.5</v>
      </c>
      <c r="Q3171" t="str">
        <f t="shared" si="1031"/>
        <v>theater</v>
      </c>
      <c r="R3171" t="str">
        <f t="shared" si="1032"/>
        <v>plays</v>
      </c>
      <c r="S3171" s="8">
        <f t="shared" si="1033"/>
        <v>41592</v>
      </c>
      <c r="T3171" s="8">
        <f t="shared" si="1034"/>
        <v>41621.207638888889</v>
      </c>
      <c r="U3171">
        <f t="shared" si="1035"/>
        <v>2013</v>
      </c>
      <c r="V3171" t="str">
        <f>VLOOKUP(MONTH(S3171),REF!$C$4:$D$15,2,FALSE)</f>
        <v>NOV</v>
      </c>
      <c r="W3171" t="str">
        <f t="shared" si="1036"/>
        <v>NO</v>
      </c>
      <c r="X3171" t="str">
        <f t="shared" si="1037"/>
        <v>NO</v>
      </c>
      <c r="Y3171" t="str">
        <f t="shared" si="1038"/>
        <v>YES</v>
      </c>
      <c r="Z3171" t="str">
        <f t="shared" si="1039"/>
        <v>NO</v>
      </c>
      <c r="AA3171" t="str">
        <f t="shared" si="1040"/>
        <v>NO</v>
      </c>
      <c r="AB3171" t="str">
        <f t="shared" si="1041"/>
        <v>NO</v>
      </c>
      <c r="AC3171" t="str">
        <f t="shared" si="1042"/>
        <v>NO</v>
      </c>
      <c r="AD3171" t="str">
        <f t="shared" si="1043"/>
        <v>NO</v>
      </c>
      <c r="AE3171" t="str">
        <f t="shared" si="1044"/>
        <v>NO</v>
      </c>
      <c r="AF3171" t="str">
        <f t="shared" si="1045"/>
        <v>NO</v>
      </c>
      <c r="AG3171" t="str">
        <f t="shared" si="1046"/>
        <v>NO</v>
      </c>
      <c r="AH3171" t="str">
        <f t="shared" si="1047"/>
        <v>NO</v>
      </c>
      <c r="AI3171">
        <f t="shared" si="1048"/>
        <v>82</v>
      </c>
      <c r="AJ3171" t="str">
        <f t="shared" si="1049"/>
        <v/>
      </c>
    </row>
    <row r="3172" spans="1:36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029"/>
        <v>1.1225000000000001</v>
      </c>
      <c r="P3172" s="6">
        <f t="shared" si="1030"/>
        <v>31.619718309859156</v>
      </c>
      <c r="Q3172" t="str">
        <f t="shared" si="1031"/>
        <v>theater</v>
      </c>
      <c r="R3172" t="str">
        <f t="shared" si="1032"/>
        <v>plays</v>
      </c>
      <c r="S3172" s="8">
        <f t="shared" si="1033"/>
        <v>41789</v>
      </c>
      <c r="T3172" s="8">
        <f t="shared" si="1034"/>
        <v>41822.166666666664</v>
      </c>
      <c r="U3172">
        <f t="shared" si="1035"/>
        <v>2014</v>
      </c>
      <c r="V3172" t="str">
        <f>VLOOKUP(MONTH(S3172),REF!$C$4:$D$15,2,FALSE)</f>
        <v>MAY</v>
      </c>
      <c r="W3172" t="str">
        <f t="shared" si="1036"/>
        <v>NO</v>
      </c>
      <c r="X3172" t="str">
        <f t="shared" si="1037"/>
        <v>YES</v>
      </c>
      <c r="Y3172" t="str">
        <f t="shared" si="1038"/>
        <v>NO</v>
      </c>
      <c r="Z3172" t="str">
        <f t="shared" si="1039"/>
        <v>NO</v>
      </c>
      <c r="AA3172" t="str">
        <f t="shared" si="1040"/>
        <v>NO</v>
      </c>
      <c r="AB3172" t="str">
        <f t="shared" si="1041"/>
        <v>NO</v>
      </c>
      <c r="AC3172" t="str">
        <f t="shared" si="1042"/>
        <v>NO</v>
      </c>
      <c r="AD3172" t="str">
        <f t="shared" si="1043"/>
        <v>NO</v>
      </c>
      <c r="AE3172" t="str">
        <f t="shared" si="1044"/>
        <v>NO</v>
      </c>
      <c r="AF3172" t="str">
        <f t="shared" si="1045"/>
        <v>NO</v>
      </c>
      <c r="AG3172" t="str">
        <f t="shared" si="1046"/>
        <v>NO</v>
      </c>
      <c r="AH3172" t="str">
        <f t="shared" si="1047"/>
        <v>NO</v>
      </c>
      <c r="AI3172">
        <f t="shared" si="1048"/>
        <v>71</v>
      </c>
      <c r="AJ3172" t="str">
        <f t="shared" si="1049"/>
        <v/>
      </c>
    </row>
    <row r="3173" spans="1:36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029"/>
        <v>1.0881428571428571</v>
      </c>
      <c r="P3173" s="6">
        <f t="shared" si="1030"/>
        <v>65.102564102564102</v>
      </c>
      <c r="Q3173" t="str">
        <f t="shared" si="1031"/>
        <v>theater</v>
      </c>
      <c r="R3173" t="str">
        <f t="shared" si="1032"/>
        <v>plays</v>
      </c>
      <c r="S3173" s="8">
        <f t="shared" si="1033"/>
        <v>42467</v>
      </c>
      <c r="T3173" s="8">
        <f t="shared" si="1034"/>
        <v>42496.608310185184</v>
      </c>
      <c r="U3173">
        <f t="shared" si="1035"/>
        <v>2016</v>
      </c>
      <c r="V3173" t="str">
        <f>VLOOKUP(MONTH(S3173),REF!$C$4:$D$15,2,FALSE)</f>
        <v>APR</v>
      </c>
      <c r="W3173" t="str">
        <f t="shared" si="1036"/>
        <v>NO</v>
      </c>
      <c r="X3173" t="str">
        <f t="shared" si="1037"/>
        <v>NO</v>
      </c>
      <c r="Y3173" t="str">
        <f t="shared" si="1038"/>
        <v>YES</v>
      </c>
      <c r="Z3173" t="str">
        <f t="shared" si="1039"/>
        <v>NO</v>
      </c>
      <c r="AA3173" t="str">
        <f t="shared" si="1040"/>
        <v>NO</v>
      </c>
      <c r="AB3173" t="str">
        <f t="shared" si="1041"/>
        <v>NO</v>
      </c>
      <c r="AC3173" t="str">
        <f t="shared" si="1042"/>
        <v>NO</v>
      </c>
      <c r="AD3173" t="str">
        <f t="shared" si="1043"/>
        <v>NO</v>
      </c>
      <c r="AE3173" t="str">
        <f t="shared" si="1044"/>
        <v>NO</v>
      </c>
      <c r="AF3173" t="str">
        <f t="shared" si="1045"/>
        <v>NO</v>
      </c>
      <c r="AG3173" t="str">
        <f t="shared" si="1046"/>
        <v>NO</v>
      </c>
      <c r="AH3173" t="str">
        <f t="shared" si="1047"/>
        <v>NO</v>
      </c>
      <c r="AI3173">
        <f t="shared" si="1048"/>
        <v>117</v>
      </c>
      <c r="AJ3173" t="str">
        <f t="shared" si="1049"/>
        <v/>
      </c>
    </row>
    <row r="3174" spans="1:36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029"/>
        <v>1.1499999999999999</v>
      </c>
      <c r="P3174" s="6">
        <f t="shared" si="1030"/>
        <v>79.310344827586206</v>
      </c>
      <c r="Q3174" t="str">
        <f t="shared" si="1031"/>
        <v>theater</v>
      </c>
      <c r="R3174" t="str">
        <f t="shared" si="1032"/>
        <v>plays</v>
      </c>
      <c r="S3174" s="8">
        <f t="shared" si="1033"/>
        <v>40924</v>
      </c>
      <c r="T3174" s="8">
        <f t="shared" si="1034"/>
        <v>40953.729953703703</v>
      </c>
      <c r="U3174">
        <f t="shared" si="1035"/>
        <v>2012</v>
      </c>
      <c r="V3174" t="str">
        <f>VLOOKUP(MONTH(S3174),REF!$C$4:$D$15,2,FALSE)</f>
        <v>JAN</v>
      </c>
      <c r="W3174" t="str">
        <f t="shared" si="1036"/>
        <v>NO</v>
      </c>
      <c r="X3174" t="str">
        <f t="shared" si="1037"/>
        <v>YES</v>
      </c>
      <c r="Y3174" t="str">
        <f t="shared" si="1038"/>
        <v>NO</v>
      </c>
      <c r="Z3174" t="str">
        <f t="shared" si="1039"/>
        <v>NO</v>
      </c>
      <c r="AA3174" t="str">
        <f t="shared" si="1040"/>
        <v>NO</v>
      </c>
      <c r="AB3174" t="str">
        <f t="shared" si="1041"/>
        <v>NO</v>
      </c>
      <c r="AC3174" t="str">
        <f t="shared" si="1042"/>
        <v>NO</v>
      </c>
      <c r="AD3174" t="str">
        <f t="shared" si="1043"/>
        <v>NO</v>
      </c>
      <c r="AE3174" t="str">
        <f t="shared" si="1044"/>
        <v>NO</v>
      </c>
      <c r="AF3174" t="str">
        <f t="shared" si="1045"/>
        <v>NO</v>
      </c>
      <c r="AG3174" t="str">
        <f t="shared" si="1046"/>
        <v>NO</v>
      </c>
      <c r="AH3174" t="str">
        <f t="shared" si="1047"/>
        <v>NO</v>
      </c>
      <c r="AI3174">
        <f t="shared" si="1048"/>
        <v>29</v>
      </c>
      <c r="AJ3174" t="str">
        <f t="shared" si="1049"/>
        <v/>
      </c>
    </row>
    <row r="3175" spans="1:36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029"/>
        <v>1.03</v>
      </c>
      <c r="P3175" s="6">
        <f t="shared" si="1030"/>
        <v>139.18918918918919</v>
      </c>
      <c r="Q3175" t="str">
        <f t="shared" si="1031"/>
        <v>theater</v>
      </c>
      <c r="R3175" t="str">
        <f t="shared" si="1032"/>
        <v>plays</v>
      </c>
      <c r="S3175" s="8">
        <f t="shared" si="1033"/>
        <v>41879</v>
      </c>
      <c r="T3175" s="8">
        <f t="shared" si="1034"/>
        <v>41908.878379629634</v>
      </c>
      <c r="U3175">
        <f t="shared" si="1035"/>
        <v>2014</v>
      </c>
      <c r="V3175" t="str">
        <f>VLOOKUP(MONTH(S3175),REF!$C$4:$D$15,2,FALSE)</f>
        <v>AUG</v>
      </c>
      <c r="W3175" t="str">
        <f t="shared" si="1036"/>
        <v>NO</v>
      </c>
      <c r="X3175" t="str">
        <f t="shared" si="1037"/>
        <v>NO</v>
      </c>
      <c r="Y3175" t="str">
        <f t="shared" si="1038"/>
        <v>NO</v>
      </c>
      <c r="Z3175" t="str">
        <f t="shared" si="1039"/>
        <v>YES</v>
      </c>
      <c r="AA3175" t="str">
        <f t="shared" si="1040"/>
        <v>NO</v>
      </c>
      <c r="AB3175" t="str">
        <f t="shared" si="1041"/>
        <v>NO</v>
      </c>
      <c r="AC3175" t="str">
        <f t="shared" si="1042"/>
        <v>NO</v>
      </c>
      <c r="AD3175" t="str">
        <f t="shared" si="1043"/>
        <v>NO</v>
      </c>
      <c r="AE3175" t="str">
        <f t="shared" si="1044"/>
        <v>NO</v>
      </c>
      <c r="AF3175" t="str">
        <f t="shared" si="1045"/>
        <v>NO</v>
      </c>
      <c r="AG3175" t="str">
        <f t="shared" si="1046"/>
        <v>NO</v>
      </c>
      <c r="AH3175" t="str">
        <f t="shared" si="1047"/>
        <v>NO</v>
      </c>
      <c r="AI3175">
        <f t="shared" si="1048"/>
        <v>74</v>
      </c>
      <c r="AJ3175" t="str">
        <f t="shared" si="1049"/>
        <v/>
      </c>
    </row>
    <row r="3176" spans="1:36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029"/>
        <v>1.0113333333333334</v>
      </c>
      <c r="P3176" s="6">
        <f t="shared" si="1030"/>
        <v>131.91304347826087</v>
      </c>
      <c r="Q3176" t="str">
        <f t="shared" si="1031"/>
        <v>theater</v>
      </c>
      <c r="R3176" t="str">
        <f t="shared" si="1032"/>
        <v>plays</v>
      </c>
      <c r="S3176" s="8">
        <f t="shared" si="1033"/>
        <v>41863</v>
      </c>
      <c r="T3176" s="8">
        <f t="shared" si="1034"/>
        <v>41876.864675925928</v>
      </c>
      <c r="U3176">
        <f t="shared" si="1035"/>
        <v>2014</v>
      </c>
      <c r="V3176" t="str">
        <f>VLOOKUP(MONTH(S3176),REF!$C$4:$D$15,2,FALSE)</f>
        <v>AUG</v>
      </c>
      <c r="W3176" t="str">
        <f t="shared" si="1036"/>
        <v>NO</v>
      </c>
      <c r="X3176" t="str">
        <f t="shared" si="1037"/>
        <v>YES</v>
      </c>
      <c r="Y3176" t="str">
        <f t="shared" si="1038"/>
        <v>NO</v>
      </c>
      <c r="Z3176" t="str">
        <f t="shared" si="1039"/>
        <v>NO</v>
      </c>
      <c r="AA3176" t="str">
        <f t="shared" si="1040"/>
        <v>NO</v>
      </c>
      <c r="AB3176" t="str">
        <f t="shared" si="1041"/>
        <v>NO</v>
      </c>
      <c r="AC3176" t="str">
        <f t="shared" si="1042"/>
        <v>NO</v>
      </c>
      <c r="AD3176" t="str">
        <f t="shared" si="1043"/>
        <v>NO</v>
      </c>
      <c r="AE3176" t="str">
        <f t="shared" si="1044"/>
        <v>NO</v>
      </c>
      <c r="AF3176" t="str">
        <f t="shared" si="1045"/>
        <v>NO</v>
      </c>
      <c r="AG3176" t="str">
        <f t="shared" si="1046"/>
        <v>NO</v>
      </c>
      <c r="AH3176" t="str">
        <f t="shared" si="1047"/>
        <v>NO</v>
      </c>
      <c r="AI3176">
        <f t="shared" si="1048"/>
        <v>23</v>
      </c>
      <c r="AJ3176" t="str">
        <f t="shared" si="1049"/>
        <v/>
      </c>
    </row>
    <row r="3177" spans="1:36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029"/>
        <v>1.0955999999999999</v>
      </c>
      <c r="P3177" s="6">
        <f t="shared" si="1030"/>
        <v>91.3</v>
      </c>
      <c r="Q3177" t="str">
        <f t="shared" si="1031"/>
        <v>theater</v>
      </c>
      <c r="R3177" t="str">
        <f t="shared" si="1032"/>
        <v>plays</v>
      </c>
      <c r="S3177" s="8">
        <f t="shared" si="1033"/>
        <v>40532</v>
      </c>
      <c r="T3177" s="8">
        <f t="shared" si="1034"/>
        <v>40591.886886574073</v>
      </c>
      <c r="U3177">
        <f t="shared" si="1035"/>
        <v>2010</v>
      </c>
      <c r="V3177" t="str">
        <f>VLOOKUP(MONTH(S3177),REF!$C$4:$D$15,2,FALSE)</f>
        <v>DEC</v>
      </c>
      <c r="W3177" t="str">
        <f t="shared" si="1036"/>
        <v>NO</v>
      </c>
      <c r="X3177" t="str">
        <f t="shared" si="1037"/>
        <v>NO</v>
      </c>
      <c r="Y3177" t="str">
        <f t="shared" si="1038"/>
        <v>YES</v>
      </c>
      <c r="Z3177" t="str">
        <f t="shared" si="1039"/>
        <v>NO</v>
      </c>
      <c r="AA3177" t="str">
        <f t="shared" si="1040"/>
        <v>NO</v>
      </c>
      <c r="AB3177" t="str">
        <f t="shared" si="1041"/>
        <v>NO</v>
      </c>
      <c r="AC3177" t="str">
        <f t="shared" si="1042"/>
        <v>NO</v>
      </c>
      <c r="AD3177" t="str">
        <f t="shared" si="1043"/>
        <v>NO</v>
      </c>
      <c r="AE3177" t="str">
        <f t="shared" si="1044"/>
        <v>NO</v>
      </c>
      <c r="AF3177" t="str">
        <f t="shared" si="1045"/>
        <v>NO</v>
      </c>
      <c r="AG3177" t="str">
        <f t="shared" si="1046"/>
        <v>NO</v>
      </c>
      <c r="AH3177" t="str">
        <f t="shared" si="1047"/>
        <v>NO</v>
      </c>
      <c r="AI3177">
        <f t="shared" si="1048"/>
        <v>60</v>
      </c>
      <c r="AJ3177" t="str">
        <f t="shared" si="1049"/>
        <v/>
      </c>
    </row>
    <row r="3178" spans="1:36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029"/>
        <v>1.148421052631579</v>
      </c>
      <c r="P3178" s="6">
        <f t="shared" si="1030"/>
        <v>39.672727272727272</v>
      </c>
      <c r="Q3178" t="str">
        <f t="shared" si="1031"/>
        <v>theater</v>
      </c>
      <c r="R3178" t="str">
        <f t="shared" si="1032"/>
        <v>plays</v>
      </c>
      <c r="S3178" s="8">
        <f t="shared" si="1033"/>
        <v>41478</v>
      </c>
      <c r="T3178" s="8">
        <f t="shared" si="1034"/>
        <v>41504.625</v>
      </c>
      <c r="U3178">
        <f t="shared" si="1035"/>
        <v>2013</v>
      </c>
      <c r="V3178" t="str">
        <f>VLOOKUP(MONTH(S3178),REF!$C$4:$D$15,2,FALSE)</f>
        <v>JUL</v>
      </c>
      <c r="W3178" t="str">
        <f t="shared" si="1036"/>
        <v>NO</v>
      </c>
      <c r="X3178" t="str">
        <f t="shared" si="1037"/>
        <v>YES</v>
      </c>
      <c r="Y3178" t="str">
        <f t="shared" si="1038"/>
        <v>NO</v>
      </c>
      <c r="Z3178" t="str">
        <f t="shared" si="1039"/>
        <v>NO</v>
      </c>
      <c r="AA3178" t="str">
        <f t="shared" si="1040"/>
        <v>NO</v>
      </c>
      <c r="AB3178" t="str">
        <f t="shared" si="1041"/>
        <v>NO</v>
      </c>
      <c r="AC3178" t="str">
        <f t="shared" si="1042"/>
        <v>NO</v>
      </c>
      <c r="AD3178" t="str">
        <f t="shared" si="1043"/>
        <v>NO</v>
      </c>
      <c r="AE3178" t="str">
        <f t="shared" si="1044"/>
        <v>NO</v>
      </c>
      <c r="AF3178" t="str">
        <f t="shared" si="1045"/>
        <v>NO</v>
      </c>
      <c r="AG3178" t="str">
        <f t="shared" si="1046"/>
        <v>NO</v>
      </c>
      <c r="AH3178" t="str">
        <f t="shared" si="1047"/>
        <v>NO</v>
      </c>
      <c r="AI3178">
        <f t="shared" si="1048"/>
        <v>55</v>
      </c>
      <c r="AJ3178" t="str">
        <f t="shared" si="1049"/>
        <v/>
      </c>
    </row>
    <row r="3179" spans="1:36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029"/>
        <v>1.1739999999999999</v>
      </c>
      <c r="P3179" s="6">
        <f t="shared" si="1030"/>
        <v>57.549019607843135</v>
      </c>
      <c r="Q3179" t="str">
        <f t="shared" si="1031"/>
        <v>theater</v>
      </c>
      <c r="R3179" t="str">
        <f t="shared" si="1032"/>
        <v>plays</v>
      </c>
      <c r="S3179" s="8">
        <f t="shared" si="1033"/>
        <v>41782</v>
      </c>
      <c r="T3179" s="8">
        <f t="shared" si="1034"/>
        <v>41811.666770833333</v>
      </c>
      <c r="U3179">
        <f t="shared" si="1035"/>
        <v>2014</v>
      </c>
      <c r="V3179" t="str">
        <f>VLOOKUP(MONTH(S3179),REF!$C$4:$D$15,2,FALSE)</f>
        <v>MAY</v>
      </c>
      <c r="W3179" t="str">
        <f t="shared" si="1036"/>
        <v>NO</v>
      </c>
      <c r="X3179" t="str">
        <f t="shared" si="1037"/>
        <v>YES</v>
      </c>
      <c r="Y3179" t="str">
        <f t="shared" si="1038"/>
        <v>NO</v>
      </c>
      <c r="Z3179" t="str">
        <f t="shared" si="1039"/>
        <v>NO</v>
      </c>
      <c r="AA3179" t="str">
        <f t="shared" si="1040"/>
        <v>NO</v>
      </c>
      <c r="AB3179" t="str">
        <f t="shared" si="1041"/>
        <v>NO</v>
      </c>
      <c r="AC3179" t="str">
        <f t="shared" si="1042"/>
        <v>NO</v>
      </c>
      <c r="AD3179" t="str">
        <f t="shared" si="1043"/>
        <v>NO</v>
      </c>
      <c r="AE3179" t="str">
        <f t="shared" si="1044"/>
        <v>NO</v>
      </c>
      <c r="AF3179" t="str">
        <f t="shared" si="1045"/>
        <v>NO</v>
      </c>
      <c r="AG3179" t="str">
        <f t="shared" si="1046"/>
        <v>NO</v>
      </c>
      <c r="AH3179" t="str">
        <f t="shared" si="1047"/>
        <v>NO</v>
      </c>
      <c r="AI3179">
        <f t="shared" si="1048"/>
        <v>51</v>
      </c>
      <c r="AJ3179" t="str">
        <f t="shared" si="1049"/>
        <v/>
      </c>
    </row>
    <row r="3180" spans="1:36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029"/>
        <v>1.7173333333333334</v>
      </c>
      <c r="P3180" s="6">
        <f t="shared" si="1030"/>
        <v>33.025641025641029</v>
      </c>
      <c r="Q3180" t="str">
        <f t="shared" si="1031"/>
        <v>theater</v>
      </c>
      <c r="R3180" t="str">
        <f t="shared" si="1032"/>
        <v>plays</v>
      </c>
      <c r="S3180" s="8">
        <f t="shared" si="1033"/>
        <v>41807</v>
      </c>
      <c r="T3180" s="8">
        <f t="shared" si="1034"/>
        <v>41836.605034722219</v>
      </c>
      <c r="U3180">
        <f t="shared" si="1035"/>
        <v>2014</v>
      </c>
      <c r="V3180" t="str">
        <f>VLOOKUP(MONTH(S3180),REF!$C$4:$D$15,2,FALSE)</f>
        <v>JUN</v>
      </c>
      <c r="W3180" t="str">
        <f t="shared" si="1036"/>
        <v>NO</v>
      </c>
      <c r="X3180" t="str">
        <f t="shared" si="1037"/>
        <v>YES</v>
      </c>
      <c r="Y3180" t="str">
        <f t="shared" si="1038"/>
        <v>NO</v>
      </c>
      <c r="Z3180" t="str">
        <f t="shared" si="1039"/>
        <v>NO</v>
      </c>
      <c r="AA3180" t="str">
        <f t="shared" si="1040"/>
        <v>NO</v>
      </c>
      <c r="AB3180" t="str">
        <f t="shared" si="1041"/>
        <v>NO</v>
      </c>
      <c r="AC3180" t="str">
        <f t="shared" si="1042"/>
        <v>NO</v>
      </c>
      <c r="AD3180" t="str">
        <f t="shared" si="1043"/>
        <v>NO</v>
      </c>
      <c r="AE3180" t="str">
        <f t="shared" si="1044"/>
        <v>NO</v>
      </c>
      <c r="AF3180" t="str">
        <f t="shared" si="1045"/>
        <v>NO</v>
      </c>
      <c r="AG3180" t="str">
        <f t="shared" si="1046"/>
        <v>NO</v>
      </c>
      <c r="AH3180" t="str">
        <f t="shared" si="1047"/>
        <v>NO</v>
      </c>
      <c r="AI3180">
        <f t="shared" si="1048"/>
        <v>78</v>
      </c>
      <c r="AJ3180" t="str">
        <f t="shared" si="1049"/>
        <v/>
      </c>
    </row>
    <row r="3181" spans="1:36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029"/>
        <v>1.1416238095238094</v>
      </c>
      <c r="P3181" s="6">
        <f t="shared" si="1030"/>
        <v>77.335806451612896</v>
      </c>
      <c r="Q3181" t="str">
        <f t="shared" si="1031"/>
        <v>theater</v>
      </c>
      <c r="R3181" t="str">
        <f t="shared" si="1032"/>
        <v>plays</v>
      </c>
      <c r="S3181" s="8">
        <f t="shared" si="1033"/>
        <v>41376</v>
      </c>
      <c r="T3181" s="8">
        <f t="shared" si="1034"/>
        <v>41400.702210648145</v>
      </c>
      <c r="U3181">
        <f t="shared" si="1035"/>
        <v>2013</v>
      </c>
      <c r="V3181" t="str">
        <f>VLOOKUP(MONTH(S3181),REF!$C$4:$D$15,2,FALSE)</f>
        <v>APR</v>
      </c>
      <c r="W3181" t="str">
        <f t="shared" si="1036"/>
        <v>NO</v>
      </c>
      <c r="X3181" t="str">
        <f t="shared" si="1037"/>
        <v>YES</v>
      </c>
      <c r="Y3181" t="str">
        <f t="shared" si="1038"/>
        <v>NO</v>
      </c>
      <c r="Z3181" t="str">
        <f t="shared" si="1039"/>
        <v>NO</v>
      </c>
      <c r="AA3181" t="str">
        <f t="shared" si="1040"/>
        <v>NO</v>
      </c>
      <c r="AB3181" t="str">
        <f t="shared" si="1041"/>
        <v>NO</v>
      </c>
      <c r="AC3181" t="str">
        <f t="shared" si="1042"/>
        <v>NO</v>
      </c>
      <c r="AD3181" t="str">
        <f t="shared" si="1043"/>
        <v>NO</v>
      </c>
      <c r="AE3181" t="str">
        <f t="shared" si="1044"/>
        <v>NO</v>
      </c>
      <c r="AF3181" t="str">
        <f t="shared" si="1045"/>
        <v>NO</v>
      </c>
      <c r="AG3181" t="str">
        <f t="shared" si="1046"/>
        <v>NO</v>
      </c>
      <c r="AH3181" t="str">
        <f t="shared" si="1047"/>
        <v>NO</v>
      </c>
      <c r="AI3181">
        <f t="shared" si="1048"/>
        <v>62</v>
      </c>
      <c r="AJ3181" t="str">
        <f t="shared" si="1049"/>
        <v/>
      </c>
    </row>
    <row r="3182" spans="1:36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029"/>
        <v>1.1975</v>
      </c>
      <c r="P3182" s="6">
        <f t="shared" si="1030"/>
        <v>31.933333333333334</v>
      </c>
      <c r="Q3182" t="str">
        <f t="shared" si="1031"/>
        <v>theater</v>
      </c>
      <c r="R3182" t="str">
        <f t="shared" si="1032"/>
        <v>plays</v>
      </c>
      <c r="S3182" s="8">
        <f t="shared" si="1033"/>
        <v>41780</v>
      </c>
      <c r="T3182" s="8">
        <f t="shared" si="1034"/>
        <v>41810.412604166668</v>
      </c>
      <c r="U3182">
        <f t="shared" si="1035"/>
        <v>2014</v>
      </c>
      <c r="V3182" t="str">
        <f>VLOOKUP(MONTH(S3182),REF!$C$4:$D$15,2,FALSE)</f>
        <v>MAY</v>
      </c>
      <c r="W3182" t="str">
        <f t="shared" si="1036"/>
        <v>NO</v>
      </c>
      <c r="X3182" t="str">
        <f t="shared" si="1037"/>
        <v>YES</v>
      </c>
      <c r="Y3182" t="str">
        <f t="shared" si="1038"/>
        <v>NO</v>
      </c>
      <c r="Z3182" t="str">
        <f t="shared" si="1039"/>
        <v>NO</v>
      </c>
      <c r="AA3182" t="str">
        <f t="shared" si="1040"/>
        <v>NO</v>
      </c>
      <c r="AB3182" t="str">
        <f t="shared" si="1041"/>
        <v>NO</v>
      </c>
      <c r="AC3182" t="str">
        <f t="shared" si="1042"/>
        <v>NO</v>
      </c>
      <c r="AD3182" t="str">
        <f t="shared" si="1043"/>
        <v>NO</v>
      </c>
      <c r="AE3182" t="str">
        <f t="shared" si="1044"/>
        <v>NO</v>
      </c>
      <c r="AF3182" t="str">
        <f t="shared" si="1045"/>
        <v>NO</v>
      </c>
      <c r="AG3182" t="str">
        <f t="shared" si="1046"/>
        <v>NO</v>
      </c>
      <c r="AH3182" t="str">
        <f t="shared" si="1047"/>
        <v>NO</v>
      </c>
      <c r="AI3182">
        <f t="shared" si="1048"/>
        <v>45</v>
      </c>
      <c r="AJ3182" t="str">
        <f t="shared" si="1049"/>
        <v/>
      </c>
    </row>
    <row r="3183" spans="1:36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029"/>
        <v>1.0900000000000001</v>
      </c>
      <c r="P3183" s="6">
        <f t="shared" si="1030"/>
        <v>36.333333333333336</v>
      </c>
      <c r="Q3183" t="str">
        <f t="shared" si="1031"/>
        <v>theater</v>
      </c>
      <c r="R3183" t="str">
        <f t="shared" si="1032"/>
        <v>plays</v>
      </c>
      <c r="S3183" s="8">
        <f t="shared" si="1033"/>
        <v>41779</v>
      </c>
      <c r="T3183" s="8">
        <f t="shared" si="1034"/>
        <v>41805.666666666664</v>
      </c>
      <c r="U3183">
        <f t="shared" si="1035"/>
        <v>2014</v>
      </c>
      <c r="V3183" t="str">
        <f>VLOOKUP(MONTH(S3183),REF!$C$4:$D$15,2,FALSE)</f>
        <v>MAY</v>
      </c>
      <c r="W3183" t="str">
        <f t="shared" si="1036"/>
        <v>YES</v>
      </c>
      <c r="X3183" t="str">
        <f t="shared" si="1037"/>
        <v>NO</v>
      </c>
      <c r="Y3183" t="str">
        <f t="shared" si="1038"/>
        <v>NO</v>
      </c>
      <c r="Z3183" t="str">
        <f t="shared" si="1039"/>
        <v>NO</v>
      </c>
      <c r="AA3183" t="str">
        <f t="shared" si="1040"/>
        <v>NO</v>
      </c>
      <c r="AB3183" t="str">
        <f t="shared" si="1041"/>
        <v>NO</v>
      </c>
      <c r="AC3183" t="str">
        <f t="shared" si="1042"/>
        <v>NO</v>
      </c>
      <c r="AD3183" t="str">
        <f t="shared" si="1043"/>
        <v>NO</v>
      </c>
      <c r="AE3183" t="str">
        <f t="shared" si="1044"/>
        <v>NO</v>
      </c>
      <c r="AF3183" t="str">
        <f t="shared" si="1045"/>
        <v>NO</v>
      </c>
      <c r="AG3183" t="str">
        <f t="shared" si="1046"/>
        <v>NO</v>
      </c>
      <c r="AH3183" t="str">
        <f t="shared" si="1047"/>
        <v>NO</v>
      </c>
      <c r="AI3183">
        <f t="shared" si="1048"/>
        <v>15</v>
      </c>
      <c r="AJ3183" t="str">
        <f t="shared" si="1049"/>
        <v/>
      </c>
    </row>
    <row r="3184" spans="1:36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029"/>
        <v>1.0088571428571429</v>
      </c>
      <c r="P3184" s="6">
        <f t="shared" si="1030"/>
        <v>46.768211920529801</v>
      </c>
      <c r="Q3184" t="str">
        <f t="shared" si="1031"/>
        <v>theater</v>
      </c>
      <c r="R3184" t="str">
        <f t="shared" si="1032"/>
        <v>plays</v>
      </c>
      <c r="S3184" s="8">
        <f t="shared" si="1033"/>
        <v>40884</v>
      </c>
      <c r="T3184" s="8">
        <f t="shared" si="1034"/>
        <v>40939.708333333336</v>
      </c>
      <c r="U3184">
        <f t="shared" si="1035"/>
        <v>2011</v>
      </c>
      <c r="V3184" t="str">
        <f>VLOOKUP(MONTH(S3184),REF!$C$4:$D$15,2,FALSE)</f>
        <v>DEC</v>
      </c>
      <c r="W3184" t="str">
        <f t="shared" si="1036"/>
        <v>NO</v>
      </c>
      <c r="X3184" t="str">
        <f t="shared" si="1037"/>
        <v>NO</v>
      </c>
      <c r="Y3184" t="str">
        <f t="shared" si="1038"/>
        <v>YES</v>
      </c>
      <c r="Z3184" t="str">
        <f t="shared" si="1039"/>
        <v>NO</v>
      </c>
      <c r="AA3184" t="str">
        <f t="shared" si="1040"/>
        <v>NO</v>
      </c>
      <c r="AB3184" t="str">
        <f t="shared" si="1041"/>
        <v>NO</v>
      </c>
      <c r="AC3184" t="str">
        <f t="shared" si="1042"/>
        <v>NO</v>
      </c>
      <c r="AD3184" t="str">
        <f t="shared" si="1043"/>
        <v>NO</v>
      </c>
      <c r="AE3184" t="str">
        <f t="shared" si="1044"/>
        <v>NO</v>
      </c>
      <c r="AF3184" t="str">
        <f t="shared" si="1045"/>
        <v>NO</v>
      </c>
      <c r="AG3184" t="str">
        <f t="shared" si="1046"/>
        <v>NO</v>
      </c>
      <c r="AH3184" t="str">
        <f t="shared" si="1047"/>
        <v>NO</v>
      </c>
      <c r="AI3184">
        <f t="shared" si="1048"/>
        <v>151</v>
      </c>
      <c r="AJ3184" t="str">
        <f t="shared" si="1049"/>
        <v/>
      </c>
    </row>
    <row r="3185" spans="1:36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029"/>
        <v>1.0900000000000001</v>
      </c>
      <c r="P3185" s="6">
        <f t="shared" si="1030"/>
        <v>40.073529411764703</v>
      </c>
      <c r="Q3185" t="str">
        <f t="shared" si="1031"/>
        <v>theater</v>
      </c>
      <c r="R3185" t="str">
        <f t="shared" si="1032"/>
        <v>plays</v>
      </c>
      <c r="S3185" s="8">
        <f t="shared" si="1033"/>
        <v>41492</v>
      </c>
      <c r="T3185" s="8">
        <f t="shared" si="1034"/>
        <v>41509.79478009259</v>
      </c>
      <c r="U3185">
        <f t="shared" si="1035"/>
        <v>2013</v>
      </c>
      <c r="V3185" t="str">
        <f>VLOOKUP(MONTH(S3185),REF!$C$4:$D$15,2,FALSE)</f>
        <v>AUG</v>
      </c>
      <c r="W3185" t="str">
        <f t="shared" si="1036"/>
        <v>NO</v>
      </c>
      <c r="X3185" t="str">
        <f t="shared" si="1037"/>
        <v>YES</v>
      </c>
      <c r="Y3185" t="str">
        <f t="shared" si="1038"/>
        <v>NO</v>
      </c>
      <c r="Z3185" t="str">
        <f t="shared" si="1039"/>
        <v>NO</v>
      </c>
      <c r="AA3185" t="str">
        <f t="shared" si="1040"/>
        <v>NO</v>
      </c>
      <c r="AB3185" t="str">
        <f t="shared" si="1041"/>
        <v>NO</v>
      </c>
      <c r="AC3185" t="str">
        <f t="shared" si="1042"/>
        <v>NO</v>
      </c>
      <c r="AD3185" t="str">
        <f t="shared" si="1043"/>
        <v>NO</v>
      </c>
      <c r="AE3185" t="str">
        <f t="shared" si="1044"/>
        <v>NO</v>
      </c>
      <c r="AF3185" t="str">
        <f t="shared" si="1045"/>
        <v>NO</v>
      </c>
      <c r="AG3185" t="str">
        <f t="shared" si="1046"/>
        <v>NO</v>
      </c>
      <c r="AH3185" t="str">
        <f t="shared" si="1047"/>
        <v>NO</v>
      </c>
      <c r="AI3185">
        <f t="shared" si="1048"/>
        <v>68</v>
      </c>
      <c r="AJ3185" t="str">
        <f t="shared" si="1049"/>
        <v/>
      </c>
    </row>
    <row r="3186" spans="1:36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029"/>
        <v>1.0720930232558139</v>
      </c>
      <c r="P3186" s="6">
        <f t="shared" si="1030"/>
        <v>100.21739130434783</v>
      </c>
      <c r="Q3186" t="str">
        <f t="shared" si="1031"/>
        <v>theater</v>
      </c>
      <c r="R3186" t="str">
        <f t="shared" si="1032"/>
        <v>plays</v>
      </c>
      <c r="S3186" s="8">
        <f t="shared" si="1033"/>
        <v>41792</v>
      </c>
      <c r="T3186" s="8">
        <f t="shared" si="1034"/>
        <v>41821.993414351848</v>
      </c>
      <c r="U3186">
        <f t="shared" si="1035"/>
        <v>2014</v>
      </c>
      <c r="V3186" t="str">
        <f>VLOOKUP(MONTH(S3186),REF!$C$4:$D$15,2,FALSE)</f>
        <v>JUN</v>
      </c>
      <c r="W3186" t="str">
        <f t="shared" si="1036"/>
        <v>NO</v>
      </c>
      <c r="X3186" t="str">
        <f t="shared" si="1037"/>
        <v>YES</v>
      </c>
      <c r="Y3186" t="str">
        <f t="shared" si="1038"/>
        <v>NO</v>
      </c>
      <c r="Z3186" t="str">
        <f t="shared" si="1039"/>
        <v>NO</v>
      </c>
      <c r="AA3186" t="str">
        <f t="shared" si="1040"/>
        <v>NO</v>
      </c>
      <c r="AB3186" t="str">
        <f t="shared" si="1041"/>
        <v>NO</v>
      </c>
      <c r="AC3186" t="str">
        <f t="shared" si="1042"/>
        <v>NO</v>
      </c>
      <c r="AD3186" t="str">
        <f t="shared" si="1043"/>
        <v>NO</v>
      </c>
      <c r="AE3186" t="str">
        <f t="shared" si="1044"/>
        <v>NO</v>
      </c>
      <c r="AF3186" t="str">
        <f t="shared" si="1045"/>
        <v>NO</v>
      </c>
      <c r="AG3186" t="str">
        <f t="shared" si="1046"/>
        <v>NO</v>
      </c>
      <c r="AH3186" t="str">
        <f t="shared" si="1047"/>
        <v>NO</v>
      </c>
      <c r="AI3186">
        <f t="shared" si="1048"/>
        <v>46</v>
      </c>
      <c r="AJ3186" t="str">
        <f t="shared" si="1049"/>
        <v/>
      </c>
    </row>
    <row r="3187" spans="1:36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029"/>
        <v>1</v>
      </c>
      <c r="P3187" s="6">
        <f t="shared" si="1030"/>
        <v>41.666666666666664</v>
      </c>
      <c r="Q3187" t="str">
        <f t="shared" si="1031"/>
        <v>theater</v>
      </c>
      <c r="R3187" t="str">
        <f t="shared" si="1032"/>
        <v>plays</v>
      </c>
      <c r="S3187" s="8">
        <f t="shared" si="1033"/>
        <v>41830</v>
      </c>
      <c r="T3187" s="8">
        <f t="shared" si="1034"/>
        <v>41836.977326388893</v>
      </c>
      <c r="U3187">
        <f t="shared" si="1035"/>
        <v>2014</v>
      </c>
      <c r="V3187" t="str">
        <f>VLOOKUP(MONTH(S3187),REF!$C$4:$D$15,2,FALSE)</f>
        <v>JUL</v>
      </c>
      <c r="W3187" t="str">
        <f t="shared" si="1036"/>
        <v>NO</v>
      </c>
      <c r="X3187" t="str">
        <f t="shared" si="1037"/>
        <v>YES</v>
      </c>
      <c r="Y3187" t="str">
        <f t="shared" si="1038"/>
        <v>NO</v>
      </c>
      <c r="Z3187" t="str">
        <f t="shared" si="1039"/>
        <v>NO</v>
      </c>
      <c r="AA3187" t="str">
        <f t="shared" si="1040"/>
        <v>NO</v>
      </c>
      <c r="AB3187" t="str">
        <f t="shared" si="1041"/>
        <v>NO</v>
      </c>
      <c r="AC3187" t="str">
        <f t="shared" si="1042"/>
        <v>NO</v>
      </c>
      <c r="AD3187" t="str">
        <f t="shared" si="1043"/>
        <v>NO</v>
      </c>
      <c r="AE3187" t="str">
        <f t="shared" si="1044"/>
        <v>NO</v>
      </c>
      <c r="AF3187" t="str">
        <f t="shared" si="1045"/>
        <v>NO</v>
      </c>
      <c r="AG3187" t="str">
        <f t="shared" si="1046"/>
        <v>NO</v>
      </c>
      <c r="AH3187" t="str">
        <f t="shared" si="1047"/>
        <v>NO</v>
      </c>
      <c r="AI3187">
        <f t="shared" si="1048"/>
        <v>24</v>
      </c>
      <c r="AJ3187" t="str">
        <f t="shared" si="1049"/>
        <v/>
      </c>
    </row>
    <row r="3188" spans="1:36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029"/>
        <v>1.0218750000000001</v>
      </c>
      <c r="P3188" s="6">
        <f t="shared" si="1030"/>
        <v>46.714285714285715</v>
      </c>
      <c r="Q3188" t="str">
        <f t="shared" si="1031"/>
        <v>theater</v>
      </c>
      <c r="R3188" t="str">
        <f t="shared" si="1032"/>
        <v>plays</v>
      </c>
      <c r="S3188" s="8">
        <f t="shared" si="1033"/>
        <v>41869</v>
      </c>
      <c r="T3188" s="8">
        <f t="shared" si="1034"/>
        <v>41898.875</v>
      </c>
      <c r="U3188">
        <f t="shared" si="1035"/>
        <v>2014</v>
      </c>
      <c r="V3188" t="str">
        <f>VLOOKUP(MONTH(S3188),REF!$C$4:$D$15,2,FALSE)</f>
        <v>AUG</v>
      </c>
      <c r="W3188" t="str">
        <f t="shared" si="1036"/>
        <v>NO</v>
      </c>
      <c r="X3188" t="str">
        <f t="shared" si="1037"/>
        <v>YES</v>
      </c>
      <c r="Y3188" t="str">
        <f t="shared" si="1038"/>
        <v>NO</v>
      </c>
      <c r="Z3188" t="str">
        <f t="shared" si="1039"/>
        <v>NO</v>
      </c>
      <c r="AA3188" t="str">
        <f t="shared" si="1040"/>
        <v>NO</v>
      </c>
      <c r="AB3188" t="str">
        <f t="shared" si="1041"/>
        <v>NO</v>
      </c>
      <c r="AC3188" t="str">
        <f t="shared" si="1042"/>
        <v>NO</v>
      </c>
      <c r="AD3188" t="str">
        <f t="shared" si="1043"/>
        <v>NO</v>
      </c>
      <c r="AE3188" t="str">
        <f t="shared" si="1044"/>
        <v>NO</v>
      </c>
      <c r="AF3188" t="str">
        <f t="shared" si="1045"/>
        <v>NO</v>
      </c>
      <c r="AG3188" t="str">
        <f t="shared" si="1046"/>
        <v>NO</v>
      </c>
      <c r="AH3188" t="str">
        <f t="shared" si="1047"/>
        <v>NO</v>
      </c>
      <c r="AI3188">
        <f t="shared" si="1048"/>
        <v>70</v>
      </c>
      <c r="AJ3188" t="str">
        <f t="shared" si="1049"/>
        <v/>
      </c>
    </row>
    <row r="3189" spans="1:36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029"/>
        <v>1.1629333333333334</v>
      </c>
      <c r="P3189" s="6">
        <f t="shared" si="1030"/>
        <v>71.491803278688522</v>
      </c>
      <c r="Q3189" t="str">
        <f t="shared" si="1031"/>
        <v>theater</v>
      </c>
      <c r="R3189" t="str">
        <f t="shared" si="1032"/>
        <v>plays</v>
      </c>
      <c r="S3189" s="8">
        <f t="shared" si="1033"/>
        <v>41836</v>
      </c>
      <c r="T3189" s="8">
        <f t="shared" si="1034"/>
        <v>41855.666354166664</v>
      </c>
      <c r="U3189">
        <f t="shared" si="1035"/>
        <v>2014</v>
      </c>
      <c r="V3189" t="str">
        <f>VLOOKUP(MONTH(S3189),REF!$C$4:$D$15,2,FALSE)</f>
        <v>JUL</v>
      </c>
      <c r="W3189" t="str">
        <f t="shared" si="1036"/>
        <v>NO</v>
      </c>
      <c r="X3189" t="str">
        <f t="shared" si="1037"/>
        <v>NO</v>
      </c>
      <c r="Y3189" t="str">
        <f t="shared" si="1038"/>
        <v>NO</v>
      </c>
      <c r="Z3189" t="str">
        <f t="shared" si="1039"/>
        <v>NO</v>
      </c>
      <c r="AA3189" t="str">
        <f t="shared" si="1040"/>
        <v>YES</v>
      </c>
      <c r="AB3189" t="str">
        <f t="shared" si="1041"/>
        <v>NO</v>
      </c>
      <c r="AC3189" t="str">
        <f t="shared" si="1042"/>
        <v>NO</v>
      </c>
      <c r="AD3189" t="str">
        <f t="shared" si="1043"/>
        <v>NO</v>
      </c>
      <c r="AE3189" t="str">
        <f t="shared" si="1044"/>
        <v>NO</v>
      </c>
      <c r="AF3189" t="str">
        <f t="shared" si="1045"/>
        <v>NO</v>
      </c>
      <c r="AG3189" t="str">
        <f t="shared" si="1046"/>
        <v>NO</v>
      </c>
      <c r="AH3189" t="str">
        <f t="shared" si="1047"/>
        <v>NO</v>
      </c>
      <c r="AI3189">
        <f t="shared" si="1048"/>
        <v>244</v>
      </c>
      <c r="AJ3189" t="str">
        <f t="shared" si="1049"/>
        <v/>
      </c>
    </row>
    <row r="3190" spans="1:36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029"/>
        <v>0.65</v>
      </c>
      <c r="P3190" s="6">
        <f t="shared" si="1030"/>
        <v>14.444444444444445</v>
      </c>
      <c r="Q3190" t="str">
        <f t="shared" si="1031"/>
        <v>theater</v>
      </c>
      <c r="R3190" t="str">
        <f t="shared" si="1032"/>
        <v>musical</v>
      </c>
      <c r="S3190" s="8">
        <f t="shared" si="1033"/>
        <v>42144</v>
      </c>
      <c r="T3190" s="8">
        <f t="shared" si="1034"/>
        <v>42165.415532407409</v>
      </c>
      <c r="U3190">
        <f t="shared" si="1035"/>
        <v>2015</v>
      </c>
      <c r="V3190" t="str">
        <f>VLOOKUP(MONTH(S3190),REF!$C$4:$D$15,2,FALSE)</f>
        <v>MAY</v>
      </c>
      <c r="W3190" t="str">
        <f t="shared" si="1036"/>
        <v>YES</v>
      </c>
      <c r="X3190" t="str">
        <f t="shared" si="1037"/>
        <v>NO</v>
      </c>
      <c r="Y3190" t="str">
        <f t="shared" si="1038"/>
        <v>NO</v>
      </c>
      <c r="Z3190" t="str">
        <f t="shared" si="1039"/>
        <v>NO</v>
      </c>
      <c r="AA3190" t="str">
        <f t="shared" si="1040"/>
        <v>NO</v>
      </c>
      <c r="AB3190" t="str">
        <f t="shared" si="1041"/>
        <v>NO</v>
      </c>
      <c r="AC3190" t="str">
        <f t="shared" si="1042"/>
        <v>NO</v>
      </c>
      <c r="AD3190" t="str">
        <f t="shared" si="1043"/>
        <v>NO</v>
      </c>
      <c r="AE3190" t="str">
        <f t="shared" si="1044"/>
        <v>NO</v>
      </c>
      <c r="AF3190" t="str">
        <f t="shared" si="1045"/>
        <v>NO</v>
      </c>
      <c r="AG3190" t="str">
        <f t="shared" si="1046"/>
        <v>NO</v>
      </c>
      <c r="AH3190" t="str">
        <f t="shared" si="1047"/>
        <v>NO</v>
      </c>
      <c r="AI3190" t="str">
        <f t="shared" si="1048"/>
        <v/>
      </c>
      <c r="AJ3190">
        <f t="shared" si="1049"/>
        <v>9</v>
      </c>
    </row>
    <row r="3191" spans="1:36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029"/>
        <v>0.12327272727272727</v>
      </c>
      <c r="P3191" s="6">
        <f t="shared" si="1030"/>
        <v>356.84210526315792</v>
      </c>
      <c r="Q3191" t="str">
        <f t="shared" si="1031"/>
        <v>theater</v>
      </c>
      <c r="R3191" t="str">
        <f t="shared" si="1032"/>
        <v>musical</v>
      </c>
      <c r="S3191" s="8">
        <f t="shared" si="1033"/>
        <v>42118</v>
      </c>
      <c r="T3191" s="8">
        <f t="shared" si="1034"/>
        <v>42148.346435185187</v>
      </c>
      <c r="U3191">
        <f t="shared" si="1035"/>
        <v>2015</v>
      </c>
      <c r="V3191" t="str">
        <f>VLOOKUP(MONTH(S3191),REF!$C$4:$D$15,2,FALSE)</f>
        <v>APR</v>
      </c>
      <c r="W3191" t="str">
        <f t="shared" si="1036"/>
        <v>NO</v>
      </c>
      <c r="X3191" t="str">
        <f t="shared" si="1037"/>
        <v>NO</v>
      </c>
      <c r="Y3191" t="str">
        <f t="shared" si="1038"/>
        <v>NO</v>
      </c>
      <c r="Z3191" t="str">
        <f t="shared" si="1039"/>
        <v>NO</v>
      </c>
      <c r="AA3191" t="str">
        <f t="shared" si="1040"/>
        <v>NO</v>
      </c>
      <c r="AB3191" t="str">
        <f t="shared" si="1041"/>
        <v>NO</v>
      </c>
      <c r="AC3191" t="str">
        <f t="shared" si="1042"/>
        <v>NO</v>
      </c>
      <c r="AD3191" t="str">
        <f t="shared" si="1043"/>
        <v>NO</v>
      </c>
      <c r="AE3191" t="str">
        <f t="shared" si="1044"/>
        <v>NO</v>
      </c>
      <c r="AF3191" t="str">
        <f t="shared" si="1045"/>
        <v>NO</v>
      </c>
      <c r="AG3191" t="str">
        <f t="shared" si="1046"/>
        <v>NO</v>
      </c>
      <c r="AH3191" t="str">
        <f t="shared" si="1047"/>
        <v>YES</v>
      </c>
      <c r="AI3191" t="str">
        <f t="shared" si="1048"/>
        <v/>
      </c>
      <c r="AJ3191">
        <f t="shared" si="1049"/>
        <v>19</v>
      </c>
    </row>
    <row r="3192" spans="1:36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029"/>
        <v>0</v>
      </c>
      <c r="P3192" s="6" t="e">
        <f t="shared" si="1030"/>
        <v>#DIV/0!</v>
      </c>
      <c r="Q3192" t="str">
        <f t="shared" si="1031"/>
        <v>theater</v>
      </c>
      <c r="R3192" t="str">
        <f t="shared" si="1032"/>
        <v>musical</v>
      </c>
      <c r="S3192" s="8">
        <f t="shared" si="1033"/>
        <v>42683</v>
      </c>
      <c r="T3192" s="8">
        <f t="shared" si="1034"/>
        <v>42713.192997685182</v>
      </c>
      <c r="U3192">
        <f t="shared" si="1035"/>
        <v>2016</v>
      </c>
      <c r="V3192" t="str">
        <f>VLOOKUP(MONTH(S3192),REF!$C$4:$D$15,2,FALSE)</f>
        <v>NOV</v>
      </c>
      <c r="W3192" t="str">
        <f t="shared" si="1036"/>
        <v>NO</v>
      </c>
      <c r="X3192" t="str">
        <f t="shared" si="1037"/>
        <v>YES</v>
      </c>
      <c r="Y3192" t="str">
        <f t="shared" si="1038"/>
        <v>NO</v>
      </c>
      <c r="Z3192" t="str">
        <f t="shared" si="1039"/>
        <v>NO</v>
      </c>
      <c r="AA3192" t="str">
        <f t="shared" si="1040"/>
        <v>NO</v>
      </c>
      <c r="AB3192" t="str">
        <f t="shared" si="1041"/>
        <v>NO</v>
      </c>
      <c r="AC3192" t="str">
        <f t="shared" si="1042"/>
        <v>NO</v>
      </c>
      <c r="AD3192" t="str">
        <f t="shared" si="1043"/>
        <v>NO</v>
      </c>
      <c r="AE3192" t="str">
        <f t="shared" si="1044"/>
        <v>NO</v>
      </c>
      <c r="AF3192" t="str">
        <f t="shared" si="1045"/>
        <v>NO</v>
      </c>
      <c r="AG3192" t="str">
        <f t="shared" si="1046"/>
        <v>NO</v>
      </c>
      <c r="AH3192" t="str">
        <f t="shared" si="1047"/>
        <v>NO</v>
      </c>
      <c r="AI3192" t="str">
        <f t="shared" si="1048"/>
        <v/>
      </c>
      <c r="AJ3192">
        <f t="shared" si="1049"/>
        <v>0</v>
      </c>
    </row>
    <row r="3193" spans="1:36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029"/>
        <v>4.0266666666666666E-2</v>
      </c>
      <c r="P3193" s="6">
        <f t="shared" si="1030"/>
        <v>37.75</v>
      </c>
      <c r="Q3193" t="str">
        <f t="shared" si="1031"/>
        <v>theater</v>
      </c>
      <c r="R3193" t="str">
        <f t="shared" si="1032"/>
        <v>musical</v>
      </c>
      <c r="S3193" s="8">
        <f t="shared" si="1033"/>
        <v>42539</v>
      </c>
      <c r="T3193" s="8">
        <f t="shared" si="1034"/>
        <v>42598.755428240736</v>
      </c>
      <c r="U3193">
        <f t="shared" si="1035"/>
        <v>2016</v>
      </c>
      <c r="V3193" t="str">
        <f>VLOOKUP(MONTH(S3193),REF!$C$4:$D$15,2,FALSE)</f>
        <v>JUN</v>
      </c>
      <c r="W3193" t="str">
        <f t="shared" si="1036"/>
        <v>NO</v>
      </c>
      <c r="X3193" t="str">
        <f t="shared" si="1037"/>
        <v>YES</v>
      </c>
      <c r="Y3193" t="str">
        <f t="shared" si="1038"/>
        <v>NO</v>
      </c>
      <c r="Z3193" t="str">
        <f t="shared" si="1039"/>
        <v>NO</v>
      </c>
      <c r="AA3193" t="str">
        <f t="shared" si="1040"/>
        <v>NO</v>
      </c>
      <c r="AB3193" t="str">
        <f t="shared" si="1041"/>
        <v>NO</v>
      </c>
      <c r="AC3193" t="str">
        <f t="shared" si="1042"/>
        <v>NO</v>
      </c>
      <c r="AD3193" t="str">
        <f t="shared" si="1043"/>
        <v>NO</v>
      </c>
      <c r="AE3193" t="str">
        <f t="shared" si="1044"/>
        <v>NO</v>
      </c>
      <c r="AF3193" t="str">
        <f t="shared" si="1045"/>
        <v>NO</v>
      </c>
      <c r="AG3193" t="str">
        <f t="shared" si="1046"/>
        <v>NO</v>
      </c>
      <c r="AH3193" t="str">
        <f t="shared" si="1047"/>
        <v>NO</v>
      </c>
      <c r="AI3193" t="str">
        <f t="shared" si="1048"/>
        <v/>
      </c>
      <c r="AJ3193">
        <f t="shared" si="1049"/>
        <v>4</v>
      </c>
    </row>
    <row r="3194" spans="1:36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029"/>
        <v>1.0200000000000001E-2</v>
      </c>
      <c r="P3194" s="6">
        <f t="shared" si="1030"/>
        <v>12.75</v>
      </c>
      <c r="Q3194" t="str">
        <f t="shared" si="1031"/>
        <v>theater</v>
      </c>
      <c r="R3194" t="str">
        <f t="shared" si="1032"/>
        <v>musical</v>
      </c>
      <c r="S3194" s="8">
        <f t="shared" si="1033"/>
        <v>42019</v>
      </c>
      <c r="T3194" s="8">
        <f t="shared" si="1034"/>
        <v>42063.916666666672</v>
      </c>
      <c r="U3194">
        <f t="shared" si="1035"/>
        <v>2015</v>
      </c>
      <c r="V3194" t="str">
        <f>VLOOKUP(MONTH(S3194),REF!$C$4:$D$15,2,FALSE)</f>
        <v>JAN</v>
      </c>
      <c r="W3194" t="str">
        <f t="shared" si="1036"/>
        <v>NO</v>
      </c>
      <c r="X3194" t="str">
        <f t="shared" si="1037"/>
        <v>NO</v>
      </c>
      <c r="Y3194" t="str">
        <f t="shared" si="1038"/>
        <v>NO</v>
      </c>
      <c r="Z3194" t="str">
        <f t="shared" si="1039"/>
        <v>YES</v>
      </c>
      <c r="AA3194" t="str">
        <f t="shared" si="1040"/>
        <v>NO</v>
      </c>
      <c r="AB3194" t="str">
        <f t="shared" si="1041"/>
        <v>NO</v>
      </c>
      <c r="AC3194" t="str">
        <f t="shared" si="1042"/>
        <v>NO</v>
      </c>
      <c r="AD3194" t="str">
        <f t="shared" si="1043"/>
        <v>NO</v>
      </c>
      <c r="AE3194" t="str">
        <f t="shared" si="1044"/>
        <v>NO</v>
      </c>
      <c r="AF3194" t="str">
        <f t="shared" si="1045"/>
        <v>NO</v>
      </c>
      <c r="AG3194" t="str">
        <f t="shared" si="1046"/>
        <v>NO</v>
      </c>
      <c r="AH3194" t="str">
        <f t="shared" si="1047"/>
        <v>NO</v>
      </c>
      <c r="AI3194" t="str">
        <f t="shared" si="1048"/>
        <v/>
      </c>
      <c r="AJ3194">
        <f t="shared" si="1049"/>
        <v>8</v>
      </c>
    </row>
    <row r="3195" spans="1:36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029"/>
        <v>0.1174</v>
      </c>
      <c r="P3195" s="6">
        <f t="shared" si="1030"/>
        <v>24.458333333333332</v>
      </c>
      <c r="Q3195" t="str">
        <f t="shared" si="1031"/>
        <v>theater</v>
      </c>
      <c r="R3195" t="str">
        <f t="shared" si="1032"/>
        <v>musical</v>
      </c>
      <c r="S3195" s="8">
        <f t="shared" si="1033"/>
        <v>42011</v>
      </c>
      <c r="T3195" s="8">
        <f t="shared" si="1034"/>
        <v>42055.968240740738</v>
      </c>
      <c r="U3195">
        <f t="shared" si="1035"/>
        <v>2015</v>
      </c>
      <c r="V3195" t="str">
        <f>VLOOKUP(MONTH(S3195),REF!$C$4:$D$15,2,FALSE)</f>
        <v>JAN</v>
      </c>
      <c r="W3195" t="str">
        <f t="shared" si="1036"/>
        <v>NO</v>
      </c>
      <c r="X3195" t="str">
        <f t="shared" si="1037"/>
        <v>NO</v>
      </c>
      <c r="Y3195" t="str">
        <f t="shared" si="1038"/>
        <v>YES</v>
      </c>
      <c r="Z3195" t="str">
        <f t="shared" si="1039"/>
        <v>NO</v>
      </c>
      <c r="AA3195" t="str">
        <f t="shared" si="1040"/>
        <v>NO</v>
      </c>
      <c r="AB3195" t="str">
        <f t="shared" si="1041"/>
        <v>NO</v>
      </c>
      <c r="AC3195" t="str">
        <f t="shared" si="1042"/>
        <v>NO</v>
      </c>
      <c r="AD3195" t="str">
        <f t="shared" si="1043"/>
        <v>NO</v>
      </c>
      <c r="AE3195" t="str">
        <f t="shared" si="1044"/>
        <v>NO</v>
      </c>
      <c r="AF3195" t="str">
        <f t="shared" si="1045"/>
        <v>NO</v>
      </c>
      <c r="AG3195" t="str">
        <f t="shared" si="1046"/>
        <v>NO</v>
      </c>
      <c r="AH3195" t="str">
        <f t="shared" si="1047"/>
        <v>NO</v>
      </c>
      <c r="AI3195" t="str">
        <f t="shared" si="1048"/>
        <v/>
      </c>
      <c r="AJ3195">
        <f t="shared" si="1049"/>
        <v>24</v>
      </c>
    </row>
    <row r="3196" spans="1:36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029"/>
        <v>0</v>
      </c>
      <c r="P3196" s="6" t="e">
        <f t="shared" si="1030"/>
        <v>#DIV/0!</v>
      </c>
      <c r="Q3196" t="str">
        <f t="shared" si="1031"/>
        <v>theater</v>
      </c>
      <c r="R3196" t="str">
        <f t="shared" si="1032"/>
        <v>musical</v>
      </c>
      <c r="S3196" s="8">
        <f t="shared" si="1033"/>
        <v>42182</v>
      </c>
      <c r="T3196" s="8">
        <f t="shared" si="1034"/>
        <v>42212.062476851846</v>
      </c>
      <c r="U3196">
        <f t="shared" si="1035"/>
        <v>2015</v>
      </c>
      <c r="V3196" t="str">
        <f>VLOOKUP(MONTH(S3196),REF!$C$4:$D$15,2,FALSE)</f>
        <v>JUN</v>
      </c>
      <c r="W3196" t="str">
        <f t="shared" si="1036"/>
        <v>NO</v>
      </c>
      <c r="X3196" t="str">
        <f t="shared" si="1037"/>
        <v>NO</v>
      </c>
      <c r="Y3196" t="str">
        <f t="shared" si="1038"/>
        <v>NO</v>
      </c>
      <c r="Z3196" t="str">
        <f t="shared" si="1039"/>
        <v>YES</v>
      </c>
      <c r="AA3196" t="str">
        <f t="shared" si="1040"/>
        <v>NO</v>
      </c>
      <c r="AB3196" t="str">
        <f t="shared" si="1041"/>
        <v>NO</v>
      </c>
      <c r="AC3196" t="str">
        <f t="shared" si="1042"/>
        <v>NO</v>
      </c>
      <c r="AD3196" t="str">
        <f t="shared" si="1043"/>
        <v>NO</v>
      </c>
      <c r="AE3196" t="str">
        <f t="shared" si="1044"/>
        <v>NO</v>
      </c>
      <c r="AF3196" t="str">
        <f t="shared" si="1045"/>
        <v>NO</v>
      </c>
      <c r="AG3196" t="str">
        <f t="shared" si="1046"/>
        <v>NO</v>
      </c>
      <c r="AH3196" t="str">
        <f t="shared" si="1047"/>
        <v>NO</v>
      </c>
      <c r="AI3196" t="str">
        <f t="shared" si="1048"/>
        <v/>
      </c>
      <c r="AJ3196">
        <f t="shared" si="1049"/>
        <v>0</v>
      </c>
    </row>
    <row r="3197" spans="1:36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029"/>
        <v>0.59142857142857141</v>
      </c>
      <c r="P3197" s="6">
        <f t="shared" si="1030"/>
        <v>53.07692307692308</v>
      </c>
      <c r="Q3197" t="str">
        <f t="shared" si="1031"/>
        <v>theater</v>
      </c>
      <c r="R3197" t="str">
        <f t="shared" si="1032"/>
        <v>musical</v>
      </c>
      <c r="S3197" s="8">
        <f t="shared" si="1033"/>
        <v>42018</v>
      </c>
      <c r="T3197" s="8">
        <f t="shared" si="1034"/>
        <v>42047.594236111108</v>
      </c>
      <c r="U3197">
        <f t="shared" si="1035"/>
        <v>2015</v>
      </c>
      <c r="V3197" t="str">
        <f>VLOOKUP(MONTH(S3197),REF!$C$4:$D$15,2,FALSE)</f>
        <v>JAN</v>
      </c>
      <c r="W3197" t="str">
        <f t="shared" si="1036"/>
        <v>NO</v>
      </c>
      <c r="X3197" t="str">
        <f t="shared" si="1037"/>
        <v>YES</v>
      </c>
      <c r="Y3197" t="str">
        <f t="shared" si="1038"/>
        <v>NO</v>
      </c>
      <c r="Z3197" t="str">
        <f t="shared" si="1039"/>
        <v>NO</v>
      </c>
      <c r="AA3197" t="str">
        <f t="shared" si="1040"/>
        <v>NO</v>
      </c>
      <c r="AB3197" t="str">
        <f t="shared" si="1041"/>
        <v>NO</v>
      </c>
      <c r="AC3197" t="str">
        <f t="shared" si="1042"/>
        <v>NO</v>
      </c>
      <c r="AD3197" t="str">
        <f t="shared" si="1043"/>
        <v>NO</v>
      </c>
      <c r="AE3197" t="str">
        <f t="shared" si="1044"/>
        <v>NO</v>
      </c>
      <c r="AF3197" t="str">
        <f t="shared" si="1045"/>
        <v>NO</v>
      </c>
      <c r="AG3197" t="str">
        <f t="shared" si="1046"/>
        <v>NO</v>
      </c>
      <c r="AH3197" t="str">
        <f t="shared" si="1047"/>
        <v>NO</v>
      </c>
      <c r="AI3197" t="str">
        <f t="shared" si="1048"/>
        <v/>
      </c>
      <c r="AJ3197">
        <f t="shared" si="1049"/>
        <v>39</v>
      </c>
    </row>
    <row r="3198" spans="1:36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029"/>
        <v>5.9999999999999995E-4</v>
      </c>
      <c r="P3198" s="6">
        <f t="shared" si="1030"/>
        <v>300</v>
      </c>
      <c r="Q3198" t="str">
        <f t="shared" si="1031"/>
        <v>theater</v>
      </c>
      <c r="R3198" t="str">
        <f t="shared" si="1032"/>
        <v>musical</v>
      </c>
      <c r="S3198" s="8">
        <f t="shared" si="1033"/>
        <v>42158</v>
      </c>
      <c r="T3198" s="8">
        <f t="shared" si="1034"/>
        <v>42217.583333333328</v>
      </c>
      <c r="U3198">
        <f t="shared" si="1035"/>
        <v>2015</v>
      </c>
      <c r="V3198" t="str">
        <f>VLOOKUP(MONTH(S3198),REF!$C$4:$D$15,2,FALSE)</f>
        <v>JUN</v>
      </c>
      <c r="W3198" t="str">
        <f t="shared" si="1036"/>
        <v>NO</v>
      </c>
      <c r="X3198" t="str">
        <f t="shared" si="1037"/>
        <v>NO</v>
      </c>
      <c r="Y3198" t="str">
        <f t="shared" si="1038"/>
        <v>NO</v>
      </c>
      <c r="Z3198" t="str">
        <f t="shared" si="1039"/>
        <v>NO</v>
      </c>
      <c r="AA3198" t="str">
        <f t="shared" si="1040"/>
        <v>NO</v>
      </c>
      <c r="AB3198" t="str">
        <f t="shared" si="1041"/>
        <v>NO</v>
      </c>
      <c r="AC3198" t="str">
        <f t="shared" si="1042"/>
        <v>NO</v>
      </c>
      <c r="AD3198" t="str">
        <f t="shared" si="1043"/>
        <v>NO</v>
      </c>
      <c r="AE3198" t="str">
        <f t="shared" si="1044"/>
        <v>NO</v>
      </c>
      <c r="AF3198" t="str">
        <f t="shared" si="1045"/>
        <v>NO</v>
      </c>
      <c r="AG3198" t="str">
        <f t="shared" si="1046"/>
        <v>NO</v>
      </c>
      <c r="AH3198" t="str">
        <f t="shared" si="1047"/>
        <v>YES</v>
      </c>
      <c r="AI3198" t="str">
        <f t="shared" si="1048"/>
        <v/>
      </c>
      <c r="AJ3198">
        <f t="shared" si="1049"/>
        <v>6</v>
      </c>
    </row>
    <row r="3199" spans="1:36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029"/>
        <v>0.1145</v>
      </c>
      <c r="P3199" s="6">
        <f t="shared" si="1030"/>
        <v>286.25</v>
      </c>
      <c r="Q3199" t="str">
        <f t="shared" si="1031"/>
        <v>theater</v>
      </c>
      <c r="R3199" t="str">
        <f t="shared" si="1032"/>
        <v>musical</v>
      </c>
      <c r="S3199" s="8">
        <f t="shared" si="1033"/>
        <v>42009</v>
      </c>
      <c r="T3199" s="8">
        <f t="shared" si="1034"/>
        <v>42039.493263888886</v>
      </c>
      <c r="U3199">
        <f t="shared" si="1035"/>
        <v>2015</v>
      </c>
      <c r="V3199" t="str">
        <f>VLOOKUP(MONTH(S3199),REF!$C$4:$D$15,2,FALSE)</f>
        <v>JAN</v>
      </c>
      <c r="W3199" t="str">
        <f t="shared" si="1036"/>
        <v>NO</v>
      </c>
      <c r="X3199" t="str">
        <f t="shared" si="1037"/>
        <v>NO</v>
      </c>
      <c r="Y3199" t="str">
        <f t="shared" si="1038"/>
        <v>NO</v>
      </c>
      <c r="Z3199" t="str">
        <f t="shared" si="1039"/>
        <v>YES</v>
      </c>
      <c r="AA3199" t="str">
        <f t="shared" si="1040"/>
        <v>NO</v>
      </c>
      <c r="AB3199" t="str">
        <f t="shared" si="1041"/>
        <v>NO</v>
      </c>
      <c r="AC3199" t="str">
        <f t="shared" si="1042"/>
        <v>NO</v>
      </c>
      <c r="AD3199" t="str">
        <f t="shared" si="1043"/>
        <v>NO</v>
      </c>
      <c r="AE3199" t="str">
        <f t="shared" si="1044"/>
        <v>NO</v>
      </c>
      <c r="AF3199" t="str">
        <f t="shared" si="1045"/>
        <v>NO</v>
      </c>
      <c r="AG3199" t="str">
        <f t="shared" si="1046"/>
        <v>NO</v>
      </c>
      <c r="AH3199" t="str">
        <f t="shared" si="1047"/>
        <v>NO</v>
      </c>
      <c r="AI3199" t="str">
        <f t="shared" si="1048"/>
        <v/>
      </c>
      <c r="AJ3199">
        <f t="shared" si="1049"/>
        <v>4</v>
      </c>
    </row>
    <row r="3200" spans="1:36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029"/>
        <v>3.6666666666666666E-3</v>
      </c>
      <c r="P3200" s="6">
        <f t="shared" si="1030"/>
        <v>36.666666666666664</v>
      </c>
      <c r="Q3200" t="str">
        <f t="shared" si="1031"/>
        <v>theater</v>
      </c>
      <c r="R3200" t="str">
        <f t="shared" si="1032"/>
        <v>musical</v>
      </c>
      <c r="S3200" s="8">
        <f t="shared" si="1033"/>
        <v>42013</v>
      </c>
      <c r="T3200" s="8">
        <f t="shared" si="1034"/>
        <v>42051.424502314811</v>
      </c>
      <c r="U3200">
        <f t="shared" si="1035"/>
        <v>2015</v>
      </c>
      <c r="V3200" t="str">
        <f>VLOOKUP(MONTH(S3200),REF!$C$4:$D$15,2,FALSE)</f>
        <v>JAN</v>
      </c>
      <c r="W3200" t="str">
        <f t="shared" si="1036"/>
        <v>NO</v>
      </c>
      <c r="X3200" t="str">
        <f t="shared" si="1037"/>
        <v>NO</v>
      </c>
      <c r="Y3200" t="str">
        <f t="shared" si="1038"/>
        <v>NO</v>
      </c>
      <c r="Z3200" t="str">
        <f t="shared" si="1039"/>
        <v>NO</v>
      </c>
      <c r="AA3200" t="str">
        <f t="shared" si="1040"/>
        <v>NO</v>
      </c>
      <c r="AB3200" t="str">
        <f t="shared" si="1041"/>
        <v>NO</v>
      </c>
      <c r="AC3200" t="str">
        <f t="shared" si="1042"/>
        <v>NO</v>
      </c>
      <c r="AD3200" t="str">
        <f t="shared" si="1043"/>
        <v>YES</v>
      </c>
      <c r="AE3200" t="str">
        <f t="shared" si="1044"/>
        <v>NO</v>
      </c>
      <c r="AF3200" t="str">
        <f t="shared" si="1045"/>
        <v>NO</v>
      </c>
      <c r="AG3200" t="str">
        <f t="shared" si="1046"/>
        <v>NO</v>
      </c>
      <c r="AH3200" t="str">
        <f t="shared" si="1047"/>
        <v>NO</v>
      </c>
      <c r="AI3200" t="str">
        <f t="shared" si="1048"/>
        <v/>
      </c>
      <c r="AJ3200">
        <f t="shared" si="1049"/>
        <v>3</v>
      </c>
    </row>
    <row r="3201" spans="1:36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029"/>
        <v>0.52159999999999995</v>
      </c>
      <c r="P3201" s="6">
        <f t="shared" si="1030"/>
        <v>49.20754716981132</v>
      </c>
      <c r="Q3201" t="str">
        <f t="shared" si="1031"/>
        <v>theater</v>
      </c>
      <c r="R3201" t="str">
        <f t="shared" si="1032"/>
        <v>musical</v>
      </c>
      <c r="S3201" s="8">
        <f t="shared" si="1033"/>
        <v>41859</v>
      </c>
      <c r="T3201" s="8">
        <f t="shared" si="1034"/>
        <v>41888.875</v>
      </c>
      <c r="U3201">
        <f t="shared" si="1035"/>
        <v>2014</v>
      </c>
      <c r="V3201" t="str">
        <f>VLOOKUP(MONTH(S3201),REF!$C$4:$D$15,2,FALSE)</f>
        <v>AUG</v>
      </c>
      <c r="W3201" t="str">
        <f t="shared" si="1036"/>
        <v>NO</v>
      </c>
      <c r="X3201" t="str">
        <f t="shared" si="1037"/>
        <v>NO</v>
      </c>
      <c r="Y3201" t="str">
        <f t="shared" si="1038"/>
        <v>YES</v>
      </c>
      <c r="Z3201" t="str">
        <f t="shared" si="1039"/>
        <v>NO</v>
      </c>
      <c r="AA3201" t="str">
        <f t="shared" si="1040"/>
        <v>NO</v>
      </c>
      <c r="AB3201" t="str">
        <f t="shared" si="1041"/>
        <v>NO</v>
      </c>
      <c r="AC3201" t="str">
        <f t="shared" si="1042"/>
        <v>NO</v>
      </c>
      <c r="AD3201" t="str">
        <f t="shared" si="1043"/>
        <v>NO</v>
      </c>
      <c r="AE3201" t="str">
        <f t="shared" si="1044"/>
        <v>NO</v>
      </c>
      <c r="AF3201" t="str">
        <f t="shared" si="1045"/>
        <v>NO</v>
      </c>
      <c r="AG3201" t="str">
        <f t="shared" si="1046"/>
        <v>NO</v>
      </c>
      <c r="AH3201" t="str">
        <f t="shared" si="1047"/>
        <v>NO</v>
      </c>
      <c r="AI3201" t="str">
        <f t="shared" si="1048"/>
        <v/>
      </c>
      <c r="AJ3201">
        <f t="shared" si="1049"/>
        <v>53</v>
      </c>
    </row>
    <row r="3202" spans="1:36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029"/>
        <v>2.0000000000000002E-5</v>
      </c>
      <c r="P3202" s="6">
        <f t="shared" si="1030"/>
        <v>1</v>
      </c>
      <c r="Q3202" t="str">
        <f t="shared" si="1031"/>
        <v>theater</v>
      </c>
      <c r="R3202" t="str">
        <f t="shared" si="1032"/>
        <v>musical</v>
      </c>
      <c r="S3202" s="8">
        <f t="shared" si="1033"/>
        <v>42460</v>
      </c>
      <c r="T3202" s="8">
        <f t="shared" si="1034"/>
        <v>42490.231944444444</v>
      </c>
      <c r="U3202">
        <f t="shared" si="1035"/>
        <v>2016</v>
      </c>
      <c r="V3202" t="str">
        <f>VLOOKUP(MONTH(S3202),REF!$C$4:$D$15,2,FALSE)</f>
        <v>MAR</v>
      </c>
      <c r="W3202" t="str">
        <f t="shared" si="1036"/>
        <v>NO</v>
      </c>
      <c r="X3202" t="str">
        <f t="shared" si="1037"/>
        <v>NO</v>
      </c>
      <c r="Y3202" t="str">
        <f t="shared" si="1038"/>
        <v>NO</v>
      </c>
      <c r="Z3202" t="str">
        <f t="shared" si="1039"/>
        <v>NO</v>
      </c>
      <c r="AA3202" t="str">
        <f t="shared" si="1040"/>
        <v>NO</v>
      </c>
      <c r="AB3202" t="str">
        <f t="shared" si="1041"/>
        <v>NO</v>
      </c>
      <c r="AC3202" t="str">
        <f t="shared" si="1042"/>
        <v>NO</v>
      </c>
      <c r="AD3202" t="str">
        <f t="shared" si="1043"/>
        <v>NO</v>
      </c>
      <c r="AE3202" t="str">
        <f t="shared" si="1044"/>
        <v>NO</v>
      </c>
      <c r="AF3202" t="str">
        <f t="shared" si="1045"/>
        <v>NO</v>
      </c>
      <c r="AG3202" t="str">
        <f t="shared" si="1046"/>
        <v>NO</v>
      </c>
      <c r="AH3202" t="str">
        <f t="shared" si="1047"/>
        <v>YES</v>
      </c>
      <c r="AI3202" t="str">
        <f t="shared" si="1048"/>
        <v/>
      </c>
      <c r="AJ3202">
        <f t="shared" si="1049"/>
        <v>1</v>
      </c>
    </row>
    <row r="3203" spans="1:36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50">E3203/D3203</f>
        <v>1.2500000000000001E-2</v>
      </c>
      <c r="P3203" s="6">
        <f t="shared" ref="P3203:P3266" si="1051">E3203/L3203</f>
        <v>12.5</v>
      </c>
      <c r="Q3203" t="str">
        <f t="shared" ref="Q3203:Q3266" si="1052">LEFT(N3203,FIND("/",N3203)-1)</f>
        <v>theater</v>
      </c>
      <c r="R3203" t="str">
        <f t="shared" ref="R3203:R3266" si="1053">RIGHT(N3203,LEN(N3203)-FIND("/",N3203))</f>
        <v>musical</v>
      </c>
      <c r="S3203" s="8">
        <f t="shared" ref="S3203:S3266" si="1054">ROUND((J3203/86400)+DATE(1970,1,1),0)</f>
        <v>41862</v>
      </c>
      <c r="T3203" s="8">
        <f t="shared" ref="T3203:T3266" si="1055">(I3203/86400)+DATE(1970,1,1)</f>
        <v>41882.767094907409</v>
      </c>
      <c r="U3203">
        <f t="shared" ref="U3203:U3266" si="1056">YEAR(S3203)</f>
        <v>2014</v>
      </c>
      <c r="V3203" t="str">
        <f>VLOOKUP(MONTH(S3203),REF!$C$4:$D$15,2,FALSE)</f>
        <v>AUG</v>
      </c>
      <c r="W3203" t="str">
        <f t="shared" ref="W3203:W3266" si="1057">IF(D3203&lt;1000,"YES","NO")</f>
        <v>NO</v>
      </c>
      <c r="X3203" t="str">
        <f t="shared" ref="X3203:X3266" si="1058">IF(AND($D3203&gt;=1000,$D3203&lt;=4999),"YES","NO")</f>
        <v>YES</v>
      </c>
      <c r="Y3203" t="str">
        <f t="shared" ref="Y3203:Y3266" si="1059">IF(AND($D3203&gt;=5000,$D3203&lt;=9999),"YES","NO")</f>
        <v>NO</v>
      </c>
      <c r="Z3203" t="str">
        <f t="shared" ref="Z3203:Z3266" si="1060">IF(AND($D3203&gt;=10000,$D3203&lt;=14999),"YES","NO")</f>
        <v>NO</v>
      </c>
      <c r="AA3203" t="str">
        <f t="shared" ref="AA3203:AA3266" si="1061">IF(AND($D3203&gt;=15000,$D3203&lt;=19999),"YES","NO")</f>
        <v>NO</v>
      </c>
      <c r="AB3203" t="str">
        <f t="shared" ref="AB3203:AB3266" si="1062">IF(AND($D3203&gt;=20000,$D3203&lt;=24999),"YES","NO")</f>
        <v>NO</v>
      </c>
      <c r="AC3203" t="str">
        <f t="shared" ref="AC3203:AC3266" si="1063">IF(AND($D3203&gt;=25000,$D3203&lt;=29999),"YES","NO")</f>
        <v>NO</v>
      </c>
      <c r="AD3203" t="str">
        <f t="shared" ref="AD3203:AD3266" si="1064">IF(AND($D3203&gt;=30000,$D3203&lt;=34999),"YES","NO")</f>
        <v>NO</v>
      </c>
      <c r="AE3203" t="str">
        <f t="shared" ref="AE3203:AE3266" si="1065">IF(AND($D3203&gt;=35000,$D3203&lt;=39999),"YES","NO")</f>
        <v>NO</v>
      </c>
      <c r="AF3203" t="str">
        <f t="shared" ref="AF3203:AF3266" si="1066">IF(AND($D3203&gt;=40000,$D3203&lt;=44999),"YES","NO")</f>
        <v>NO</v>
      </c>
      <c r="AG3203" t="str">
        <f t="shared" ref="AG3203:AG3266" si="1067">IF(AND($D3203&gt;=45000,$D3203&lt;=49999),"YES","NO")</f>
        <v>NO</v>
      </c>
      <c r="AH3203" t="str">
        <f t="shared" ref="AH3203:AH3266" si="1068">IF($D3203&gt;=50000,"YES","NO")</f>
        <v>NO</v>
      </c>
      <c r="AI3203" t="str">
        <f t="shared" ref="AI3203:AI3266" si="1069">IF(F3203="successful",L3203,"")</f>
        <v/>
      </c>
      <c r="AJ3203">
        <f t="shared" ref="AJ3203:AJ3266" si="1070">IF(F3203="failed",L3203,"")</f>
        <v>2</v>
      </c>
    </row>
    <row r="3204" spans="1:36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50"/>
        <v>0.54520000000000002</v>
      </c>
      <c r="P3204" s="6">
        <f t="shared" si="1051"/>
        <v>109.04</v>
      </c>
      <c r="Q3204" t="str">
        <f t="shared" si="1052"/>
        <v>theater</v>
      </c>
      <c r="R3204" t="str">
        <f t="shared" si="1053"/>
        <v>musical</v>
      </c>
      <c r="S3204" s="8">
        <f t="shared" si="1054"/>
        <v>42294</v>
      </c>
      <c r="T3204" s="8">
        <f t="shared" si="1055"/>
        <v>42352.249305555553</v>
      </c>
      <c r="U3204">
        <f t="shared" si="1056"/>
        <v>2015</v>
      </c>
      <c r="V3204" t="str">
        <f>VLOOKUP(MONTH(S3204),REF!$C$4:$D$15,2,FALSE)</f>
        <v>OCT</v>
      </c>
      <c r="W3204" t="str">
        <f t="shared" si="1057"/>
        <v>NO</v>
      </c>
      <c r="X3204" t="str">
        <f t="shared" si="1058"/>
        <v>NO</v>
      </c>
      <c r="Y3204" t="str">
        <f t="shared" si="1059"/>
        <v>YES</v>
      </c>
      <c r="Z3204" t="str">
        <f t="shared" si="1060"/>
        <v>NO</v>
      </c>
      <c r="AA3204" t="str">
        <f t="shared" si="1061"/>
        <v>NO</v>
      </c>
      <c r="AB3204" t="str">
        <f t="shared" si="1062"/>
        <v>NO</v>
      </c>
      <c r="AC3204" t="str">
        <f t="shared" si="1063"/>
        <v>NO</v>
      </c>
      <c r="AD3204" t="str">
        <f t="shared" si="1064"/>
        <v>NO</v>
      </c>
      <c r="AE3204" t="str">
        <f t="shared" si="1065"/>
        <v>NO</v>
      </c>
      <c r="AF3204" t="str">
        <f t="shared" si="1066"/>
        <v>NO</v>
      </c>
      <c r="AG3204" t="str">
        <f t="shared" si="1067"/>
        <v>NO</v>
      </c>
      <c r="AH3204" t="str">
        <f t="shared" si="1068"/>
        <v>NO</v>
      </c>
      <c r="AI3204" t="str">
        <f t="shared" si="1069"/>
        <v/>
      </c>
      <c r="AJ3204">
        <f t="shared" si="1070"/>
        <v>25</v>
      </c>
    </row>
    <row r="3205" spans="1:36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50"/>
        <v>0.25</v>
      </c>
      <c r="P3205" s="6">
        <f t="shared" si="1051"/>
        <v>41.666666666666664</v>
      </c>
      <c r="Q3205" t="str">
        <f t="shared" si="1052"/>
        <v>theater</v>
      </c>
      <c r="R3205" t="str">
        <f t="shared" si="1053"/>
        <v>musical</v>
      </c>
      <c r="S3205" s="8">
        <f t="shared" si="1054"/>
        <v>42243</v>
      </c>
      <c r="T3205" s="8">
        <f t="shared" si="1055"/>
        <v>42272.988680555558</v>
      </c>
      <c r="U3205">
        <f t="shared" si="1056"/>
        <v>2015</v>
      </c>
      <c r="V3205" t="str">
        <f>VLOOKUP(MONTH(S3205),REF!$C$4:$D$15,2,FALSE)</f>
        <v>AUG</v>
      </c>
      <c r="W3205" t="str">
        <f t="shared" si="1057"/>
        <v>NO</v>
      </c>
      <c r="X3205" t="str">
        <f t="shared" si="1058"/>
        <v>YES</v>
      </c>
      <c r="Y3205" t="str">
        <f t="shared" si="1059"/>
        <v>NO</v>
      </c>
      <c r="Z3205" t="str">
        <f t="shared" si="1060"/>
        <v>NO</v>
      </c>
      <c r="AA3205" t="str">
        <f t="shared" si="1061"/>
        <v>NO</v>
      </c>
      <c r="AB3205" t="str">
        <f t="shared" si="1062"/>
        <v>NO</v>
      </c>
      <c r="AC3205" t="str">
        <f t="shared" si="1063"/>
        <v>NO</v>
      </c>
      <c r="AD3205" t="str">
        <f t="shared" si="1064"/>
        <v>NO</v>
      </c>
      <c r="AE3205" t="str">
        <f t="shared" si="1065"/>
        <v>NO</v>
      </c>
      <c r="AF3205" t="str">
        <f t="shared" si="1066"/>
        <v>NO</v>
      </c>
      <c r="AG3205" t="str">
        <f t="shared" si="1067"/>
        <v>NO</v>
      </c>
      <c r="AH3205" t="str">
        <f t="shared" si="1068"/>
        <v>NO</v>
      </c>
      <c r="AI3205" t="str">
        <f t="shared" si="1069"/>
        <v/>
      </c>
      <c r="AJ3205">
        <f t="shared" si="1070"/>
        <v>6</v>
      </c>
    </row>
    <row r="3206" spans="1:36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50"/>
        <v>0</v>
      </c>
      <c r="P3206" s="6" t="e">
        <f t="shared" si="1051"/>
        <v>#DIV/0!</v>
      </c>
      <c r="Q3206" t="str">
        <f t="shared" si="1052"/>
        <v>theater</v>
      </c>
      <c r="R3206" t="str">
        <f t="shared" si="1053"/>
        <v>musical</v>
      </c>
      <c r="S3206" s="8">
        <f t="shared" si="1054"/>
        <v>42173</v>
      </c>
      <c r="T3206" s="8">
        <f t="shared" si="1055"/>
        <v>42202.676388888889</v>
      </c>
      <c r="U3206">
        <f t="shared" si="1056"/>
        <v>2015</v>
      </c>
      <c r="V3206" t="str">
        <f>VLOOKUP(MONTH(S3206),REF!$C$4:$D$15,2,FALSE)</f>
        <v>JUN</v>
      </c>
      <c r="W3206" t="str">
        <f t="shared" si="1057"/>
        <v>YES</v>
      </c>
      <c r="X3206" t="str">
        <f t="shared" si="1058"/>
        <v>NO</v>
      </c>
      <c r="Y3206" t="str">
        <f t="shared" si="1059"/>
        <v>NO</v>
      </c>
      <c r="Z3206" t="str">
        <f t="shared" si="1060"/>
        <v>NO</v>
      </c>
      <c r="AA3206" t="str">
        <f t="shared" si="1061"/>
        <v>NO</v>
      </c>
      <c r="AB3206" t="str">
        <f t="shared" si="1062"/>
        <v>NO</v>
      </c>
      <c r="AC3206" t="str">
        <f t="shared" si="1063"/>
        <v>NO</v>
      </c>
      <c r="AD3206" t="str">
        <f t="shared" si="1064"/>
        <v>NO</v>
      </c>
      <c r="AE3206" t="str">
        <f t="shared" si="1065"/>
        <v>NO</v>
      </c>
      <c r="AF3206" t="str">
        <f t="shared" si="1066"/>
        <v>NO</v>
      </c>
      <c r="AG3206" t="str">
        <f t="shared" si="1067"/>
        <v>NO</v>
      </c>
      <c r="AH3206" t="str">
        <f t="shared" si="1068"/>
        <v>NO</v>
      </c>
      <c r="AI3206" t="str">
        <f t="shared" si="1069"/>
        <v/>
      </c>
      <c r="AJ3206">
        <f t="shared" si="1070"/>
        <v>0</v>
      </c>
    </row>
    <row r="3207" spans="1:36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50"/>
        <v>3.4125000000000003E-2</v>
      </c>
      <c r="P3207" s="6">
        <f t="shared" si="1051"/>
        <v>22.75</v>
      </c>
      <c r="Q3207" t="str">
        <f t="shared" si="1052"/>
        <v>theater</v>
      </c>
      <c r="R3207" t="str">
        <f t="shared" si="1053"/>
        <v>musical</v>
      </c>
      <c r="S3207" s="8">
        <f t="shared" si="1054"/>
        <v>42095</v>
      </c>
      <c r="T3207" s="8">
        <f t="shared" si="1055"/>
        <v>42125.374675925923</v>
      </c>
      <c r="U3207">
        <f t="shared" si="1056"/>
        <v>2015</v>
      </c>
      <c r="V3207" t="str">
        <f>VLOOKUP(MONTH(S3207),REF!$C$4:$D$15,2,FALSE)</f>
        <v>APR</v>
      </c>
      <c r="W3207" t="str">
        <f t="shared" si="1057"/>
        <v>NO</v>
      </c>
      <c r="X3207" t="str">
        <f t="shared" si="1058"/>
        <v>NO</v>
      </c>
      <c r="Y3207" t="str">
        <f t="shared" si="1059"/>
        <v>YES</v>
      </c>
      <c r="Z3207" t="str">
        <f t="shared" si="1060"/>
        <v>NO</v>
      </c>
      <c r="AA3207" t="str">
        <f t="shared" si="1061"/>
        <v>NO</v>
      </c>
      <c r="AB3207" t="str">
        <f t="shared" si="1062"/>
        <v>NO</v>
      </c>
      <c r="AC3207" t="str">
        <f t="shared" si="1063"/>
        <v>NO</v>
      </c>
      <c r="AD3207" t="str">
        <f t="shared" si="1064"/>
        <v>NO</v>
      </c>
      <c r="AE3207" t="str">
        <f t="shared" si="1065"/>
        <v>NO</v>
      </c>
      <c r="AF3207" t="str">
        <f t="shared" si="1066"/>
        <v>NO</v>
      </c>
      <c r="AG3207" t="str">
        <f t="shared" si="1067"/>
        <v>NO</v>
      </c>
      <c r="AH3207" t="str">
        <f t="shared" si="1068"/>
        <v>NO</v>
      </c>
      <c r="AI3207" t="str">
        <f t="shared" si="1069"/>
        <v/>
      </c>
      <c r="AJ3207">
        <f t="shared" si="1070"/>
        <v>12</v>
      </c>
    </row>
    <row r="3208" spans="1:36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50"/>
        <v>0</v>
      </c>
      <c r="P3208" s="6" t="e">
        <f t="shared" si="1051"/>
        <v>#DIV/0!</v>
      </c>
      <c r="Q3208" t="str">
        <f t="shared" si="1052"/>
        <v>theater</v>
      </c>
      <c r="R3208" t="str">
        <f t="shared" si="1053"/>
        <v>musical</v>
      </c>
      <c r="S3208" s="8">
        <f t="shared" si="1054"/>
        <v>42236</v>
      </c>
      <c r="T3208" s="8">
        <f t="shared" si="1055"/>
        <v>42266.276053240741</v>
      </c>
      <c r="U3208">
        <f t="shared" si="1056"/>
        <v>2015</v>
      </c>
      <c r="V3208" t="str">
        <f>VLOOKUP(MONTH(S3208),REF!$C$4:$D$15,2,FALSE)</f>
        <v>AUG</v>
      </c>
      <c r="W3208" t="str">
        <f t="shared" si="1057"/>
        <v>NO</v>
      </c>
      <c r="X3208" t="str">
        <f t="shared" si="1058"/>
        <v>NO</v>
      </c>
      <c r="Y3208" t="str">
        <f t="shared" si="1059"/>
        <v>YES</v>
      </c>
      <c r="Z3208" t="str">
        <f t="shared" si="1060"/>
        <v>NO</v>
      </c>
      <c r="AA3208" t="str">
        <f t="shared" si="1061"/>
        <v>NO</v>
      </c>
      <c r="AB3208" t="str">
        <f t="shared" si="1062"/>
        <v>NO</v>
      </c>
      <c r="AC3208" t="str">
        <f t="shared" si="1063"/>
        <v>NO</v>
      </c>
      <c r="AD3208" t="str">
        <f t="shared" si="1064"/>
        <v>NO</v>
      </c>
      <c r="AE3208" t="str">
        <f t="shared" si="1065"/>
        <v>NO</v>
      </c>
      <c r="AF3208" t="str">
        <f t="shared" si="1066"/>
        <v>NO</v>
      </c>
      <c r="AG3208" t="str">
        <f t="shared" si="1067"/>
        <v>NO</v>
      </c>
      <c r="AH3208" t="str">
        <f t="shared" si="1068"/>
        <v>NO</v>
      </c>
      <c r="AI3208" t="str">
        <f t="shared" si="1069"/>
        <v/>
      </c>
      <c r="AJ3208">
        <f t="shared" si="1070"/>
        <v>0</v>
      </c>
    </row>
    <row r="3209" spans="1:36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50"/>
        <v>0.46363636363636362</v>
      </c>
      <c r="P3209" s="6">
        <f t="shared" si="1051"/>
        <v>70.833333333333329</v>
      </c>
      <c r="Q3209" t="str">
        <f t="shared" si="1052"/>
        <v>theater</v>
      </c>
      <c r="R3209" t="str">
        <f t="shared" si="1053"/>
        <v>musical</v>
      </c>
      <c r="S3209" s="8">
        <f t="shared" si="1054"/>
        <v>42057</v>
      </c>
      <c r="T3209" s="8">
        <f t="shared" si="1055"/>
        <v>42117.236192129625</v>
      </c>
      <c r="U3209">
        <f t="shared" si="1056"/>
        <v>2015</v>
      </c>
      <c r="V3209" t="str">
        <f>VLOOKUP(MONTH(S3209),REF!$C$4:$D$15,2,FALSE)</f>
        <v>FEB</v>
      </c>
      <c r="W3209" t="str">
        <f t="shared" si="1057"/>
        <v>NO</v>
      </c>
      <c r="X3209" t="str">
        <f t="shared" si="1058"/>
        <v>NO</v>
      </c>
      <c r="Y3209" t="str">
        <f t="shared" si="1059"/>
        <v>YES</v>
      </c>
      <c r="Z3209" t="str">
        <f t="shared" si="1060"/>
        <v>NO</v>
      </c>
      <c r="AA3209" t="str">
        <f t="shared" si="1061"/>
        <v>NO</v>
      </c>
      <c r="AB3209" t="str">
        <f t="shared" si="1062"/>
        <v>NO</v>
      </c>
      <c r="AC3209" t="str">
        <f t="shared" si="1063"/>
        <v>NO</v>
      </c>
      <c r="AD3209" t="str">
        <f t="shared" si="1064"/>
        <v>NO</v>
      </c>
      <c r="AE3209" t="str">
        <f t="shared" si="1065"/>
        <v>NO</v>
      </c>
      <c r="AF3209" t="str">
        <f t="shared" si="1066"/>
        <v>NO</v>
      </c>
      <c r="AG3209" t="str">
        <f t="shared" si="1067"/>
        <v>NO</v>
      </c>
      <c r="AH3209" t="str">
        <f t="shared" si="1068"/>
        <v>NO</v>
      </c>
      <c r="AI3209" t="str">
        <f t="shared" si="1069"/>
        <v/>
      </c>
      <c r="AJ3209">
        <f t="shared" si="1070"/>
        <v>36</v>
      </c>
    </row>
    <row r="3210" spans="1:36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50"/>
        <v>1.0349999999999999</v>
      </c>
      <c r="P3210" s="6">
        <f t="shared" si="1051"/>
        <v>63.109756097560975</v>
      </c>
      <c r="Q3210" t="str">
        <f t="shared" si="1052"/>
        <v>theater</v>
      </c>
      <c r="R3210" t="str">
        <f t="shared" si="1053"/>
        <v>plays</v>
      </c>
      <c r="S3210" s="8">
        <f t="shared" si="1054"/>
        <v>41828</v>
      </c>
      <c r="T3210" s="8">
        <f t="shared" si="1055"/>
        <v>41848.605057870373</v>
      </c>
      <c r="U3210">
        <f t="shared" si="1056"/>
        <v>2014</v>
      </c>
      <c r="V3210" t="str">
        <f>VLOOKUP(MONTH(S3210),REF!$C$4:$D$15,2,FALSE)</f>
        <v>JUL</v>
      </c>
      <c r="W3210" t="str">
        <f t="shared" si="1057"/>
        <v>NO</v>
      </c>
      <c r="X3210" t="str">
        <f t="shared" si="1058"/>
        <v>NO</v>
      </c>
      <c r="Y3210" t="str">
        <f t="shared" si="1059"/>
        <v>YES</v>
      </c>
      <c r="Z3210" t="str">
        <f t="shared" si="1060"/>
        <v>NO</v>
      </c>
      <c r="AA3210" t="str">
        <f t="shared" si="1061"/>
        <v>NO</v>
      </c>
      <c r="AB3210" t="str">
        <f t="shared" si="1062"/>
        <v>NO</v>
      </c>
      <c r="AC3210" t="str">
        <f t="shared" si="1063"/>
        <v>NO</v>
      </c>
      <c r="AD3210" t="str">
        <f t="shared" si="1064"/>
        <v>NO</v>
      </c>
      <c r="AE3210" t="str">
        <f t="shared" si="1065"/>
        <v>NO</v>
      </c>
      <c r="AF3210" t="str">
        <f t="shared" si="1066"/>
        <v>NO</v>
      </c>
      <c r="AG3210" t="str">
        <f t="shared" si="1067"/>
        <v>NO</v>
      </c>
      <c r="AH3210" t="str">
        <f t="shared" si="1068"/>
        <v>NO</v>
      </c>
      <c r="AI3210">
        <f t="shared" si="1069"/>
        <v>82</v>
      </c>
      <c r="AJ3210" t="str">
        <f t="shared" si="1070"/>
        <v/>
      </c>
    </row>
    <row r="3211" spans="1:36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50"/>
        <v>1.1932315789473684</v>
      </c>
      <c r="P3211" s="6">
        <f t="shared" si="1051"/>
        <v>50.157964601769912</v>
      </c>
      <c r="Q3211" t="str">
        <f t="shared" si="1052"/>
        <v>theater</v>
      </c>
      <c r="R3211" t="str">
        <f t="shared" si="1053"/>
        <v>plays</v>
      </c>
      <c r="S3211" s="8">
        <f t="shared" si="1054"/>
        <v>41779</v>
      </c>
      <c r="T3211" s="8">
        <f t="shared" si="1055"/>
        <v>41810.958333333336</v>
      </c>
      <c r="U3211">
        <f t="shared" si="1056"/>
        <v>2014</v>
      </c>
      <c r="V3211" t="str">
        <f>VLOOKUP(MONTH(S3211),REF!$C$4:$D$15,2,FALSE)</f>
        <v>MAY</v>
      </c>
      <c r="W3211" t="str">
        <f t="shared" si="1057"/>
        <v>NO</v>
      </c>
      <c r="X3211" t="str">
        <f t="shared" si="1058"/>
        <v>NO</v>
      </c>
      <c r="Y3211" t="str">
        <f t="shared" si="1059"/>
        <v>YES</v>
      </c>
      <c r="Z3211" t="str">
        <f t="shared" si="1060"/>
        <v>NO</v>
      </c>
      <c r="AA3211" t="str">
        <f t="shared" si="1061"/>
        <v>NO</v>
      </c>
      <c r="AB3211" t="str">
        <f t="shared" si="1062"/>
        <v>NO</v>
      </c>
      <c r="AC3211" t="str">
        <f t="shared" si="1063"/>
        <v>NO</v>
      </c>
      <c r="AD3211" t="str">
        <f t="shared" si="1064"/>
        <v>NO</v>
      </c>
      <c r="AE3211" t="str">
        <f t="shared" si="1065"/>
        <v>NO</v>
      </c>
      <c r="AF3211" t="str">
        <f t="shared" si="1066"/>
        <v>NO</v>
      </c>
      <c r="AG3211" t="str">
        <f t="shared" si="1067"/>
        <v>NO</v>
      </c>
      <c r="AH3211" t="str">
        <f t="shared" si="1068"/>
        <v>NO</v>
      </c>
      <c r="AI3211">
        <f t="shared" si="1069"/>
        <v>226</v>
      </c>
      <c r="AJ3211" t="str">
        <f t="shared" si="1070"/>
        <v/>
      </c>
    </row>
    <row r="3212" spans="1:36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50"/>
        <v>1.2576666666666667</v>
      </c>
      <c r="P3212" s="6">
        <f t="shared" si="1051"/>
        <v>62.883333333333333</v>
      </c>
      <c r="Q3212" t="str">
        <f t="shared" si="1052"/>
        <v>theater</v>
      </c>
      <c r="R3212" t="str">
        <f t="shared" si="1053"/>
        <v>plays</v>
      </c>
      <c r="S3212" s="8">
        <f t="shared" si="1054"/>
        <v>41014</v>
      </c>
      <c r="T3212" s="8">
        <f t="shared" si="1055"/>
        <v>41061.165972222225</v>
      </c>
      <c r="U3212">
        <f t="shared" si="1056"/>
        <v>2012</v>
      </c>
      <c r="V3212" t="str">
        <f>VLOOKUP(MONTH(S3212),REF!$C$4:$D$15,2,FALSE)</f>
        <v>APR</v>
      </c>
      <c r="W3212" t="str">
        <f t="shared" si="1057"/>
        <v>NO</v>
      </c>
      <c r="X3212" t="str">
        <f t="shared" si="1058"/>
        <v>YES</v>
      </c>
      <c r="Y3212" t="str">
        <f t="shared" si="1059"/>
        <v>NO</v>
      </c>
      <c r="Z3212" t="str">
        <f t="shared" si="1060"/>
        <v>NO</v>
      </c>
      <c r="AA3212" t="str">
        <f t="shared" si="1061"/>
        <v>NO</v>
      </c>
      <c r="AB3212" t="str">
        <f t="shared" si="1062"/>
        <v>NO</v>
      </c>
      <c r="AC3212" t="str">
        <f t="shared" si="1063"/>
        <v>NO</v>
      </c>
      <c r="AD3212" t="str">
        <f t="shared" si="1064"/>
        <v>NO</v>
      </c>
      <c r="AE3212" t="str">
        <f t="shared" si="1065"/>
        <v>NO</v>
      </c>
      <c r="AF3212" t="str">
        <f t="shared" si="1066"/>
        <v>NO</v>
      </c>
      <c r="AG3212" t="str">
        <f t="shared" si="1067"/>
        <v>NO</v>
      </c>
      <c r="AH3212" t="str">
        <f t="shared" si="1068"/>
        <v>NO</v>
      </c>
      <c r="AI3212">
        <f t="shared" si="1069"/>
        <v>60</v>
      </c>
      <c r="AJ3212" t="str">
        <f t="shared" si="1070"/>
        <v/>
      </c>
    </row>
    <row r="3213" spans="1:36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50"/>
        <v>1.1974347826086957</v>
      </c>
      <c r="P3213" s="6">
        <f t="shared" si="1051"/>
        <v>85.531055900621112</v>
      </c>
      <c r="Q3213" t="str">
        <f t="shared" si="1052"/>
        <v>theater</v>
      </c>
      <c r="R3213" t="str">
        <f t="shared" si="1053"/>
        <v>plays</v>
      </c>
      <c r="S3213" s="8">
        <f t="shared" si="1054"/>
        <v>41835</v>
      </c>
      <c r="T3213" s="8">
        <f t="shared" si="1055"/>
        <v>41866.083333333336</v>
      </c>
      <c r="U3213">
        <f t="shared" si="1056"/>
        <v>2014</v>
      </c>
      <c r="V3213" t="str">
        <f>VLOOKUP(MONTH(S3213),REF!$C$4:$D$15,2,FALSE)</f>
        <v>JUL</v>
      </c>
      <c r="W3213" t="str">
        <f t="shared" si="1057"/>
        <v>NO</v>
      </c>
      <c r="X3213" t="str">
        <f t="shared" si="1058"/>
        <v>NO</v>
      </c>
      <c r="Y3213" t="str">
        <f t="shared" si="1059"/>
        <v>NO</v>
      </c>
      <c r="Z3213" t="str">
        <f t="shared" si="1060"/>
        <v>NO</v>
      </c>
      <c r="AA3213" t="str">
        <f t="shared" si="1061"/>
        <v>NO</v>
      </c>
      <c r="AB3213" t="str">
        <f t="shared" si="1062"/>
        <v>YES</v>
      </c>
      <c r="AC3213" t="str">
        <f t="shared" si="1063"/>
        <v>NO</v>
      </c>
      <c r="AD3213" t="str">
        <f t="shared" si="1064"/>
        <v>NO</v>
      </c>
      <c r="AE3213" t="str">
        <f t="shared" si="1065"/>
        <v>NO</v>
      </c>
      <c r="AF3213" t="str">
        <f t="shared" si="1066"/>
        <v>NO</v>
      </c>
      <c r="AG3213" t="str">
        <f t="shared" si="1067"/>
        <v>NO</v>
      </c>
      <c r="AH3213" t="str">
        <f t="shared" si="1068"/>
        <v>NO</v>
      </c>
      <c r="AI3213">
        <f t="shared" si="1069"/>
        <v>322</v>
      </c>
      <c r="AJ3213" t="str">
        <f t="shared" si="1070"/>
        <v/>
      </c>
    </row>
    <row r="3214" spans="1:36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50"/>
        <v>1.2625</v>
      </c>
      <c r="P3214" s="6">
        <f t="shared" si="1051"/>
        <v>53.723404255319146</v>
      </c>
      <c r="Q3214" t="str">
        <f t="shared" si="1052"/>
        <v>theater</v>
      </c>
      <c r="R3214" t="str">
        <f t="shared" si="1053"/>
        <v>plays</v>
      </c>
      <c r="S3214" s="8">
        <f t="shared" si="1054"/>
        <v>41830</v>
      </c>
      <c r="T3214" s="8">
        <f t="shared" si="1055"/>
        <v>41859.795729166668</v>
      </c>
      <c r="U3214">
        <f t="shared" si="1056"/>
        <v>2014</v>
      </c>
      <c r="V3214" t="str">
        <f>VLOOKUP(MONTH(S3214),REF!$C$4:$D$15,2,FALSE)</f>
        <v>JUL</v>
      </c>
      <c r="W3214" t="str">
        <f t="shared" si="1057"/>
        <v>NO</v>
      </c>
      <c r="X3214" t="str">
        <f t="shared" si="1058"/>
        <v>YES</v>
      </c>
      <c r="Y3214" t="str">
        <f t="shared" si="1059"/>
        <v>NO</v>
      </c>
      <c r="Z3214" t="str">
        <f t="shared" si="1060"/>
        <v>NO</v>
      </c>
      <c r="AA3214" t="str">
        <f t="shared" si="1061"/>
        <v>NO</v>
      </c>
      <c r="AB3214" t="str">
        <f t="shared" si="1062"/>
        <v>NO</v>
      </c>
      <c r="AC3214" t="str">
        <f t="shared" si="1063"/>
        <v>NO</v>
      </c>
      <c r="AD3214" t="str">
        <f t="shared" si="1064"/>
        <v>NO</v>
      </c>
      <c r="AE3214" t="str">
        <f t="shared" si="1065"/>
        <v>NO</v>
      </c>
      <c r="AF3214" t="str">
        <f t="shared" si="1066"/>
        <v>NO</v>
      </c>
      <c r="AG3214" t="str">
        <f t="shared" si="1067"/>
        <v>NO</v>
      </c>
      <c r="AH3214" t="str">
        <f t="shared" si="1068"/>
        <v>NO</v>
      </c>
      <c r="AI3214">
        <f t="shared" si="1069"/>
        <v>94</v>
      </c>
      <c r="AJ3214" t="str">
        <f t="shared" si="1070"/>
        <v/>
      </c>
    </row>
    <row r="3215" spans="1:36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50"/>
        <v>1.0011666666666668</v>
      </c>
      <c r="P3215" s="6">
        <f t="shared" si="1051"/>
        <v>127.80851063829788</v>
      </c>
      <c r="Q3215" t="str">
        <f t="shared" si="1052"/>
        <v>theater</v>
      </c>
      <c r="R3215" t="str">
        <f t="shared" si="1053"/>
        <v>plays</v>
      </c>
      <c r="S3215" s="8">
        <f t="shared" si="1054"/>
        <v>42172</v>
      </c>
      <c r="T3215" s="8">
        <f t="shared" si="1055"/>
        <v>42211.763414351852</v>
      </c>
      <c r="U3215">
        <f t="shared" si="1056"/>
        <v>2015</v>
      </c>
      <c r="V3215" t="str">
        <f>VLOOKUP(MONTH(S3215),REF!$C$4:$D$15,2,FALSE)</f>
        <v>JUN</v>
      </c>
      <c r="W3215" t="str">
        <f t="shared" si="1057"/>
        <v>NO</v>
      </c>
      <c r="X3215" t="str">
        <f t="shared" si="1058"/>
        <v>NO</v>
      </c>
      <c r="Y3215" t="str">
        <f t="shared" si="1059"/>
        <v>YES</v>
      </c>
      <c r="Z3215" t="str">
        <f t="shared" si="1060"/>
        <v>NO</v>
      </c>
      <c r="AA3215" t="str">
        <f t="shared" si="1061"/>
        <v>NO</v>
      </c>
      <c r="AB3215" t="str">
        <f t="shared" si="1062"/>
        <v>NO</v>
      </c>
      <c r="AC3215" t="str">
        <f t="shared" si="1063"/>
        <v>NO</v>
      </c>
      <c r="AD3215" t="str">
        <f t="shared" si="1064"/>
        <v>NO</v>
      </c>
      <c r="AE3215" t="str">
        <f t="shared" si="1065"/>
        <v>NO</v>
      </c>
      <c r="AF3215" t="str">
        <f t="shared" si="1066"/>
        <v>NO</v>
      </c>
      <c r="AG3215" t="str">
        <f t="shared" si="1067"/>
        <v>NO</v>
      </c>
      <c r="AH3215" t="str">
        <f t="shared" si="1068"/>
        <v>NO</v>
      </c>
      <c r="AI3215">
        <f t="shared" si="1069"/>
        <v>47</v>
      </c>
      <c r="AJ3215" t="str">
        <f t="shared" si="1070"/>
        <v/>
      </c>
    </row>
    <row r="3216" spans="1:36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50"/>
        <v>1.0213333333333334</v>
      </c>
      <c r="P3216" s="6">
        <f t="shared" si="1051"/>
        <v>106.57391304347826</v>
      </c>
      <c r="Q3216" t="str">
        <f t="shared" si="1052"/>
        <v>theater</v>
      </c>
      <c r="R3216" t="str">
        <f t="shared" si="1053"/>
        <v>plays</v>
      </c>
      <c r="S3216" s="8">
        <f t="shared" si="1054"/>
        <v>42338</v>
      </c>
      <c r="T3216" s="8">
        <f t="shared" si="1055"/>
        <v>42374.996527777781</v>
      </c>
      <c r="U3216">
        <f t="shared" si="1056"/>
        <v>2015</v>
      </c>
      <c r="V3216" t="str">
        <f>VLOOKUP(MONTH(S3216),REF!$C$4:$D$15,2,FALSE)</f>
        <v>NOV</v>
      </c>
      <c r="W3216" t="str">
        <f t="shared" si="1057"/>
        <v>NO</v>
      </c>
      <c r="X3216" t="str">
        <f t="shared" si="1058"/>
        <v>NO</v>
      </c>
      <c r="Y3216" t="str">
        <f t="shared" si="1059"/>
        <v>NO</v>
      </c>
      <c r="Z3216" t="str">
        <f t="shared" si="1060"/>
        <v>YES</v>
      </c>
      <c r="AA3216" t="str">
        <f t="shared" si="1061"/>
        <v>NO</v>
      </c>
      <c r="AB3216" t="str">
        <f t="shared" si="1062"/>
        <v>NO</v>
      </c>
      <c r="AC3216" t="str">
        <f t="shared" si="1063"/>
        <v>NO</v>
      </c>
      <c r="AD3216" t="str">
        <f t="shared" si="1064"/>
        <v>NO</v>
      </c>
      <c r="AE3216" t="str">
        <f t="shared" si="1065"/>
        <v>NO</v>
      </c>
      <c r="AF3216" t="str">
        <f t="shared" si="1066"/>
        <v>NO</v>
      </c>
      <c r="AG3216" t="str">
        <f t="shared" si="1067"/>
        <v>NO</v>
      </c>
      <c r="AH3216" t="str">
        <f t="shared" si="1068"/>
        <v>NO</v>
      </c>
      <c r="AI3216">
        <f t="shared" si="1069"/>
        <v>115</v>
      </c>
      <c r="AJ3216" t="str">
        <f t="shared" si="1070"/>
        <v/>
      </c>
    </row>
    <row r="3217" spans="1:36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50"/>
        <v>1.0035142857142858</v>
      </c>
      <c r="P3217" s="6">
        <f t="shared" si="1051"/>
        <v>262.11194029850748</v>
      </c>
      <c r="Q3217" t="str">
        <f t="shared" si="1052"/>
        <v>theater</v>
      </c>
      <c r="R3217" t="str">
        <f t="shared" si="1053"/>
        <v>plays</v>
      </c>
      <c r="S3217" s="8">
        <f t="shared" si="1054"/>
        <v>42220</v>
      </c>
      <c r="T3217" s="8">
        <f t="shared" si="1055"/>
        <v>42257.165972222225</v>
      </c>
      <c r="U3217">
        <f t="shared" si="1056"/>
        <v>2015</v>
      </c>
      <c r="V3217" t="str">
        <f>VLOOKUP(MONTH(S3217),REF!$C$4:$D$15,2,FALSE)</f>
        <v>AUG</v>
      </c>
      <c r="W3217" t="str">
        <f t="shared" si="1057"/>
        <v>NO</v>
      </c>
      <c r="X3217" t="str">
        <f t="shared" si="1058"/>
        <v>NO</v>
      </c>
      <c r="Y3217" t="str">
        <f t="shared" si="1059"/>
        <v>NO</v>
      </c>
      <c r="Z3217" t="str">
        <f t="shared" si="1060"/>
        <v>NO</v>
      </c>
      <c r="AA3217" t="str">
        <f t="shared" si="1061"/>
        <v>NO</v>
      </c>
      <c r="AB3217" t="str">
        <f t="shared" si="1062"/>
        <v>NO</v>
      </c>
      <c r="AC3217" t="str">
        <f t="shared" si="1063"/>
        <v>NO</v>
      </c>
      <c r="AD3217" t="str">
        <f t="shared" si="1064"/>
        <v>NO</v>
      </c>
      <c r="AE3217" t="str">
        <f t="shared" si="1065"/>
        <v>YES</v>
      </c>
      <c r="AF3217" t="str">
        <f t="shared" si="1066"/>
        <v>NO</v>
      </c>
      <c r="AG3217" t="str">
        <f t="shared" si="1067"/>
        <v>NO</v>
      </c>
      <c r="AH3217" t="str">
        <f t="shared" si="1068"/>
        <v>NO</v>
      </c>
      <c r="AI3217">
        <f t="shared" si="1069"/>
        <v>134</v>
      </c>
      <c r="AJ3217" t="str">
        <f t="shared" si="1070"/>
        <v/>
      </c>
    </row>
    <row r="3218" spans="1:36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50"/>
        <v>1.0004999999999999</v>
      </c>
      <c r="P3218" s="6">
        <f t="shared" si="1051"/>
        <v>57.171428571428571</v>
      </c>
      <c r="Q3218" t="str">
        <f t="shared" si="1052"/>
        <v>theater</v>
      </c>
      <c r="R3218" t="str">
        <f t="shared" si="1053"/>
        <v>plays</v>
      </c>
      <c r="S3218" s="8">
        <f t="shared" si="1054"/>
        <v>42165</v>
      </c>
      <c r="T3218" s="8">
        <f t="shared" si="1055"/>
        <v>42196.604166666672</v>
      </c>
      <c r="U3218">
        <f t="shared" si="1056"/>
        <v>2015</v>
      </c>
      <c r="V3218" t="str">
        <f>VLOOKUP(MONTH(S3218),REF!$C$4:$D$15,2,FALSE)</f>
        <v>JUN</v>
      </c>
      <c r="W3218" t="str">
        <f t="shared" si="1057"/>
        <v>NO</v>
      </c>
      <c r="X3218" t="str">
        <f t="shared" si="1058"/>
        <v>YES</v>
      </c>
      <c r="Y3218" t="str">
        <f t="shared" si="1059"/>
        <v>NO</v>
      </c>
      <c r="Z3218" t="str">
        <f t="shared" si="1060"/>
        <v>NO</v>
      </c>
      <c r="AA3218" t="str">
        <f t="shared" si="1061"/>
        <v>NO</v>
      </c>
      <c r="AB3218" t="str">
        <f t="shared" si="1062"/>
        <v>NO</v>
      </c>
      <c r="AC3218" t="str">
        <f t="shared" si="1063"/>
        <v>NO</v>
      </c>
      <c r="AD3218" t="str">
        <f t="shared" si="1064"/>
        <v>NO</v>
      </c>
      <c r="AE3218" t="str">
        <f t="shared" si="1065"/>
        <v>NO</v>
      </c>
      <c r="AF3218" t="str">
        <f t="shared" si="1066"/>
        <v>NO</v>
      </c>
      <c r="AG3218" t="str">
        <f t="shared" si="1067"/>
        <v>NO</v>
      </c>
      <c r="AH3218" t="str">
        <f t="shared" si="1068"/>
        <v>NO</v>
      </c>
      <c r="AI3218">
        <f t="shared" si="1069"/>
        <v>35</v>
      </c>
      <c r="AJ3218" t="str">
        <f t="shared" si="1070"/>
        <v/>
      </c>
    </row>
    <row r="3219" spans="1:36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50"/>
        <v>1.1602222222222223</v>
      </c>
      <c r="P3219" s="6">
        <f t="shared" si="1051"/>
        <v>50.20192307692308</v>
      </c>
      <c r="Q3219" t="str">
        <f t="shared" si="1052"/>
        <v>theater</v>
      </c>
      <c r="R3219" t="str">
        <f t="shared" si="1053"/>
        <v>plays</v>
      </c>
      <c r="S3219" s="8">
        <f t="shared" si="1054"/>
        <v>42649</v>
      </c>
      <c r="T3219" s="8">
        <f t="shared" si="1055"/>
        <v>42678.546111111107</v>
      </c>
      <c r="U3219">
        <f t="shared" si="1056"/>
        <v>2016</v>
      </c>
      <c r="V3219" t="str">
        <f>VLOOKUP(MONTH(S3219),REF!$C$4:$D$15,2,FALSE)</f>
        <v>OCT</v>
      </c>
      <c r="W3219" t="str">
        <f t="shared" si="1057"/>
        <v>NO</v>
      </c>
      <c r="X3219" t="str">
        <f t="shared" si="1058"/>
        <v>YES</v>
      </c>
      <c r="Y3219" t="str">
        <f t="shared" si="1059"/>
        <v>NO</v>
      </c>
      <c r="Z3219" t="str">
        <f t="shared" si="1060"/>
        <v>NO</v>
      </c>
      <c r="AA3219" t="str">
        <f t="shared" si="1061"/>
        <v>NO</v>
      </c>
      <c r="AB3219" t="str">
        <f t="shared" si="1062"/>
        <v>NO</v>
      </c>
      <c r="AC3219" t="str">
        <f t="shared" si="1063"/>
        <v>NO</v>
      </c>
      <c r="AD3219" t="str">
        <f t="shared" si="1064"/>
        <v>NO</v>
      </c>
      <c r="AE3219" t="str">
        <f t="shared" si="1065"/>
        <v>NO</v>
      </c>
      <c r="AF3219" t="str">
        <f t="shared" si="1066"/>
        <v>NO</v>
      </c>
      <c r="AG3219" t="str">
        <f t="shared" si="1067"/>
        <v>NO</v>
      </c>
      <c r="AH3219" t="str">
        <f t="shared" si="1068"/>
        <v>NO</v>
      </c>
      <c r="AI3219">
        <f t="shared" si="1069"/>
        <v>104</v>
      </c>
      <c r="AJ3219" t="str">
        <f t="shared" si="1070"/>
        <v/>
      </c>
    </row>
    <row r="3220" spans="1:36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50"/>
        <v>1.0209999999999999</v>
      </c>
      <c r="P3220" s="6">
        <f t="shared" si="1051"/>
        <v>66.586956521739125</v>
      </c>
      <c r="Q3220" t="str">
        <f t="shared" si="1052"/>
        <v>theater</v>
      </c>
      <c r="R3220" t="str">
        <f t="shared" si="1053"/>
        <v>plays</v>
      </c>
      <c r="S3220" s="8">
        <f t="shared" si="1054"/>
        <v>41971</v>
      </c>
      <c r="T3220" s="8">
        <f t="shared" si="1055"/>
        <v>42004</v>
      </c>
      <c r="U3220">
        <f t="shared" si="1056"/>
        <v>2014</v>
      </c>
      <c r="V3220" t="str">
        <f>VLOOKUP(MONTH(S3220),REF!$C$4:$D$15,2,FALSE)</f>
        <v>NOV</v>
      </c>
      <c r="W3220" t="str">
        <f t="shared" si="1057"/>
        <v>NO</v>
      </c>
      <c r="X3220" t="str">
        <f t="shared" si="1058"/>
        <v>NO</v>
      </c>
      <c r="Y3220" t="str">
        <f t="shared" si="1059"/>
        <v>NO</v>
      </c>
      <c r="Z3220" t="str">
        <f t="shared" si="1060"/>
        <v>YES</v>
      </c>
      <c r="AA3220" t="str">
        <f t="shared" si="1061"/>
        <v>NO</v>
      </c>
      <c r="AB3220" t="str">
        <f t="shared" si="1062"/>
        <v>NO</v>
      </c>
      <c r="AC3220" t="str">
        <f t="shared" si="1063"/>
        <v>NO</v>
      </c>
      <c r="AD3220" t="str">
        <f t="shared" si="1064"/>
        <v>NO</v>
      </c>
      <c r="AE3220" t="str">
        <f t="shared" si="1065"/>
        <v>NO</v>
      </c>
      <c r="AF3220" t="str">
        <f t="shared" si="1066"/>
        <v>NO</v>
      </c>
      <c r="AG3220" t="str">
        <f t="shared" si="1067"/>
        <v>NO</v>
      </c>
      <c r="AH3220" t="str">
        <f t="shared" si="1068"/>
        <v>NO</v>
      </c>
      <c r="AI3220">
        <f t="shared" si="1069"/>
        <v>184</v>
      </c>
      <c r="AJ3220" t="str">
        <f t="shared" si="1070"/>
        <v/>
      </c>
    </row>
    <row r="3221" spans="1:36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50"/>
        <v>1.0011000000000001</v>
      </c>
      <c r="P3221" s="6">
        <f t="shared" si="1051"/>
        <v>168.25210084033614</v>
      </c>
      <c r="Q3221" t="str">
        <f t="shared" si="1052"/>
        <v>theater</v>
      </c>
      <c r="R3221" t="str">
        <f t="shared" si="1053"/>
        <v>plays</v>
      </c>
      <c r="S3221" s="8">
        <f t="shared" si="1054"/>
        <v>42051</v>
      </c>
      <c r="T3221" s="8">
        <f t="shared" si="1055"/>
        <v>42085.941516203704</v>
      </c>
      <c r="U3221">
        <f t="shared" si="1056"/>
        <v>2015</v>
      </c>
      <c r="V3221" t="str">
        <f>VLOOKUP(MONTH(S3221),REF!$C$4:$D$15,2,FALSE)</f>
        <v>FEB</v>
      </c>
      <c r="W3221" t="str">
        <f t="shared" si="1057"/>
        <v>NO</v>
      </c>
      <c r="X3221" t="str">
        <f t="shared" si="1058"/>
        <v>NO</v>
      </c>
      <c r="Y3221" t="str">
        <f t="shared" si="1059"/>
        <v>NO</v>
      </c>
      <c r="Z3221" t="str">
        <f t="shared" si="1060"/>
        <v>NO</v>
      </c>
      <c r="AA3221" t="str">
        <f t="shared" si="1061"/>
        <v>NO</v>
      </c>
      <c r="AB3221" t="str">
        <f t="shared" si="1062"/>
        <v>YES</v>
      </c>
      <c r="AC3221" t="str">
        <f t="shared" si="1063"/>
        <v>NO</v>
      </c>
      <c r="AD3221" t="str">
        <f t="shared" si="1064"/>
        <v>NO</v>
      </c>
      <c r="AE3221" t="str">
        <f t="shared" si="1065"/>
        <v>NO</v>
      </c>
      <c r="AF3221" t="str">
        <f t="shared" si="1066"/>
        <v>NO</v>
      </c>
      <c r="AG3221" t="str">
        <f t="shared" si="1067"/>
        <v>NO</v>
      </c>
      <c r="AH3221" t="str">
        <f t="shared" si="1068"/>
        <v>NO</v>
      </c>
      <c r="AI3221">
        <f t="shared" si="1069"/>
        <v>119</v>
      </c>
      <c r="AJ3221" t="str">
        <f t="shared" si="1070"/>
        <v/>
      </c>
    </row>
    <row r="3222" spans="1:36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50"/>
        <v>1.0084</v>
      </c>
      <c r="P3222" s="6">
        <f t="shared" si="1051"/>
        <v>256.37288135593218</v>
      </c>
      <c r="Q3222" t="str">
        <f t="shared" si="1052"/>
        <v>theater</v>
      </c>
      <c r="R3222" t="str">
        <f t="shared" si="1053"/>
        <v>plays</v>
      </c>
      <c r="S3222" s="8">
        <f t="shared" si="1054"/>
        <v>42773</v>
      </c>
      <c r="T3222" s="8">
        <f t="shared" si="1055"/>
        <v>42806.875</v>
      </c>
      <c r="U3222">
        <f t="shared" si="1056"/>
        <v>2017</v>
      </c>
      <c r="V3222" t="str">
        <f>VLOOKUP(MONTH(S3222),REF!$C$4:$D$15,2,FALSE)</f>
        <v>FEB</v>
      </c>
      <c r="W3222" t="str">
        <f t="shared" si="1057"/>
        <v>NO</v>
      </c>
      <c r="X3222" t="str">
        <f t="shared" si="1058"/>
        <v>NO</v>
      </c>
      <c r="Y3222" t="str">
        <f t="shared" si="1059"/>
        <v>NO</v>
      </c>
      <c r="Z3222" t="str">
        <f t="shared" si="1060"/>
        <v>NO</v>
      </c>
      <c r="AA3222" t="str">
        <f t="shared" si="1061"/>
        <v>YES</v>
      </c>
      <c r="AB3222" t="str">
        <f t="shared" si="1062"/>
        <v>NO</v>
      </c>
      <c r="AC3222" t="str">
        <f t="shared" si="1063"/>
        <v>NO</v>
      </c>
      <c r="AD3222" t="str">
        <f t="shared" si="1064"/>
        <v>NO</v>
      </c>
      <c r="AE3222" t="str">
        <f t="shared" si="1065"/>
        <v>NO</v>
      </c>
      <c r="AF3222" t="str">
        <f t="shared" si="1066"/>
        <v>NO</v>
      </c>
      <c r="AG3222" t="str">
        <f t="shared" si="1067"/>
        <v>NO</v>
      </c>
      <c r="AH3222" t="str">
        <f t="shared" si="1068"/>
        <v>NO</v>
      </c>
      <c r="AI3222">
        <f t="shared" si="1069"/>
        <v>59</v>
      </c>
      <c r="AJ3222" t="str">
        <f t="shared" si="1070"/>
        <v/>
      </c>
    </row>
    <row r="3223" spans="1:36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50"/>
        <v>1.0342499999999999</v>
      </c>
      <c r="P3223" s="6">
        <f t="shared" si="1051"/>
        <v>36.610619469026545</v>
      </c>
      <c r="Q3223" t="str">
        <f t="shared" si="1052"/>
        <v>theater</v>
      </c>
      <c r="R3223" t="str">
        <f t="shared" si="1053"/>
        <v>plays</v>
      </c>
      <c r="S3223" s="8">
        <f t="shared" si="1054"/>
        <v>42156</v>
      </c>
      <c r="T3223" s="8">
        <f t="shared" si="1055"/>
        <v>42190.696793981479</v>
      </c>
      <c r="U3223">
        <f t="shared" si="1056"/>
        <v>2015</v>
      </c>
      <c r="V3223" t="str">
        <f>VLOOKUP(MONTH(S3223),REF!$C$4:$D$15,2,FALSE)</f>
        <v>JUN</v>
      </c>
      <c r="W3223" t="str">
        <f t="shared" si="1057"/>
        <v>NO</v>
      </c>
      <c r="X3223" t="str">
        <f t="shared" si="1058"/>
        <v>YES</v>
      </c>
      <c r="Y3223" t="str">
        <f t="shared" si="1059"/>
        <v>NO</v>
      </c>
      <c r="Z3223" t="str">
        <f t="shared" si="1060"/>
        <v>NO</v>
      </c>
      <c r="AA3223" t="str">
        <f t="shared" si="1061"/>
        <v>NO</v>
      </c>
      <c r="AB3223" t="str">
        <f t="shared" si="1062"/>
        <v>NO</v>
      </c>
      <c r="AC3223" t="str">
        <f t="shared" si="1063"/>
        <v>NO</v>
      </c>
      <c r="AD3223" t="str">
        <f t="shared" si="1064"/>
        <v>NO</v>
      </c>
      <c r="AE3223" t="str">
        <f t="shared" si="1065"/>
        <v>NO</v>
      </c>
      <c r="AF3223" t="str">
        <f t="shared" si="1066"/>
        <v>NO</v>
      </c>
      <c r="AG3223" t="str">
        <f t="shared" si="1067"/>
        <v>NO</v>
      </c>
      <c r="AH3223" t="str">
        <f t="shared" si="1068"/>
        <v>NO</v>
      </c>
      <c r="AI3223">
        <f t="shared" si="1069"/>
        <v>113</v>
      </c>
      <c r="AJ3223" t="str">
        <f t="shared" si="1070"/>
        <v/>
      </c>
    </row>
    <row r="3224" spans="1:36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50"/>
        <v>1.248</v>
      </c>
      <c r="P3224" s="6">
        <f t="shared" si="1051"/>
        <v>37.142857142857146</v>
      </c>
      <c r="Q3224" t="str">
        <f t="shared" si="1052"/>
        <v>theater</v>
      </c>
      <c r="R3224" t="str">
        <f t="shared" si="1053"/>
        <v>plays</v>
      </c>
      <c r="S3224" s="8">
        <f t="shared" si="1054"/>
        <v>42271</v>
      </c>
      <c r="T3224" s="8">
        <f t="shared" si="1055"/>
        <v>42301.895138888889</v>
      </c>
      <c r="U3224">
        <f t="shared" si="1056"/>
        <v>2015</v>
      </c>
      <c r="V3224" t="str">
        <f>VLOOKUP(MONTH(S3224),REF!$C$4:$D$15,2,FALSE)</f>
        <v>SEP</v>
      </c>
      <c r="W3224" t="str">
        <f t="shared" si="1057"/>
        <v>NO</v>
      </c>
      <c r="X3224" t="str">
        <f t="shared" si="1058"/>
        <v>YES</v>
      </c>
      <c r="Y3224" t="str">
        <f t="shared" si="1059"/>
        <v>NO</v>
      </c>
      <c r="Z3224" t="str">
        <f t="shared" si="1060"/>
        <v>NO</v>
      </c>
      <c r="AA3224" t="str">
        <f t="shared" si="1061"/>
        <v>NO</v>
      </c>
      <c r="AB3224" t="str">
        <f t="shared" si="1062"/>
        <v>NO</v>
      </c>
      <c r="AC3224" t="str">
        <f t="shared" si="1063"/>
        <v>NO</v>
      </c>
      <c r="AD3224" t="str">
        <f t="shared" si="1064"/>
        <v>NO</v>
      </c>
      <c r="AE3224" t="str">
        <f t="shared" si="1065"/>
        <v>NO</v>
      </c>
      <c r="AF3224" t="str">
        <f t="shared" si="1066"/>
        <v>NO</v>
      </c>
      <c r="AG3224" t="str">
        <f t="shared" si="1067"/>
        <v>NO</v>
      </c>
      <c r="AH3224" t="str">
        <f t="shared" si="1068"/>
        <v>NO</v>
      </c>
      <c r="AI3224">
        <f t="shared" si="1069"/>
        <v>84</v>
      </c>
      <c r="AJ3224" t="str">
        <f t="shared" si="1070"/>
        <v/>
      </c>
    </row>
    <row r="3225" spans="1:36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50"/>
        <v>1.0951612903225807</v>
      </c>
      <c r="P3225" s="6">
        <f t="shared" si="1051"/>
        <v>45.878378378378379</v>
      </c>
      <c r="Q3225" t="str">
        <f t="shared" si="1052"/>
        <v>theater</v>
      </c>
      <c r="R3225" t="str">
        <f t="shared" si="1053"/>
        <v>plays</v>
      </c>
      <c r="S3225" s="8">
        <f t="shared" si="1054"/>
        <v>42207</v>
      </c>
      <c r="T3225" s="8">
        <f t="shared" si="1055"/>
        <v>42236.835370370369</v>
      </c>
      <c r="U3225">
        <f t="shared" si="1056"/>
        <v>2015</v>
      </c>
      <c r="V3225" t="str">
        <f>VLOOKUP(MONTH(S3225),REF!$C$4:$D$15,2,FALSE)</f>
        <v>JUL</v>
      </c>
      <c r="W3225" t="str">
        <f t="shared" si="1057"/>
        <v>NO</v>
      </c>
      <c r="X3225" t="str">
        <f t="shared" si="1058"/>
        <v>YES</v>
      </c>
      <c r="Y3225" t="str">
        <f t="shared" si="1059"/>
        <v>NO</v>
      </c>
      <c r="Z3225" t="str">
        <f t="shared" si="1060"/>
        <v>NO</v>
      </c>
      <c r="AA3225" t="str">
        <f t="shared" si="1061"/>
        <v>NO</v>
      </c>
      <c r="AB3225" t="str">
        <f t="shared" si="1062"/>
        <v>NO</v>
      </c>
      <c r="AC3225" t="str">
        <f t="shared" si="1063"/>
        <v>NO</v>
      </c>
      <c r="AD3225" t="str">
        <f t="shared" si="1064"/>
        <v>NO</v>
      </c>
      <c r="AE3225" t="str">
        <f t="shared" si="1065"/>
        <v>NO</v>
      </c>
      <c r="AF3225" t="str">
        <f t="shared" si="1066"/>
        <v>NO</v>
      </c>
      <c r="AG3225" t="str">
        <f t="shared" si="1067"/>
        <v>NO</v>
      </c>
      <c r="AH3225" t="str">
        <f t="shared" si="1068"/>
        <v>NO</v>
      </c>
      <c r="AI3225">
        <f t="shared" si="1069"/>
        <v>74</v>
      </c>
      <c r="AJ3225" t="str">
        <f t="shared" si="1070"/>
        <v/>
      </c>
    </row>
    <row r="3226" spans="1:36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50"/>
        <v>1.0203333333333333</v>
      </c>
      <c r="P3226" s="6">
        <f t="shared" si="1051"/>
        <v>141.71296296296296</v>
      </c>
      <c r="Q3226" t="str">
        <f t="shared" si="1052"/>
        <v>theater</v>
      </c>
      <c r="R3226" t="str">
        <f t="shared" si="1053"/>
        <v>plays</v>
      </c>
      <c r="S3226" s="8">
        <f t="shared" si="1054"/>
        <v>42698</v>
      </c>
      <c r="T3226" s="8">
        <f t="shared" si="1055"/>
        <v>42745.208333333328</v>
      </c>
      <c r="U3226">
        <f t="shared" si="1056"/>
        <v>2016</v>
      </c>
      <c r="V3226" t="str">
        <f>VLOOKUP(MONTH(S3226),REF!$C$4:$D$15,2,FALSE)</f>
        <v>NOV</v>
      </c>
      <c r="W3226" t="str">
        <f t="shared" si="1057"/>
        <v>NO</v>
      </c>
      <c r="X3226" t="str">
        <f t="shared" si="1058"/>
        <v>NO</v>
      </c>
      <c r="Y3226" t="str">
        <f t="shared" si="1059"/>
        <v>NO</v>
      </c>
      <c r="Z3226" t="str">
        <f t="shared" si="1060"/>
        <v>NO</v>
      </c>
      <c r="AA3226" t="str">
        <f t="shared" si="1061"/>
        <v>NO</v>
      </c>
      <c r="AB3226" t="str">
        <f t="shared" si="1062"/>
        <v>NO</v>
      </c>
      <c r="AC3226" t="str">
        <f t="shared" si="1063"/>
        <v>NO</v>
      </c>
      <c r="AD3226" t="str">
        <f t="shared" si="1064"/>
        <v>YES</v>
      </c>
      <c r="AE3226" t="str">
        <f t="shared" si="1065"/>
        <v>NO</v>
      </c>
      <c r="AF3226" t="str">
        <f t="shared" si="1066"/>
        <v>NO</v>
      </c>
      <c r="AG3226" t="str">
        <f t="shared" si="1067"/>
        <v>NO</v>
      </c>
      <c r="AH3226" t="str">
        <f t="shared" si="1068"/>
        <v>NO</v>
      </c>
      <c r="AI3226">
        <f t="shared" si="1069"/>
        <v>216</v>
      </c>
      <c r="AJ3226" t="str">
        <f t="shared" si="1070"/>
        <v/>
      </c>
    </row>
    <row r="3227" spans="1:36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50"/>
        <v>1.0235000000000001</v>
      </c>
      <c r="P3227" s="6">
        <f t="shared" si="1051"/>
        <v>52.487179487179489</v>
      </c>
      <c r="Q3227" t="str">
        <f t="shared" si="1052"/>
        <v>theater</v>
      </c>
      <c r="R3227" t="str">
        <f t="shared" si="1053"/>
        <v>plays</v>
      </c>
      <c r="S3227" s="8">
        <f t="shared" si="1054"/>
        <v>42504</v>
      </c>
      <c r="T3227" s="8">
        <f t="shared" si="1055"/>
        <v>42524.875</v>
      </c>
      <c r="U3227">
        <f t="shared" si="1056"/>
        <v>2016</v>
      </c>
      <c r="V3227" t="str">
        <f>VLOOKUP(MONTH(S3227),REF!$C$4:$D$15,2,FALSE)</f>
        <v>MAY</v>
      </c>
      <c r="W3227" t="str">
        <f t="shared" si="1057"/>
        <v>NO</v>
      </c>
      <c r="X3227" t="str">
        <f t="shared" si="1058"/>
        <v>YES</v>
      </c>
      <c r="Y3227" t="str">
        <f t="shared" si="1059"/>
        <v>NO</v>
      </c>
      <c r="Z3227" t="str">
        <f t="shared" si="1060"/>
        <v>NO</v>
      </c>
      <c r="AA3227" t="str">
        <f t="shared" si="1061"/>
        <v>NO</v>
      </c>
      <c r="AB3227" t="str">
        <f t="shared" si="1062"/>
        <v>NO</v>
      </c>
      <c r="AC3227" t="str">
        <f t="shared" si="1063"/>
        <v>NO</v>
      </c>
      <c r="AD3227" t="str">
        <f t="shared" si="1064"/>
        <v>NO</v>
      </c>
      <c r="AE3227" t="str">
        <f t="shared" si="1065"/>
        <v>NO</v>
      </c>
      <c r="AF3227" t="str">
        <f t="shared" si="1066"/>
        <v>NO</v>
      </c>
      <c r="AG3227" t="str">
        <f t="shared" si="1067"/>
        <v>NO</v>
      </c>
      <c r="AH3227" t="str">
        <f t="shared" si="1068"/>
        <v>NO</v>
      </c>
      <c r="AI3227">
        <f t="shared" si="1069"/>
        <v>39</v>
      </c>
      <c r="AJ3227" t="str">
        <f t="shared" si="1070"/>
        <v/>
      </c>
    </row>
    <row r="3228" spans="1:36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50"/>
        <v>1.0416666666666667</v>
      </c>
      <c r="P3228" s="6">
        <f t="shared" si="1051"/>
        <v>59.523809523809526</v>
      </c>
      <c r="Q3228" t="str">
        <f t="shared" si="1052"/>
        <v>theater</v>
      </c>
      <c r="R3228" t="str">
        <f t="shared" si="1053"/>
        <v>plays</v>
      </c>
      <c r="S3228" s="8">
        <f t="shared" si="1054"/>
        <v>42278</v>
      </c>
      <c r="T3228" s="8">
        <f t="shared" si="1055"/>
        <v>42307.583472222221</v>
      </c>
      <c r="U3228">
        <f t="shared" si="1056"/>
        <v>2015</v>
      </c>
      <c r="V3228" t="str">
        <f>VLOOKUP(MONTH(S3228),REF!$C$4:$D$15,2,FALSE)</f>
        <v>OCT</v>
      </c>
      <c r="W3228" t="str">
        <f t="shared" si="1057"/>
        <v>NO</v>
      </c>
      <c r="X3228" t="str">
        <f t="shared" si="1058"/>
        <v>YES</v>
      </c>
      <c r="Y3228" t="str">
        <f t="shared" si="1059"/>
        <v>NO</v>
      </c>
      <c r="Z3228" t="str">
        <f t="shared" si="1060"/>
        <v>NO</v>
      </c>
      <c r="AA3228" t="str">
        <f t="shared" si="1061"/>
        <v>NO</v>
      </c>
      <c r="AB3228" t="str">
        <f t="shared" si="1062"/>
        <v>NO</v>
      </c>
      <c r="AC3228" t="str">
        <f t="shared" si="1063"/>
        <v>NO</v>
      </c>
      <c r="AD3228" t="str">
        <f t="shared" si="1064"/>
        <v>NO</v>
      </c>
      <c r="AE3228" t="str">
        <f t="shared" si="1065"/>
        <v>NO</v>
      </c>
      <c r="AF3228" t="str">
        <f t="shared" si="1066"/>
        <v>NO</v>
      </c>
      <c r="AG3228" t="str">
        <f t="shared" si="1067"/>
        <v>NO</v>
      </c>
      <c r="AH3228" t="str">
        <f t="shared" si="1068"/>
        <v>NO</v>
      </c>
      <c r="AI3228">
        <f t="shared" si="1069"/>
        <v>21</v>
      </c>
      <c r="AJ3228" t="str">
        <f t="shared" si="1070"/>
        <v/>
      </c>
    </row>
    <row r="3229" spans="1:36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50"/>
        <v>1.25</v>
      </c>
      <c r="P3229" s="6">
        <f t="shared" si="1051"/>
        <v>50</v>
      </c>
      <c r="Q3229" t="str">
        <f t="shared" si="1052"/>
        <v>theater</v>
      </c>
      <c r="R3229" t="str">
        <f t="shared" si="1053"/>
        <v>plays</v>
      </c>
      <c r="S3229" s="8">
        <f t="shared" si="1054"/>
        <v>42723</v>
      </c>
      <c r="T3229" s="8">
        <f t="shared" si="1055"/>
        <v>42752.882361111115</v>
      </c>
      <c r="U3229">
        <f t="shared" si="1056"/>
        <v>2016</v>
      </c>
      <c r="V3229" t="str">
        <f>VLOOKUP(MONTH(S3229),REF!$C$4:$D$15,2,FALSE)</f>
        <v>DEC</v>
      </c>
      <c r="W3229" t="str">
        <f t="shared" si="1057"/>
        <v>NO</v>
      </c>
      <c r="X3229" t="str">
        <f t="shared" si="1058"/>
        <v>YES</v>
      </c>
      <c r="Y3229" t="str">
        <f t="shared" si="1059"/>
        <v>NO</v>
      </c>
      <c r="Z3229" t="str">
        <f t="shared" si="1060"/>
        <v>NO</v>
      </c>
      <c r="AA3229" t="str">
        <f t="shared" si="1061"/>
        <v>NO</v>
      </c>
      <c r="AB3229" t="str">
        <f t="shared" si="1062"/>
        <v>NO</v>
      </c>
      <c r="AC3229" t="str">
        <f t="shared" si="1063"/>
        <v>NO</v>
      </c>
      <c r="AD3229" t="str">
        <f t="shared" si="1064"/>
        <v>NO</v>
      </c>
      <c r="AE3229" t="str">
        <f t="shared" si="1065"/>
        <v>NO</v>
      </c>
      <c r="AF3229" t="str">
        <f t="shared" si="1066"/>
        <v>NO</v>
      </c>
      <c r="AG3229" t="str">
        <f t="shared" si="1067"/>
        <v>NO</v>
      </c>
      <c r="AH3229" t="str">
        <f t="shared" si="1068"/>
        <v>NO</v>
      </c>
      <c r="AI3229">
        <f t="shared" si="1069"/>
        <v>30</v>
      </c>
      <c r="AJ3229" t="str">
        <f t="shared" si="1070"/>
        <v/>
      </c>
    </row>
    <row r="3230" spans="1:36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50"/>
        <v>1.0234285714285714</v>
      </c>
      <c r="P3230" s="6">
        <f t="shared" si="1051"/>
        <v>193.62162162162161</v>
      </c>
      <c r="Q3230" t="str">
        <f t="shared" si="1052"/>
        <v>theater</v>
      </c>
      <c r="R3230" t="str">
        <f t="shared" si="1053"/>
        <v>plays</v>
      </c>
      <c r="S3230" s="8">
        <f t="shared" si="1054"/>
        <v>42324</v>
      </c>
      <c r="T3230" s="8">
        <f t="shared" si="1055"/>
        <v>42355.207638888889</v>
      </c>
      <c r="U3230">
        <f t="shared" si="1056"/>
        <v>2015</v>
      </c>
      <c r="V3230" t="str">
        <f>VLOOKUP(MONTH(S3230),REF!$C$4:$D$15,2,FALSE)</f>
        <v>NOV</v>
      </c>
      <c r="W3230" t="str">
        <f t="shared" si="1057"/>
        <v>NO</v>
      </c>
      <c r="X3230" t="str">
        <f t="shared" si="1058"/>
        <v>NO</v>
      </c>
      <c r="Y3230" t="str">
        <f t="shared" si="1059"/>
        <v>YES</v>
      </c>
      <c r="Z3230" t="str">
        <f t="shared" si="1060"/>
        <v>NO</v>
      </c>
      <c r="AA3230" t="str">
        <f t="shared" si="1061"/>
        <v>NO</v>
      </c>
      <c r="AB3230" t="str">
        <f t="shared" si="1062"/>
        <v>NO</v>
      </c>
      <c r="AC3230" t="str">
        <f t="shared" si="1063"/>
        <v>NO</v>
      </c>
      <c r="AD3230" t="str">
        <f t="shared" si="1064"/>
        <v>NO</v>
      </c>
      <c r="AE3230" t="str">
        <f t="shared" si="1065"/>
        <v>NO</v>
      </c>
      <c r="AF3230" t="str">
        <f t="shared" si="1066"/>
        <v>NO</v>
      </c>
      <c r="AG3230" t="str">
        <f t="shared" si="1067"/>
        <v>NO</v>
      </c>
      <c r="AH3230" t="str">
        <f t="shared" si="1068"/>
        <v>NO</v>
      </c>
      <c r="AI3230">
        <f t="shared" si="1069"/>
        <v>37</v>
      </c>
      <c r="AJ3230" t="str">
        <f t="shared" si="1070"/>
        <v/>
      </c>
    </row>
    <row r="3231" spans="1:36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50"/>
        <v>1.0786500000000001</v>
      </c>
      <c r="P3231" s="6">
        <f t="shared" si="1051"/>
        <v>106.79702970297029</v>
      </c>
      <c r="Q3231" t="str">
        <f t="shared" si="1052"/>
        <v>theater</v>
      </c>
      <c r="R3231" t="str">
        <f t="shared" si="1053"/>
        <v>plays</v>
      </c>
      <c r="S3231" s="8">
        <f t="shared" si="1054"/>
        <v>41933</v>
      </c>
      <c r="T3231" s="8">
        <f t="shared" si="1055"/>
        <v>41963.333310185189</v>
      </c>
      <c r="U3231">
        <f t="shared" si="1056"/>
        <v>2014</v>
      </c>
      <c r="V3231" t="str">
        <f>VLOOKUP(MONTH(S3231),REF!$C$4:$D$15,2,FALSE)</f>
        <v>OCT</v>
      </c>
      <c r="W3231" t="str">
        <f t="shared" si="1057"/>
        <v>NO</v>
      </c>
      <c r="X3231" t="str">
        <f t="shared" si="1058"/>
        <v>NO</v>
      </c>
      <c r="Y3231" t="str">
        <f t="shared" si="1059"/>
        <v>NO</v>
      </c>
      <c r="Z3231" t="str">
        <f t="shared" si="1060"/>
        <v>NO</v>
      </c>
      <c r="AA3231" t="str">
        <f t="shared" si="1061"/>
        <v>NO</v>
      </c>
      <c r="AB3231" t="str">
        <f t="shared" si="1062"/>
        <v>YES</v>
      </c>
      <c r="AC3231" t="str">
        <f t="shared" si="1063"/>
        <v>NO</v>
      </c>
      <c r="AD3231" t="str">
        <f t="shared" si="1064"/>
        <v>NO</v>
      </c>
      <c r="AE3231" t="str">
        <f t="shared" si="1065"/>
        <v>NO</v>
      </c>
      <c r="AF3231" t="str">
        <f t="shared" si="1066"/>
        <v>NO</v>
      </c>
      <c r="AG3231" t="str">
        <f t="shared" si="1067"/>
        <v>NO</v>
      </c>
      <c r="AH3231" t="str">
        <f t="shared" si="1068"/>
        <v>NO</v>
      </c>
      <c r="AI3231">
        <f t="shared" si="1069"/>
        <v>202</v>
      </c>
      <c r="AJ3231" t="str">
        <f t="shared" si="1070"/>
        <v/>
      </c>
    </row>
    <row r="3232" spans="1:36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50"/>
        <v>1.0988461538461538</v>
      </c>
      <c r="P3232" s="6">
        <f t="shared" si="1051"/>
        <v>77.21621621621621</v>
      </c>
      <c r="Q3232" t="str">
        <f t="shared" si="1052"/>
        <v>theater</v>
      </c>
      <c r="R3232" t="str">
        <f t="shared" si="1053"/>
        <v>plays</v>
      </c>
      <c r="S3232" s="8">
        <f t="shared" si="1054"/>
        <v>41898</v>
      </c>
      <c r="T3232" s="8">
        <f t="shared" si="1055"/>
        <v>41913.165972222225</v>
      </c>
      <c r="U3232">
        <f t="shared" si="1056"/>
        <v>2014</v>
      </c>
      <c r="V3232" t="str">
        <f>VLOOKUP(MONTH(S3232),REF!$C$4:$D$15,2,FALSE)</f>
        <v>SEP</v>
      </c>
      <c r="W3232" t="str">
        <f t="shared" si="1057"/>
        <v>NO</v>
      </c>
      <c r="X3232" t="str">
        <f t="shared" si="1058"/>
        <v>YES</v>
      </c>
      <c r="Y3232" t="str">
        <f t="shared" si="1059"/>
        <v>NO</v>
      </c>
      <c r="Z3232" t="str">
        <f t="shared" si="1060"/>
        <v>NO</v>
      </c>
      <c r="AA3232" t="str">
        <f t="shared" si="1061"/>
        <v>NO</v>
      </c>
      <c r="AB3232" t="str">
        <f t="shared" si="1062"/>
        <v>NO</v>
      </c>
      <c r="AC3232" t="str">
        <f t="shared" si="1063"/>
        <v>NO</v>
      </c>
      <c r="AD3232" t="str">
        <f t="shared" si="1064"/>
        <v>NO</v>
      </c>
      <c r="AE3232" t="str">
        <f t="shared" si="1065"/>
        <v>NO</v>
      </c>
      <c r="AF3232" t="str">
        <f t="shared" si="1066"/>
        <v>NO</v>
      </c>
      <c r="AG3232" t="str">
        <f t="shared" si="1067"/>
        <v>NO</v>
      </c>
      <c r="AH3232" t="str">
        <f t="shared" si="1068"/>
        <v>NO</v>
      </c>
      <c r="AI3232">
        <f t="shared" si="1069"/>
        <v>37</v>
      </c>
      <c r="AJ3232" t="str">
        <f t="shared" si="1070"/>
        <v/>
      </c>
    </row>
    <row r="3233" spans="1:36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50"/>
        <v>1.61</v>
      </c>
      <c r="P3233" s="6">
        <f t="shared" si="1051"/>
        <v>57.5</v>
      </c>
      <c r="Q3233" t="str">
        <f t="shared" si="1052"/>
        <v>theater</v>
      </c>
      <c r="R3233" t="str">
        <f t="shared" si="1053"/>
        <v>plays</v>
      </c>
      <c r="S3233" s="8">
        <f t="shared" si="1054"/>
        <v>42447</v>
      </c>
      <c r="T3233" s="8">
        <f t="shared" si="1055"/>
        <v>42476.943831018521</v>
      </c>
      <c r="U3233">
        <f t="shared" si="1056"/>
        <v>2016</v>
      </c>
      <c r="V3233" t="str">
        <f>VLOOKUP(MONTH(S3233),REF!$C$4:$D$15,2,FALSE)</f>
        <v>MAR</v>
      </c>
      <c r="W3233" t="str">
        <f t="shared" si="1057"/>
        <v>NO</v>
      </c>
      <c r="X3233" t="str">
        <f t="shared" si="1058"/>
        <v>YES</v>
      </c>
      <c r="Y3233" t="str">
        <f t="shared" si="1059"/>
        <v>NO</v>
      </c>
      <c r="Z3233" t="str">
        <f t="shared" si="1060"/>
        <v>NO</v>
      </c>
      <c r="AA3233" t="str">
        <f t="shared" si="1061"/>
        <v>NO</v>
      </c>
      <c r="AB3233" t="str">
        <f t="shared" si="1062"/>
        <v>NO</v>
      </c>
      <c r="AC3233" t="str">
        <f t="shared" si="1063"/>
        <v>NO</v>
      </c>
      <c r="AD3233" t="str">
        <f t="shared" si="1064"/>
        <v>NO</v>
      </c>
      <c r="AE3233" t="str">
        <f t="shared" si="1065"/>
        <v>NO</v>
      </c>
      <c r="AF3233" t="str">
        <f t="shared" si="1066"/>
        <v>NO</v>
      </c>
      <c r="AG3233" t="str">
        <f t="shared" si="1067"/>
        <v>NO</v>
      </c>
      <c r="AH3233" t="str">
        <f t="shared" si="1068"/>
        <v>NO</v>
      </c>
      <c r="AI3233">
        <f t="shared" si="1069"/>
        <v>28</v>
      </c>
      <c r="AJ3233" t="str">
        <f t="shared" si="1070"/>
        <v/>
      </c>
    </row>
    <row r="3234" spans="1:36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50"/>
        <v>1.3120000000000001</v>
      </c>
      <c r="P3234" s="6">
        <f t="shared" si="1051"/>
        <v>50.46153846153846</v>
      </c>
      <c r="Q3234" t="str">
        <f t="shared" si="1052"/>
        <v>theater</v>
      </c>
      <c r="R3234" t="str">
        <f t="shared" si="1053"/>
        <v>plays</v>
      </c>
      <c r="S3234" s="8">
        <f t="shared" si="1054"/>
        <v>42464</v>
      </c>
      <c r="T3234" s="8">
        <f t="shared" si="1055"/>
        <v>42494.165972222225</v>
      </c>
      <c r="U3234">
        <f t="shared" si="1056"/>
        <v>2016</v>
      </c>
      <c r="V3234" t="str">
        <f>VLOOKUP(MONTH(S3234),REF!$C$4:$D$15,2,FALSE)</f>
        <v>APR</v>
      </c>
      <c r="W3234" t="str">
        <f t="shared" si="1057"/>
        <v>NO</v>
      </c>
      <c r="X3234" t="str">
        <f t="shared" si="1058"/>
        <v>YES</v>
      </c>
      <c r="Y3234" t="str">
        <f t="shared" si="1059"/>
        <v>NO</v>
      </c>
      <c r="Z3234" t="str">
        <f t="shared" si="1060"/>
        <v>NO</v>
      </c>
      <c r="AA3234" t="str">
        <f t="shared" si="1061"/>
        <v>NO</v>
      </c>
      <c r="AB3234" t="str">
        <f t="shared" si="1062"/>
        <v>NO</v>
      </c>
      <c r="AC3234" t="str">
        <f t="shared" si="1063"/>
        <v>NO</v>
      </c>
      <c r="AD3234" t="str">
        <f t="shared" si="1064"/>
        <v>NO</v>
      </c>
      <c r="AE3234" t="str">
        <f t="shared" si="1065"/>
        <v>NO</v>
      </c>
      <c r="AF3234" t="str">
        <f t="shared" si="1066"/>
        <v>NO</v>
      </c>
      <c r="AG3234" t="str">
        <f t="shared" si="1067"/>
        <v>NO</v>
      </c>
      <c r="AH3234" t="str">
        <f t="shared" si="1068"/>
        <v>NO</v>
      </c>
      <c r="AI3234">
        <f t="shared" si="1069"/>
        <v>26</v>
      </c>
      <c r="AJ3234" t="str">
        <f t="shared" si="1070"/>
        <v/>
      </c>
    </row>
    <row r="3235" spans="1:36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50"/>
        <v>1.1879999999999999</v>
      </c>
      <c r="P3235" s="6">
        <f t="shared" si="1051"/>
        <v>97.377049180327873</v>
      </c>
      <c r="Q3235" t="str">
        <f t="shared" si="1052"/>
        <v>theater</v>
      </c>
      <c r="R3235" t="str">
        <f t="shared" si="1053"/>
        <v>plays</v>
      </c>
      <c r="S3235" s="8">
        <f t="shared" si="1054"/>
        <v>42767</v>
      </c>
      <c r="T3235" s="8">
        <f t="shared" si="1055"/>
        <v>42796.805034722223</v>
      </c>
      <c r="U3235">
        <f t="shared" si="1056"/>
        <v>2017</v>
      </c>
      <c r="V3235" t="str">
        <f>VLOOKUP(MONTH(S3235),REF!$C$4:$D$15,2,FALSE)</f>
        <v>FEB</v>
      </c>
      <c r="W3235" t="str">
        <f t="shared" si="1057"/>
        <v>NO</v>
      </c>
      <c r="X3235" t="str">
        <f t="shared" si="1058"/>
        <v>NO</v>
      </c>
      <c r="Y3235" t="str">
        <f t="shared" si="1059"/>
        <v>YES</v>
      </c>
      <c r="Z3235" t="str">
        <f t="shared" si="1060"/>
        <v>NO</v>
      </c>
      <c r="AA3235" t="str">
        <f t="shared" si="1061"/>
        <v>NO</v>
      </c>
      <c r="AB3235" t="str">
        <f t="shared" si="1062"/>
        <v>NO</v>
      </c>
      <c r="AC3235" t="str">
        <f t="shared" si="1063"/>
        <v>NO</v>
      </c>
      <c r="AD3235" t="str">
        <f t="shared" si="1064"/>
        <v>NO</v>
      </c>
      <c r="AE3235" t="str">
        <f t="shared" si="1065"/>
        <v>NO</v>
      </c>
      <c r="AF3235" t="str">
        <f t="shared" si="1066"/>
        <v>NO</v>
      </c>
      <c r="AG3235" t="str">
        <f t="shared" si="1067"/>
        <v>NO</v>
      </c>
      <c r="AH3235" t="str">
        <f t="shared" si="1068"/>
        <v>NO</v>
      </c>
      <c r="AI3235">
        <f t="shared" si="1069"/>
        <v>61</v>
      </c>
      <c r="AJ3235" t="str">
        <f t="shared" si="1070"/>
        <v/>
      </c>
    </row>
    <row r="3236" spans="1:36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50"/>
        <v>1.0039275000000001</v>
      </c>
      <c r="P3236" s="6">
        <f t="shared" si="1051"/>
        <v>34.91921739130435</v>
      </c>
      <c r="Q3236" t="str">
        <f t="shared" si="1052"/>
        <v>theater</v>
      </c>
      <c r="R3236" t="str">
        <f t="shared" si="1053"/>
        <v>plays</v>
      </c>
      <c r="S3236" s="8">
        <f t="shared" si="1054"/>
        <v>42735</v>
      </c>
      <c r="T3236" s="8">
        <f t="shared" si="1055"/>
        <v>42767.979861111111</v>
      </c>
      <c r="U3236">
        <f t="shared" si="1056"/>
        <v>2016</v>
      </c>
      <c r="V3236" t="str">
        <f>VLOOKUP(MONTH(S3236),REF!$C$4:$D$15,2,FALSE)</f>
        <v>DEC</v>
      </c>
      <c r="W3236" t="str">
        <f t="shared" si="1057"/>
        <v>NO</v>
      </c>
      <c r="X3236" t="str">
        <f t="shared" si="1058"/>
        <v>YES</v>
      </c>
      <c r="Y3236" t="str">
        <f t="shared" si="1059"/>
        <v>NO</v>
      </c>
      <c r="Z3236" t="str">
        <f t="shared" si="1060"/>
        <v>NO</v>
      </c>
      <c r="AA3236" t="str">
        <f t="shared" si="1061"/>
        <v>NO</v>
      </c>
      <c r="AB3236" t="str">
        <f t="shared" si="1062"/>
        <v>NO</v>
      </c>
      <c r="AC3236" t="str">
        <f t="shared" si="1063"/>
        <v>NO</v>
      </c>
      <c r="AD3236" t="str">
        <f t="shared" si="1064"/>
        <v>NO</v>
      </c>
      <c r="AE3236" t="str">
        <f t="shared" si="1065"/>
        <v>NO</v>
      </c>
      <c r="AF3236" t="str">
        <f t="shared" si="1066"/>
        <v>NO</v>
      </c>
      <c r="AG3236" t="str">
        <f t="shared" si="1067"/>
        <v>NO</v>
      </c>
      <c r="AH3236" t="str">
        <f t="shared" si="1068"/>
        <v>NO</v>
      </c>
      <c r="AI3236">
        <f t="shared" si="1069"/>
        <v>115</v>
      </c>
      <c r="AJ3236" t="str">
        <f t="shared" si="1070"/>
        <v/>
      </c>
    </row>
    <row r="3237" spans="1:36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50"/>
        <v>1.0320666666666667</v>
      </c>
      <c r="P3237" s="6">
        <f t="shared" si="1051"/>
        <v>85.530386740331494</v>
      </c>
      <c r="Q3237" t="str">
        <f t="shared" si="1052"/>
        <v>theater</v>
      </c>
      <c r="R3237" t="str">
        <f t="shared" si="1053"/>
        <v>plays</v>
      </c>
      <c r="S3237" s="8">
        <f t="shared" si="1054"/>
        <v>42522</v>
      </c>
      <c r="T3237" s="8">
        <f t="shared" si="1055"/>
        <v>42552.347812499997</v>
      </c>
      <c r="U3237">
        <f t="shared" si="1056"/>
        <v>2016</v>
      </c>
      <c r="V3237" t="str">
        <f>VLOOKUP(MONTH(S3237),REF!$C$4:$D$15,2,FALSE)</f>
        <v>JUN</v>
      </c>
      <c r="W3237" t="str">
        <f t="shared" si="1057"/>
        <v>NO</v>
      </c>
      <c r="X3237" t="str">
        <f t="shared" si="1058"/>
        <v>NO</v>
      </c>
      <c r="Y3237" t="str">
        <f t="shared" si="1059"/>
        <v>NO</v>
      </c>
      <c r="Z3237" t="str">
        <f t="shared" si="1060"/>
        <v>NO</v>
      </c>
      <c r="AA3237" t="str">
        <f t="shared" si="1061"/>
        <v>YES</v>
      </c>
      <c r="AB3237" t="str">
        <f t="shared" si="1062"/>
        <v>NO</v>
      </c>
      <c r="AC3237" t="str">
        <f t="shared" si="1063"/>
        <v>NO</v>
      </c>
      <c r="AD3237" t="str">
        <f t="shared" si="1064"/>
        <v>NO</v>
      </c>
      <c r="AE3237" t="str">
        <f t="shared" si="1065"/>
        <v>NO</v>
      </c>
      <c r="AF3237" t="str">
        <f t="shared" si="1066"/>
        <v>NO</v>
      </c>
      <c r="AG3237" t="str">
        <f t="shared" si="1067"/>
        <v>NO</v>
      </c>
      <c r="AH3237" t="str">
        <f t="shared" si="1068"/>
        <v>NO</v>
      </c>
      <c r="AI3237">
        <f t="shared" si="1069"/>
        <v>181</v>
      </c>
      <c r="AJ3237" t="str">
        <f t="shared" si="1070"/>
        <v/>
      </c>
    </row>
    <row r="3238" spans="1:36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50"/>
        <v>1.006</v>
      </c>
      <c r="P3238" s="6">
        <f t="shared" si="1051"/>
        <v>182.90909090909091</v>
      </c>
      <c r="Q3238" t="str">
        <f t="shared" si="1052"/>
        <v>theater</v>
      </c>
      <c r="R3238" t="str">
        <f t="shared" si="1053"/>
        <v>plays</v>
      </c>
      <c r="S3238" s="8">
        <f t="shared" si="1054"/>
        <v>42703</v>
      </c>
      <c r="T3238" s="8">
        <f t="shared" si="1055"/>
        <v>42732.917048611111</v>
      </c>
      <c r="U3238">
        <f t="shared" si="1056"/>
        <v>2016</v>
      </c>
      <c r="V3238" t="str">
        <f>VLOOKUP(MONTH(S3238),REF!$C$4:$D$15,2,FALSE)</f>
        <v>NOV</v>
      </c>
      <c r="W3238" t="str">
        <f t="shared" si="1057"/>
        <v>NO</v>
      </c>
      <c r="X3238" t="str">
        <f t="shared" si="1058"/>
        <v>NO</v>
      </c>
      <c r="Y3238" t="str">
        <f t="shared" si="1059"/>
        <v>NO</v>
      </c>
      <c r="Z3238" t="str">
        <f t="shared" si="1060"/>
        <v>NO</v>
      </c>
      <c r="AA3238" t="str">
        <f t="shared" si="1061"/>
        <v>NO</v>
      </c>
      <c r="AB3238" t="str">
        <f t="shared" si="1062"/>
        <v>YES</v>
      </c>
      <c r="AC3238" t="str">
        <f t="shared" si="1063"/>
        <v>NO</v>
      </c>
      <c r="AD3238" t="str">
        <f t="shared" si="1064"/>
        <v>NO</v>
      </c>
      <c r="AE3238" t="str">
        <f t="shared" si="1065"/>
        <v>NO</v>
      </c>
      <c r="AF3238" t="str">
        <f t="shared" si="1066"/>
        <v>NO</v>
      </c>
      <c r="AG3238" t="str">
        <f t="shared" si="1067"/>
        <v>NO</v>
      </c>
      <c r="AH3238" t="str">
        <f t="shared" si="1068"/>
        <v>NO</v>
      </c>
      <c r="AI3238">
        <f t="shared" si="1069"/>
        <v>110</v>
      </c>
      <c r="AJ3238" t="str">
        <f t="shared" si="1070"/>
        <v/>
      </c>
    </row>
    <row r="3239" spans="1:36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50"/>
        <v>1.0078754285714286</v>
      </c>
      <c r="P3239" s="6">
        <f t="shared" si="1051"/>
        <v>131.13620817843866</v>
      </c>
      <c r="Q3239" t="str">
        <f t="shared" si="1052"/>
        <v>theater</v>
      </c>
      <c r="R3239" t="str">
        <f t="shared" si="1053"/>
        <v>plays</v>
      </c>
      <c r="S3239" s="8">
        <f t="shared" si="1054"/>
        <v>42252</v>
      </c>
      <c r="T3239" s="8">
        <f t="shared" si="1055"/>
        <v>42276.165972222225</v>
      </c>
      <c r="U3239">
        <f t="shared" si="1056"/>
        <v>2015</v>
      </c>
      <c r="V3239" t="str">
        <f>VLOOKUP(MONTH(S3239),REF!$C$4:$D$15,2,FALSE)</f>
        <v>SEP</v>
      </c>
      <c r="W3239" t="str">
        <f t="shared" si="1057"/>
        <v>NO</v>
      </c>
      <c r="X3239" t="str">
        <f t="shared" si="1058"/>
        <v>NO</v>
      </c>
      <c r="Y3239" t="str">
        <f t="shared" si="1059"/>
        <v>NO</v>
      </c>
      <c r="Z3239" t="str">
        <f t="shared" si="1060"/>
        <v>NO</v>
      </c>
      <c r="AA3239" t="str">
        <f t="shared" si="1061"/>
        <v>NO</v>
      </c>
      <c r="AB3239" t="str">
        <f t="shared" si="1062"/>
        <v>NO</v>
      </c>
      <c r="AC3239" t="str">
        <f t="shared" si="1063"/>
        <v>NO</v>
      </c>
      <c r="AD3239" t="str">
        <f t="shared" si="1064"/>
        <v>NO</v>
      </c>
      <c r="AE3239" t="str">
        <f t="shared" si="1065"/>
        <v>YES</v>
      </c>
      <c r="AF3239" t="str">
        <f t="shared" si="1066"/>
        <v>NO</v>
      </c>
      <c r="AG3239" t="str">
        <f t="shared" si="1067"/>
        <v>NO</v>
      </c>
      <c r="AH3239" t="str">
        <f t="shared" si="1068"/>
        <v>NO</v>
      </c>
      <c r="AI3239">
        <f t="shared" si="1069"/>
        <v>269</v>
      </c>
      <c r="AJ3239" t="str">
        <f t="shared" si="1070"/>
        <v/>
      </c>
    </row>
    <row r="3240" spans="1:36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50"/>
        <v>1.1232142857142857</v>
      </c>
      <c r="P3240" s="6">
        <f t="shared" si="1051"/>
        <v>39.810126582278478</v>
      </c>
      <c r="Q3240" t="str">
        <f t="shared" si="1052"/>
        <v>theater</v>
      </c>
      <c r="R3240" t="str">
        <f t="shared" si="1053"/>
        <v>plays</v>
      </c>
      <c r="S3240" s="8">
        <f t="shared" si="1054"/>
        <v>42157</v>
      </c>
      <c r="T3240" s="8">
        <f t="shared" si="1055"/>
        <v>42186.510393518518</v>
      </c>
      <c r="U3240">
        <f t="shared" si="1056"/>
        <v>2015</v>
      </c>
      <c r="V3240" t="str">
        <f>VLOOKUP(MONTH(S3240),REF!$C$4:$D$15,2,FALSE)</f>
        <v>JUN</v>
      </c>
      <c r="W3240" t="str">
        <f t="shared" si="1057"/>
        <v>NO</v>
      </c>
      <c r="X3240" t="str">
        <f t="shared" si="1058"/>
        <v>YES</v>
      </c>
      <c r="Y3240" t="str">
        <f t="shared" si="1059"/>
        <v>NO</v>
      </c>
      <c r="Z3240" t="str">
        <f t="shared" si="1060"/>
        <v>NO</v>
      </c>
      <c r="AA3240" t="str">
        <f t="shared" si="1061"/>
        <v>NO</v>
      </c>
      <c r="AB3240" t="str">
        <f t="shared" si="1062"/>
        <v>NO</v>
      </c>
      <c r="AC3240" t="str">
        <f t="shared" si="1063"/>
        <v>NO</v>
      </c>
      <c r="AD3240" t="str">
        <f t="shared" si="1064"/>
        <v>NO</v>
      </c>
      <c r="AE3240" t="str">
        <f t="shared" si="1065"/>
        <v>NO</v>
      </c>
      <c r="AF3240" t="str">
        <f t="shared" si="1066"/>
        <v>NO</v>
      </c>
      <c r="AG3240" t="str">
        <f t="shared" si="1067"/>
        <v>NO</v>
      </c>
      <c r="AH3240" t="str">
        <f t="shared" si="1068"/>
        <v>NO</v>
      </c>
      <c r="AI3240">
        <f t="shared" si="1069"/>
        <v>79</v>
      </c>
      <c r="AJ3240" t="str">
        <f t="shared" si="1070"/>
        <v/>
      </c>
    </row>
    <row r="3241" spans="1:36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50"/>
        <v>1.0591914022517912</v>
      </c>
      <c r="P3241" s="6">
        <f t="shared" si="1051"/>
        <v>59.701730769230764</v>
      </c>
      <c r="Q3241" t="str">
        <f t="shared" si="1052"/>
        <v>theater</v>
      </c>
      <c r="R3241" t="str">
        <f t="shared" si="1053"/>
        <v>plays</v>
      </c>
      <c r="S3241" s="8">
        <f t="shared" si="1054"/>
        <v>42278</v>
      </c>
      <c r="T3241" s="8">
        <f t="shared" si="1055"/>
        <v>42302.999305555553</v>
      </c>
      <c r="U3241">
        <f t="shared" si="1056"/>
        <v>2015</v>
      </c>
      <c r="V3241" t="str">
        <f>VLOOKUP(MONTH(S3241),REF!$C$4:$D$15,2,FALSE)</f>
        <v>OCT</v>
      </c>
      <c r="W3241" t="str">
        <f t="shared" si="1057"/>
        <v>NO</v>
      </c>
      <c r="X3241" t="str">
        <f t="shared" si="1058"/>
        <v>NO</v>
      </c>
      <c r="Y3241" t="str">
        <f t="shared" si="1059"/>
        <v>YES</v>
      </c>
      <c r="Z3241" t="str">
        <f t="shared" si="1060"/>
        <v>NO</v>
      </c>
      <c r="AA3241" t="str">
        <f t="shared" si="1061"/>
        <v>NO</v>
      </c>
      <c r="AB3241" t="str">
        <f t="shared" si="1062"/>
        <v>NO</v>
      </c>
      <c r="AC3241" t="str">
        <f t="shared" si="1063"/>
        <v>NO</v>
      </c>
      <c r="AD3241" t="str">
        <f t="shared" si="1064"/>
        <v>NO</v>
      </c>
      <c r="AE3241" t="str">
        <f t="shared" si="1065"/>
        <v>NO</v>
      </c>
      <c r="AF3241" t="str">
        <f t="shared" si="1066"/>
        <v>NO</v>
      </c>
      <c r="AG3241" t="str">
        <f t="shared" si="1067"/>
        <v>NO</v>
      </c>
      <c r="AH3241" t="str">
        <f t="shared" si="1068"/>
        <v>NO</v>
      </c>
      <c r="AI3241">
        <f t="shared" si="1069"/>
        <v>104</v>
      </c>
      <c r="AJ3241" t="str">
        <f t="shared" si="1070"/>
        <v/>
      </c>
    </row>
    <row r="3242" spans="1:36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50"/>
        <v>1.0056666666666667</v>
      </c>
      <c r="P3242" s="6">
        <f t="shared" si="1051"/>
        <v>88.735294117647058</v>
      </c>
      <c r="Q3242" t="str">
        <f t="shared" si="1052"/>
        <v>theater</v>
      </c>
      <c r="R3242" t="str">
        <f t="shared" si="1053"/>
        <v>plays</v>
      </c>
      <c r="S3242" s="8">
        <f t="shared" si="1054"/>
        <v>42755</v>
      </c>
      <c r="T3242" s="8">
        <f t="shared" si="1055"/>
        <v>42782.958333333328</v>
      </c>
      <c r="U3242">
        <f t="shared" si="1056"/>
        <v>2017</v>
      </c>
      <c r="V3242" t="str">
        <f>VLOOKUP(MONTH(S3242),REF!$C$4:$D$15,2,FALSE)</f>
        <v>JAN</v>
      </c>
      <c r="W3242" t="str">
        <f t="shared" si="1057"/>
        <v>NO</v>
      </c>
      <c r="X3242" t="str">
        <f t="shared" si="1058"/>
        <v>YES</v>
      </c>
      <c r="Y3242" t="str">
        <f t="shared" si="1059"/>
        <v>NO</v>
      </c>
      <c r="Z3242" t="str">
        <f t="shared" si="1060"/>
        <v>NO</v>
      </c>
      <c r="AA3242" t="str">
        <f t="shared" si="1061"/>
        <v>NO</v>
      </c>
      <c r="AB3242" t="str">
        <f t="shared" si="1062"/>
        <v>NO</v>
      </c>
      <c r="AC3242" t="str">
        <f t="shared" si="1063"/>
        <v>NO</v>
      </c>
      <c r="AD3242" t="str">
        <f t="shared" si="1064"/>
        <v>NO</v>
      </c>
      <c r="AE3242" t="str">
        <f t="shared" si="1065"/>
        <v>NO</v>
      </c>
      <c r="AF3242" t="str">
        <f t="shared" si="1066"/>
        <v>NO</v>
      </c>
      <c r="AG3242" t="str">
        <f t="shared" si="1067"/>
        <v>NO</v>
      </c>
      <c r="AH3242" t="str">
        <f t="shared" si="1068"/>
        <v>NO</v>
      </c>
      <c r="AI3242">
        <f t="shared" si="1069"/>
        <v>34</v>
      </c>
      <c r="AJ3242" t="str">
        <f t="shared" si="1070"/>
        <v/>
      </c>
    </row>
    <row r="3243" spans="1:36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50"/>
        <v>1.1530588235294117</v>
      </c>
      <c r="P3243" s="6">
        <f t="shared" si="1051"/>
        <v>58.688622754491021</v>
      </c>
      <c r="Q3243" t="str">
        <f t="shared" si="1052"/>
        <v>theater</v>
      </c>
      <c r="R3243" t="str">
        <f t="shared" si="1053"/>
        <v>plays</v>
      </c>
      <c r="S3243" s="8">
        <f t="shared" si="1054"/>
        <v>41893</v>
      </c>
      <c r="T3243" s="8">
        <f t="shared" si="1055"/>
        <v>41926.290972222225</v>
      </c>
      <c r="U3243">
        <f t="shared" si="1056"/>
        <v>2014</v>
      </c>
      <c r="V3243" t="str">
        <f>VLOOKUP(MONTH(S3243),REF!$C$4:$D$15,2,FALSE)</f>
        <v>SEP</v>
      </c>
      <c r="W3243" t="str">
        <f t="shared" si="1057"/>
        <v>NO</v>
      </c>
      <c r="X3243" t="str">
        <f t="shared" si="1058"/>
        <v>NO</v>
      </c>
      <c r="Y3243" t="str">
        <f t="shared" si="1059"/>
        <v>YES</v>
      </c>
      <c r="Z3243" t="str">
        <f t="shared" si="1060"/>
        <v>NO</v>
      </c>
      <c r="AA3243" t="str">
        <f t="shared" si="1061"/>
        <v>NO</v>
      </c>
      <c r="AB3243" t="str">
        <f t="shared" si="1062"/>
        <v>NO</v>
      </c>
      <c r="AC3243" t="str">
        <f t="shared" si="1063"/>
        <v>NO</v>
      </c>
      <c r="AD3243" t="str">
        <f t="shared" si="1064"/>
        <v>NO</v>
      </c>
      <c r="AE3243" t="str">
        <f t="shared" si="1065"/>
        <v>NO</v>
      </c>
      <c r="AF3243" t="str">
        <f t="shared" si="1066"/>
        <v>NO</v>
      </c>
      <c r="AG3243" t="str">
        <f t="shared" si="1067"/>
        <v>NO</v>
      </c>
      <c r="AH3243" t="str">
        <f t="shared" si="1068"/>
        <v>NO</v>
      </c>
      <c r="AI3243">
        <f t="shared" si="1069"/>
        <v>167</v>
      </c>
      <c r="AJ3243" t="str">
        <f t="shared" si="1070"/>
        <v/>
      </c>
    </row>
    <row r="3244" spans="1:36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50"/>
        <v>1.273042</v>
      </c>
      <c r="P3244" s="6">
        <f t="shared" si="1051"/>
        <v>69.56513661202186</v>
      </c>
      <c r="Q3244" t="str">
        <f t="shared" si="1052"/>
        <v>theater</v>
      </c>
      <c r="R3244" t="str">
        <f t="shared" si="1053"/>
        <v>plays</v>
      </c>
      <c r="S3244" s="8">
        <f t="shared" si="1054"/>
        <v>41872</v>
      </c>
      <c r="T3244" s="8">
        <f t="shared" si="1055"/>
        <v>41901.755694444444</v>
      </c>
      <c r="U3244">
        <f t="shared" si="1056"/>
        <v>2014</v>
      </c>
      <c r="V3244" t="str">
        <f>VLOOKUP(MONTH(S3244),REF!$C$4:$D$15,2,FALSE)</f>
        <v>AUG</v>
      </c>
      <c r="W3244" t="str">
        <f t="shared" si="1057"/>
        <v>NO</v>
      </c>
      <c r="X3244" t="str">
        <f t="shared" si="1058"/>
        <v>NO</v>
      </c>
      <c r="Y3244" t="str">
        <f t="shared" si="1059"/>
        <v>NO</v>
      </c>
      <c r="Z3244" t="str">
        <f t="shared" si="1060"/>
        <v>YES</v>
      </c>
      <c r="AA3244" t="str">
        <f t="shared" si="1061"/>
        <v>NO</v>
      </c>
      <c r="AB3244" t="str">
        <f t="shared" si="1062"/>
        <v>NO</v>
      </c>
      <c r="AC3244" t="str">
        <f t="shared" si="1063"/>
        <v>NO</v>
      </c>
      <c r="AD3244" t="str">
        <f t="shared" si="1064"/>
        <v>NO</v>
      </c>
      <c r="AE3244" t="str">
        <f t="shared" si="1065"/>
        <v>NO</v>
      </c>
      <c r="AF3244" t="str">
        <f t="shared" si="1066"/>
        <v>NO</v>
      </c>
      <c r="AG3244" t="str">
        <f t="shared" si="1067"/>
        <v>NO</v>
      </c>
      <c r="AH3244" t="str">
        <f t="shared" si="1068"/>
        <v>NO</v>
      </c>
      <c r="AI3244">
        <f t="shared" si="1069"/>
        <v>183</v>
      </c>
      <c r="AJ3244" t="str">
        <f t="shared" si="1070"/>
        <v/>
      </c>
    </row>
    <row r="3245" spans="1:36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50"/>
        <v>1.028375</v>
      </c>
      <c r="P3245" s="6">
        <f t="shared" si="1051"/>
        <v>115.87323943661971</v>
      </c>
      <c r="Q3245" t="str">
        <f t="shared" si="1052"/>
        <v>theater</v>
      </c>
      <c r="R3245" t="str">
        <f t="shared" si="1053"/>
        <v>plays</v>
      </c>
      <c r="S3245" s="8">
        <f t="shared" si="1054"/>
        <v>42262</v>
      </c>
      <c r="T3245" s="8">
        <f t="shared" si="1055"/>
        <v>42286</v>
      </c>
      <c r="U3245">
        <f t="shared" si="1056"/>
        <v>2015</v>
      </c>
      <c r="V3245" t="str">
        <f>VLOOKUP(MONTH(S3245),REF!$C$4:$D$15,2,FALSE)</f>
        <v>SEP</v>
      </c>
      <c r="W3245" t="str">
        <f t="shared" si="1057"/>
        <v>NO</v>
      </c>
      <c r="X3245" t="str">
        <f t="shared" si="1058"/>
        <v>NO</v>
      </c>
      <c r="Y3245" t="str">
        <f t="shared" si="1059"/>
        <v>YES</v>
      </c>
      <c r="Z3245" t="str">
        <f t="shared" si="1060"/>
        <v>NO</v>
      </c>
      <c r="AA3245" t="str">
        <f t="shared" si="1061"/>
        <v>NO</v>
      </c>
      <c r="AB3245" t="str">
        <f t="shared" si="1062"/>
        <v>NO</v>
      </c>
      <c r="AC3245" t="str">
        <f t="shared" si="1063"/>
        <v>NO</v>
      </c>
      <c r="AD3245" t="str">
        <f t="shared" si="1064"/>
        <v>NO</v>
      </c>
      <c r="AE3245" t="str">
        <f t="shared" si="1065"/>
        <v>NO</v>
      </c>
      <c r="AF3245" t="str">
        <f t="shared" si="1066"/>
        <v>NO</v>
      </c>
      <c r="AG3245" t="str">
        <f t="shared" si="1067"/>
        <v>NO</v>
      </c>
      <c r="AH3245" t="str">
        <f t="shared" si="1068"/>
        <v>NO</v>
      </c>
      <c r="AI3245">
        <f t="shared" si="1069"/>
        <v>71</v>
      </c>
      <c r="AJ3245" t="str">
        <f t="shared" si="1070"/>
        <v/>
      </c>
    </row>
    <row r="3246" spans="1:36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50"/>
        <v>1.0293749999999999</v>
      </c>
      <c r="P3246" s="6">
        <f t="shared" si="1051"/>
        <v>23.869565217391305</v>
      </c>
      <c r="Q3246" t="str">
        <f t="shared" si="1052"/>
        <v>theater</v>
      </c>
      <c r="R3246" t="str">
        <f t="shared" si="1053"/>
        <v>plays</v>
      </c>
      <c r="S3246" s="8">
        <f t="shared" si="1054"/>
        <v>42676</v>
      </c>
      <c r="T3246" s="8">
        <f t="shared" si="1055"/>
        <v>42705.735902777778</v>
      </c>
      <c r="U3246">
        <f t="shared" si="1056"/>
        <v>2016</v>
      </c>
      <c r="V3246" t="str">
        <f>VLOOKUP(MONTH(S3246),REF!$C$4:$D$15,2,FALSE)</f>
        <v>NOV</v>
      </c>
      <c r="W3246" t="str">
        <f t="shared" si="1057"/>
        <v>NO</v>
      </c>
      <c r="X3246" t="str">
        <f t="shared" si="1058"/>
        <v>YES</v>
      </c>
      <c r="Y3246" t="str">
        <f t="shared" si="1059"/>
        <v>NO</v>
      </c>
      <c r="Z3246" t="str">
        <f t="shared" si="1060"/>
        <v>NO</v>
      </c>
      <c r="AA3246" t="str">
        <f t="shared" si="1061"/>
        <v>NO</v>
      </c>
      <c r="AB3246" t="str">
        <f t="shared" si="1062"/>
        <v>NO</v>
      </c>
      <c r="AC3246" t="str">
        <f t="shared" si="1063"/>
        <v>NO</v>
      </c>
      <c r="AD3246" t="str">
        <f t="shared" si="1064"/>
        <v>NO</v>
      </c>
      <c r="AE3246" t="str">
        <f t="shared" si="1065"/>
        <v>NO</v>
      </c>
      <c r="AF3246" t="str">
        <f t="shared" si="1066"/>
        <v>NO</v>
      </c>
      <c r="AG3246" t="str">
        <f t="shared" si="1067"/>
        <v>NO</v>
      </c>
      <c r="AH3246" t="str">
        <f t="shared" si="1068"/>
        <v>NO</v>
      </c>
      <c r="AI3246">
        <f t="shared" si="1069"/>
        <v>69</v>
      </c>
      <c r="AJ3246" t="str">
        <f t="shared" si="1070"/>
        <v/>
      </c>
    </row>
    <row r="3247" spans="1:36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50"/>
        <v>1.043047619047619</v>
      </c>
      <c r="P3247" s="6">
        <f t="shared" si="1051"/>
        <v>81.125925925925927</v>
      </c>
      <c r="Q3247" t="str">
        <f t="shared" si="1052"/>
        <v>theater</v>
      </c>
      <c r="R3247" t="str">
        <f t="shared" si="1053"/>
        <v>plays</v>
      </c>
      <c r="S3247" s="8">
        <f t="shared" si="1054"/>
        <v>42136</v>
      </c>
      <c r="T3247" s="8">
        <f t="shared" si="1055"/>
        <v>42167.083333333328</v>
      </c>
      <c r="U3247">
        <f t="shared" si="1056"/>
        <v>2015</v>
      </c>
      <c r="V3247" t="str">
        <f>VLOOKUP(MONTH(S3247),REF!$C$4:$D$15,2,FALSE)</f>
        <v>MAY</v>
      </c>
      <c r="W3247" t="str">
        <f t="shared" si="1057"/>
        <v>NO</v>
      </c>
      <c r="X3247" t="str">
        <f t="shared" si="1058"/>
        <v>NO</v>
      </c>
      <c r="Y3247" t="str">
        <f t="shared" si="1059"/>
        <v>NO</v>
      </c>
      <c r="Z3247" t="str">
        <f t="shared" si="1060"/>
        <v>NO</v>
      </c>
      <c r="AA3247" t="str">
        <f t="shared" si="1061"/>
        <v>NO</v>
      </c>
      <c r="AB3247" t="str">
        <f t="shared" si="1062"/>
        <v>YES</v>
      </c>
      <c r="AC3247" t="str">
        <f t="shared" si="1063"/>
        <v>NO</v>
      </c>
      <c r="AD3247" t="str">
        <f t="shared" si="1064"/>
        <v>NO</v>
      </c>
      <c r="AE3247" t="str">
        <f t="shared" si="1065"/>
        <v>NO</v>
      </c>
      <c r="AF3247" t="str">
        <f t="shared" si="1066"/>
        <v>NO</v>
      </c>
      <c r="AG3247" t="str">
        <f t="shared" si="1067"/>
        <v>NO</v>
      </c>
      <c r="AH3247" t="str">
        <f t="shared" si="1068"/>
        <v>NO</v>
      </c>
      <c r="AI3247">
        <f t="shared" si="1069"/>
        <v>270</v>
      </c>
      <c r="AJ3247" t="str">
        <f t="shared" si="1070"/>
        <v/>
      </c>
    </row>
    <row r="3248" spans="1:36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50"/>
        <v>1.1122000000000001</v>
      </c>
      <c r="P3248" s="6">
        <f t="shared" si="1051"/>
        <v>57.626943005181346</v>
      </c>
      <c r="Q3248" t="str">
        <f t="shared" si="1052"/>
        <v>theater</v>
      </c>
      <c r="R3248" t="str">
        <f t="shared" si="1053"/>
        <v>plays</v>
      </c>
      <c r="S3248" s="8">
        <f t="shared" si="1054"/>
        <v>42230</v>
      </c>
      <c r="T3248" s="8">
        <f t="shared" si="1055"/>
        <v>42259.165972222225</v>
      </c>
      <c r="U3248">
        <f t="shared" si="1056"/>
        <v>2015</v>
      </c>
      <c r="V3248" t="str">
        <f>VLOOKUP(MONTH(S3248),REF!$C$4:$D$15,2,FALSE)</f>
        <v>AUG</v>
      </c>
      <c r="W3248" t="str">
        <f t="shared" si="1057"/>
        <v>NO</v>
      </c>
      <c r="X3248" t="str">
        <f t="shared" si="1058"/>
        <v>NO</v>
      </c>
      <c r="Y3248" t="str">
        <f t="shared" si="1059"/>
        <v>NO</v>
      </c>
      <c r="Z3248" t="str">
        <f t="shared" si="1060"/>
        <v>YES</v>
      </c>
      <c r="AA3248" t="str">
        <f t="shared" si="1061"/>
        <v>NO</v>
      </c>
      <c r="AB3248" t="str">
        <f t="shared" si="1062"/>
        <v>NO</v>
      </c>
      <c r="AC3248" t="str">
        <f t="shared" si="1063"/>
        <v>NO</v>
      </c>
      <c r="AD3248" t="str">
        <f t="shared" si="1064"/>
        <v>NO</v>
      </c>
      <c r="AE3248" t="str">
        <f t="shared" si="1065"/>
        <v>NO</v>
      </c>
      <c r="AF3248" t="str">
        <f t="shared" si="1066"/>
        <v>NO</v>
      </c>
      <c r="AG3248" t="str">
        <f t="shared" si="1067"/>
        <v>NO</v>
      </c>
      <c r="AH3248" t="str">
        <f t="shared" si="1068"/>
        <v>NO</v>
      </c>
      <c r="AI3248">
        <f t="shared" si="1069"/>
        <v>193</v>
      </c>
      <c r="AJ3248" t="str">
        <f t="shared" si="1070"/>
        <v/>
      </c>
    </row>
    <row r="3249" spans="1:36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50"/>
        <v>1.0586</v>
      </c>
      <c r="P3249" s="6">
        <f t="shared" si="1051"/>
        <v>46.429824561403507</v>
      </c>
      <c r="Q3249" t="str">
        <f t="shared" si="1052"/>
        <v>theater</v>
      </c>
      <c r="R3249" t="str">
        <f t="shared" si="1053"/>
        <v>plays</v>
      </c>
      <c r="S3249" s="8">
        <f t="shared" si="1054"/>
        <v>42167</v>
      </c>
      <c r="T3249" s="8">
        <f t="shared" si="1055"/>
        <v>42197.434166666666</v>
      </c>
      <c r="U3249">
        <f t="shared" si="1056"/>
        <v>2015</v>
      </c>
      <c r="V3249" t="str">
        <f>VLOOKUP(MONTH(S3249),REF!$C$4:$D$15,2,FALSE)</f>
        <v>JUN</v>
      </c>
      <c r="W3249" t="str">
        <f t="shared" si="1057"/>
        <v>NO</v>
      </c>
      <c r="X3249" t="str">
        <f t="shared" si="1058"/>
        <v>YES</v>
      </c>
      <c r="Y3249" t="str">
        <f t="shared" si="1059"/>
        <v>NO</v>
      </c>
      <c r="Z3249" t="str">
        <f t="shared" si="1060"/>
        <v>NO</v>
      </c>
      <c r="AA3249" t="str">
        <f t="shared" si="1061"/>
        <v>NO</v>
      </c>
      <c r="AB3249" t="str">
        <f t="shared" si="1062"/>
        <v>NO</v>
      </c>
      <c r="AC3249" t="str">
        <f t="shared" si="1063"/>
        <v>NO</v>
      </c>
      <c r="AD3249" t="str">
        <f t="shared" si="1064"/>
        <v>NO</v>
      </c>
      <c r="AE3249" t="str">
        <f t="shared" si="1065"/>
        <v>NO</v>
      </c>
      <c r="AF3249" t="str">
        <f t="shared" si="1066"/>
        <v>NO</v>
      </c>
      <c r="AG3249" t="str">
        <f t="shared" si="1067"/>
        <v>NO</v>
      </c>
      <c r="AH3249" t="str">
        <f t="shared" si="1068"/>
        <v>NO</v>
      </c>
      <c r="AI3249">
        <f t="shared" si="1069"/>
        <v>57</v>
      </c>
      <c r="AJ3249" t="str">
        <f t="shared" si="1070"/>
        <v/>
      </c>
    </row>
    <row r="3250" spans="1:36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50"/>
        <v>1.0079166666666666</v>
      </c>
      <c r="P3250" s="6">
        <f t="shared" si="1051"/>
        <v>60.475000000000001</v>
      </c>
      <c r="Q3250" t="str">
        <f t="shared" si="1052"/>
        <v>theater</v>
      </c>
      <c r="R3250" t="str">
        <f t="shared" si="1053"/>
        <v>plays</v>
      </c>
      <c r="S3250" s="8">
        <f t="shared" si="1054"/>
        <v>42069</v>
      </c>
      <c r="T3250" s="8">
        <f t="shared" si="1055"/>
        <v>42098.846724537041</v>
      </c>
      <c r="U3250">
        <f t="shared" si="1056"/>
        <v>2015</v>
      </c>
      <c r="V3250" t="str">
        <f>VLOOKUP(MONTH(S3250),REF!$C$4:$D$15,2,FALSE)</f>
        <v>MAR</v>
      </c>
      <c r="W3250" t="str">
        <f t="shared" si="1057"/>
        <v>NO</v>
      </c>
      <c r="X3250" t="str">
        <f t="shared" si="1058"/>
        <v>NO</v>
      </c>
      <c r="Y3250" t="str">
        <f t="shared" si="1059"/>
        <v>NO</v>
      </c>
      <c r="Z3250" t="str">
        <f t="shared" si="1060"/>
        <v>YES</v>
      </c>
      <c r="AA3250" t="str">
        <f t="shared" si="1061"/>
        <v>NO</v>
      </c>
      <c r="AB3250" t="str">
        <f t="shared" si="1062"/>
        <v>NO</v>
      </c>
      <c r="AC3250" t="str">
        <f t="shared" si="1063"/>
        <v>NO</v>
      </c>
      <c r="AD3250" t="str">
        <f t="shared" si="1064"/>
        <v>NO</v>
      </c>
      <c r="AE3250" t="str">
        <f t="shared" si="1065"/>
        <v>NO</v>
      </c>
      <c r="AF3250" t="str">
        <f t="shared" si="1066"/>
        <v>NO</v>
      </c>
      <c r="AG3250" t="str">
        <f t="shared" si="1067"/>
        <v>NO</v>
      </c>
      <c r="AH3250" t="str">
        <f t="shared" si="1068"/>
        <v>NO</v>
      </c>
      <c r="AI3250">
        <f t="shared" si="1069"/>
        <v>200</v>
      </c>
      <c r="AJ3250" t="str">
        <f t="shared" si="1070"/>
        <v/>
      </c>
    </row>
    <row r="3251" spans="1:36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50"/>
        <v>1.0492727272727274</v>
      </c>
      <c r="P3251" s="6">
        <f t="shared" si="1051"/>
        <v>65.579545454545453</v>
      </c>
      <c r="Q3251" t="str">
        <f t="shared" si="1052"/>
        <v>theater</v>
      </c>
      <c r="R3251" t="str">
        <f t="shared" si="1053"/>
        <v>plays</v>
      </c>
      <c r="S3251" s="8">
        <f t="shared" si="1054"/>
        <v>42146</v>
      </c>
      <c r="T3251" s="8">
        <f t="shared" si="1055"/>
        <v>42175.746689814812</v>
      </c>
      <c r="U3251">
        <f t="shared" si="1056"/>
        <v>2015</v>
      </c>
      <c r="V3251" t="str">
        <f>VLOOKUP(MONTH(S3251),REF!$C$4:$D$15,2,FALSE)</f>
        <v>MAY</v>
      </c>
      <c r="W3251" t="str">
        <f t="shared" si="1057"/>
        <v>NO</v>
      </c>
      <c r="X3251" t="str">
        <f t="shared" si="1058"/>
        <v>NO</v>
      </c>
      <c r="Y3251" t="str">
        <f t="shared" si="1059"/>
        <v>YES</v>
      </c>
      <c r="Z3251" t="str">
        <f t="shared" si="1060"/>
        <v>NO</v>
      </c>
      <c r="AA3251" t="str">
        <f t="shared" si="1061"/>
        <v>NO</v>
      </c>
      <c r="AB3251" t="str">
        <f t="shared" si="1062"/>
        <v>NO</v>
      </c>
      <c r="AC3251" t="str">
        <f t="shared" si="1063"/>
        <v>NO</v>
      </c>
      <c r="AD3251" t="str">
        <f t="shared" si="1064"/>
        <v>NO</v>
      </c>
      <c r="AE3251" t="str">
        <f t="shared" si="1065"/>
        <v>NO</v>
      </c>
      <c r="AF3251" t="str">
        <f t="shared" si="1066"/>
        <v>NO</v>
      </c>
      <c r="AG3251" t="str">
        <f t="shared" si="1067"/>
        <v>NO</v>
      </c>
      <c r="AH3251" t="str">
        <f t="shared" si="1068"/>
        <v>NO</v>
      </c>
      <c r="AI3251">
        <f t="shared" si="1069"/>
        <v>88</v>
      </c>
      <c r="AJ3251" t="str">
        <f t="shared" si="1070"/>
        <v/>
      </c>
    </row>
    <row r="3252" spans="1:36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50"/>
        <v>1.01552</v>
      </c>
      <c r="P3252" s="6">
        <f t="shared" si="1051"/>
        <v>119.1924882629108</v>
      </c>
      <c r="Q3252" t="str">
        <f t="shared" si="1052"/>
        <v>theater</v>
      </c>
      <c r="R3252" t="str">
        <f t="shared" si="1053"/>
        <v>plays</v>
      </c>
      <c r="S3252" s="8">
        <f t="shared" si="1054"/>
        <v>41919</v>
      </c>
      <c r="T3252" s="8">
        <f t="shared" si="1055"/>
        <v>41948.783842592595</v>
      </c>
      <c r="U3252">
        <f t="shared" si="1056"/>
        <v>2014</v>
      </c>
      <c r="V3252" t="str">
        <f>VLOOKUP(MONTH(S3252),REF!$C$4:$D$15,2,FALSE)</f>
        <v>OCT</v>
      </c>
      <c r="W3252" t="str">
        <f t="shared" si="1057"/>
        <v>NO</v>
      </c>
      <c r="X3252" t="str">
        <f t="shared" si="1058"/>
        <v>NO</v>
      </c>
      <c r="Y3252" t="str">
        <f t="shared" si="1059"/>
        <v>NO</v>
      </c>
      <c r="Z3252" t="str">
        <f t="shared" si="1060"/>
        <v>NO</v>
      </c>
      <c r="AA3252" t="str">
        <f t="shared" si="1061"/>
        <v>NO</v>
      </c>
      <c r="AB3252" t="str">
        <f t="shared" si="1062"/>
        <v>NO</v>
      </c>
      <c r="AC3252" t="str">
        <f t="shared" si="1063"/>
        <v>YES</v>
      </c>
      <c r="AD3252" t="str">
        <f t="shared" si="1064"/>
        <v>NO</v>
      </c>
      <c r="AE3252" t="str">
        <f t="shared" si="1065"/>
        <v>NO</v>
      </c>
      <c r="AF3252" t="str">
        <f t="shared" si="1066"/>
        <v>NO</v>
      </c>
      <c r="AG3252" t="str">
        <f t="shared" si="1067"/>
        <v>NO</v>
      </c>
      <c r="AH3252" t="str">
        <f t="shared" si="1068"/>
        <v>NO</v>
      </c>
      <c r="AI3252">
        <f t="shared" si="1069"/>
        <v>213</v>
      </c>
      <c r="AJ3252" t="str">
        <f t="shared" si="1070"/>
        <v/>
      </c>
    </row>
    <row r="3253" spans="1:36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50"/>
        <v>1.1073333333333333</v>
      </c>
      <c r="P3253" s="6">
        <f t="shared" si="1051"/>
        <v>83.05</v>
      </c>
      <c r="Q3253" t="str">
        <f t="shared" si="1052"/>
        <v>theater</v>
      </c>
      <c r="R3253" t="str">
        <f t="shared" si="1053"/>
        <v>plays</v>
      </c>
      <c r="S3253" s="8">
        <f t="shared" si="1054"/>
        <v>42147</v>
      </c>
      <c r="T3253" s="8">
        <f t="shared" si="1055"/>
        <v>42176.731087962966</v>
      </c>
      <c r="U3253">
        <f t="shared" si="1056"/>
        <v>2015</v>
      </c>
      <c r="V3253" t="str">
        <f>VLOOKUP(MONTH(S3253),REF!$C$4:$D$15,2,FALSE)</f>
        <v>MAY</v>
      </c>
      <c r="W3253" t="str">
        <f t="shared" si="1057"/>
        <v>NO</v>
      </c>
      <c r="X3253" t="str">
        <f t="shared" si="1058"/>
        <v>YES</v>
      </c>
      <c r="Y3253" t="str">
        <f t="shared" si="1059"/>
        <v>NO</v>
      </c>
      <c r="Z3253" t="str">
        <f t="shared" si="1060"/>
        <v>NO</v>
      </c>
      <c r="AA3253" t="str">
        <f t="shared" si="1061"/>
        <v>NO</v>
      </c>
      <c r="AB3253" t="str">
        <f t="shared" si="1062"/>
        <v>NO</v>
      </c>
      <c r="AC3253" t="str">
        <f t="shared" si="1063"/>
        <v>NO</v>
      </c>
      <c r="AD3253" t="str">
        <f t="shared" si="1064"/>
        <v>NO</v>
      </c>
      <c r="AE3253" t="str">
        <f t="shared" si="1065"/>
        <v>NO</v>
      </c>
      <c r="AF3253" t="str">
        <f t="shared" si="1066"/>
        <v>NO</v>
      </c>
      <c r="AG3253" t="str">
        <f t="shared" si="1067"/>
        <v>NO</v>
      </c>
      <c r="AH3253" t="str">
        <f t="shared" si="1068"/>
        <v>NO</v>
      </c>
      <c r="AI3253">
        <f t="shared" si="1069"/>
        <v>20</v>
      </c>
      <c r="AJ3253" t="str">
        <f t="shared" si="1070"/>
        <v/>
      </c>
    </row>
    <row r="3254" spans="1:36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50"/>
        <v>1.2782222222222221</v>
      </c>
      <c r="P3254" s="6">
        <f t="shared" si="1051"/>
        <v>57.52</v>
      </c>
      <c r="Q3254" t="str">
        <f t="shared" si="1052"/>
        <v>theater</v>
      </c>
      <c r="R3254" t="str">
        <f t="shared" si="1053"/>
        <v>plays</v>
      </c>
      <c r="S3254" s="8">
        <f t="shared" si="1054"/>
        <v>42590</v>
      </c>
      <c r="T3254" s="8">
        <f t="shared" si="1055"/>
        <v>42620.472685185188</v>
      </c>
      <c r="U3254">
        <f t="shared" si="1056"/>
        <v>2016</v>
      </c>
      <c r="V3254" t="str">
        <f>VLOOKUP(MONTH(S3254),REF!$C$4:$D$15,2,FALSE)</f>
        <v>AUG</v>
      </c>
      <c r="W3254" t="str">
        <f t="shared" si="1057"/>
        <v>NO</v>
      </c>
      <c r="X3254" t="str">
        <f t="shared" si="1058"/>
        <v>YES</v>
      </c>
      <c r="Y3254" t="str">
        <f t="shared" si="1059"/>
        <v>NO</v>
      </c>
      <c r="Z3254" t="str">
        <f t="shared" si="1060"/>
        <v>NO</v>
      </c>
      <c r="AA3254" t="str">
        <f t="shared" si="1061"/>
        <v>NO</v>
      </c>
      <c r="AB3254" t="str">
        <f t="shared" si="1062"/>
        <v>NO</v>
      </c>
      <c r="AC3254" t="str">
        <f t="shared" si="1063"/>
        <v>NO</v>
      </c>
      <c r="AD3254" t="str">
        <f t="shared" si="1064"/>
        <v>NO</v>
      </c>
      <c r="AE3254" t="str">
        <f t="shared" si="1065"/>
        <v>NO</v>
      </c>
      <c r="AF3254" t="str">
        <f t="shared" si="1066"/>
        <v>NO</v>
      </c>
      <c r="AG3254" t="str">
        <f t="shared" si="1067"/>
        <v>NO</v>
      </c>
      <c r="AH3254" t="str">
        <f t="shared" si="1068"/>
        <v>NO</v>
      </c>
      <c r="AI3254">
        <f t="shared" si="1069"/>
        <v>50</v>
      </c>
      <c r="AJ3254" t="str">
        <f t="shared" si="1070"/>
        <v/>
      </c>
    </row>
    <row r="3255" spans="1:36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50"/>
        <v>1.0182500000000001</v>
      </c>
      <c r="P3255" s="6">
        <f t="shared" si="1051"/>
        <v>177.08695652173913</v>
      </c>
      <c r="Q3255" t="str">
        <f t="shared" si="1052"/>
        <v>theater</v>
      </c>
      <c r="R3255" t="str">
        <f t="shared" si="1053"/>
        <v>plays</v>
      </c>
      <c r="S3255" s="8">
        <f t="shared" si="1054"/>
        <v>42603</v>
      </c>
      <c r="T3255" s="8">
        <f t="shared" si="1055"/>
        <v>42621.15625</v>
      </c>
      <c r="U3255">
        <f t="shared" si="1056"/>
        <v>2016</v>
      </c>
      <c r="V3255" t="str">
        <f>VLOOKUP(MONTH(S3255),REF!$C$4:$D$15,2,FALSE)</f>
        <v>AUG</v>
      </c>
      <c r="W3255" t="str">
        <f t="shared" si="1057"/>
        <v>NO</v>
      </c>
      <c r="X3255" t="str">
        <f t="shared" si="1058"/>
        <v>NO</v>
      </c>
      <c r="Y3255" t="str">
        <f t="shared" si="1059"/>
        <v>NO</v>
      </c>
      <c r="Z3255" t="str">
        <f t="shared" si="1060"/>
        <v>NO</v>
      </c>
      <c r="AA3255" t="str">
        <f t="shared" si="1061"/>
        <v>NO</v>
      </c>
      <c r="AB3255" t="str">
        <f t="shared" si="1062"/>
        <v>YES</v>
      </c>
      <c r="AC3255" t="str">
        <f t="shared" si="1063"/>
        <v>NO</v>
      </c>
      <c r="AD3255" t="str">
        <f t="shared" si="1064"/>
        <v>NO</v>
      </c>
      <c r="AE3255" t="str">
        <f t="shared" si="1065"/>
        <v>NO</v>
      </c>
      <c r="AF3255" t="str">
        <f t="shared" si="1066"/>
        <v>NO</v>
      </c>
      <c r="AG3255" t="str">
        <f t="shared" si="1067"/>
        <v>NO</v>
      </c>
      <c r="AH3255" t="str">
        <f t="shared" si="1068"/>
        <v>NO</v>
      </c>
      <c r="AI3255">
        <f t="shared" si="1069"/>
        <v>115</v>
      </c>
      <c r="AJ3255" t="str">
        <f t="shared" si="1070"/>
        <v/>
      </c>
    </row>
    <row r="3256" spans="1:36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50"/>
        <v>1.012576923076923</v>
      </c>
      <c r="P3256" s="6">
        <f t="shared" si="1051"/>
        <v>70.771505376344081</v>
      </c>
      <c r="Q3256" t="str">
        <f t="shared" si="1052"/>
        <v>theater</v>
      </c>
      <c r="R3256" t="str">
        <f t="shared" si="1053"/>
        <v>plays</v>
      </c>
      <c r="S3256" s="8">
        <f t="shared" si="1054"/>
        <v>42059</v>
      </c>
      <c r="T3256" s="8">
        <f t="shared" si="1055"/>
        <v>42089.044085648144</v>
      </c>
      <c r="U3256">
        <f t="shared" si="1056"/>
        <v>2015</v>
      </c>
      <c r="V3256" t="str">
        <f>VLOOKUP(MONTH(S3256),REF!$C$4:$D$15,2,FALSE)</f>
        <v>FEB</v>
      </c>
      <c r="W3256" t="str">
        <f t="shared" si="1057"/>
        <v>NO</v>
      </c>
      <c r="X3256" t="str">
        <f t="shared" si="1058"/>
        <v>NO</v>
      </c>
      <c r="Y3256" t="str">
        <f t="shared" si="1059"/>
        <v>NO</v>
      </c>
      <c r="Z3256" t="str">
        <f t="shared" si="1060"/>
        <v>YES</v>
      </c>
      <c r="AA3256" t="str">
        <f t="shared" si="1061"/>
        <v>NO</v>
      </c>
      <c r="AB3256" t="str">
        <f t="shared" si="1062"/>
        <v>NO</v>
      </c>
      <c r="AC3256" t="str">
        <f t="shared" si="1063"/>
        <v>NO</v>
      </c>
      <c r="AD3256" t="str">
        <f t="shared" si="1064"/>
        <v>NO</v>
      </c>
      <c r="AE3256" t="str">
        <f t="shared" si="1065"/>
        <v>NO</v>
      </c>
      <c r="AF3256" t="str">
        <f t="shared" si="1066"/>
        <v>NO</v>
      </c>
      <c r="AG3256" t="str">
        <f t="shared" si="1067"/>
        <v>NO</v>
      </c>
      <c r="AH3256" t="str">
        <f t="shared" si="1068"/>
        <v>NO</v>
      </c>
      <c r="AI3256">
        <f t="shared" si="1069"/>
        <v>186</v>
      </c>
      <c r="AJ3256" t="str">
        <f t="shared" si="1070"/>
        <v/>
      </c>
    </row>
    <row r="3257" spans="1:36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50"/>
        <v>1.75</v>
      </c>
      <c r="P3257" s="6">
        <f t="shared" si="1051"/>
        <v>29.166666666666668</v>
      </c>
      <c r="Q3257" t="str">
        <f t="shared" si="1052"/>
        <v>theater</v>
      </c>
      <c r="R3257" t="str">
        <f t="shared" si="1053"/>
        <v>plays</v>
      </c>
      <c r="S3257" s="8">
        <f t="shared" si="1054"/>
        <v>41890</v>
      </c>
      <c r="T3257" s="8">
        <f t="shared" si="1055"/>
        <v>41919.768229166664</v>
      </c>
      <c r="U3257">
        <f t="shared" si="1056"/>
        <v>2014</v>
      </c>
      <c r="V3257" t="str">
        <f>VLOOKUP(MONTH(S3257),REF!$C$4:$D$15,2,FALSE)</f>
        <v>SEP</v>
      </c>
      <c r="W3257" t="str">
        <f t="shared" si="1057"/>
        <v>YES</v>
      </c>
      <c r="X3257" t="str">
        <f t="shared" si="1058"/>
        <v>NO</v>
      </c>
      <c r="Y3257" t="str">
        <f t="shared" si="1059"/>
        <v>NO</v>
      </c>
      <c r="Z3257" t="str">
        <f t="shared" si="1060"/>
        <v>NO</v>
      </c>
      <c r="AA3257" t="str">
        <f t="shared" si="1061"/>
        <v>NO</v>
      </c>
      <c r="AB3257" t="str">
        <f t="shared" si="1062"/>
        <v>NO</v>
      </c>
      <c r="AC3257" t="str">
        <f t="shared" si="1063"/>
        <v>NO</v>
      </c>
      <c r="AD3257" t="str">
        <f t="shared" si="1064"/>
        <v>NO</v>
      </c>
      <c r="AE3257" t="str">
        <f t="shared" si="1065"/>
        <v>NO</v>
      </c>
      <c r="AF3257" t="str">
        <f t="shared" si="1066"/>
        <v>NO</v>
      </c>
      <c r="AG3257" t="str">
        <f t="shared" si="1067"/>
        <v>NO</v>
      </c>
      <c r="AH3257" t="str">
        <f t="shared" si="1068"/>
        <v>NO</v>
      </c>
      <c r="AI3257">
        <f t="shared" si="1069"/>
        <v>18</v>
      </c>
      <c r="AJ3257" t="str">
        <f t="shared" si="1070"/>
        <v/>
      </c>
    </row>
    <row r="3258" spans="1:36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50"/>
        <v>1.2806</v>
      </c>
      <c r="P3258" s="6">
        <f t="shared" si="1051"/>
        <v>72.76136363636364</v>
      </c>
      <c r="Q3258" t="str">
        <f t="shared" si="1052"/>
        <v>theater</v>
      </c>
      <c r="R3258" t="str">
        <f t="shared" si="1053"/>
        <v>plays</v>
      </c>
      <c r="S3258" s="8">
        <f t="shared" si="1054"/>
        <v>42145</v>
      </c>
      <c r="T3258" s="8">
        <f t="shared" si="1055"/>
        <v>42166.165972222225</v>
      </c>
      <c r="U3258">
        <f t="shared" si="1056"/>
        <v>2015</v>
      </c>
      <c r="V3258" t="str">
        <f>VLOOKUP(MONTH(S3258),REF!$C$4:$D$15,2,FALSE)</f>
        <v>MAY</v>
      </c>
      <c r="W3258" t="str">
        <f t="shared" si="1057"/>
        <v>NO</v>
      </c>
      <c r="X3258" t="str">
        <f t="shared" si="1058"/>
        <v>NO</v>
      </c>
      <c r="Y3258" t="str">
        <f t="shared" si="1059"/>
        <v>NO</v>
      </c>
      <c r="Z3258" t="str">
        <f t="shared" si="1060"/>
        <v>YES</v>
      </c>
      <c r="AA3258" t="str">
        <f t="shared" si="1061"/>
        <v>NO</v>
      </c>
      <c r="AB3258" t="str">
        <f t="shared" si="1062"/>
        <v>NO</v>
      </c>
      <c r="AC3258" t="str">
        <f t="shared" si="1063"/>
        <v>NO</v>
      </c>
      <c r="AD3258" t="str">
        <f t="shared" si="1064"/>
        <v>NO</v>
      </c>
      <c r="AE3258" t="str">
        <f t="shared" si="1065"/>
        <v>NO</v>
      </c>
      <c r="AF3258" t="str">
        <f t="shared" si="1066"/>
        <v>NO</v>
      </c>
      <c r="AG3258" t="str">
        <f t="shared" si="1067"/>
        <v>NO</v>
      </c>
      <c r="AH3258" t="str">
        <f t="shared" si="1068"/>
        <v>NO</v>
      </c>
      <c r="AI3258">
        <f t="shared" si="1069"/>
        <v>176</v>
      </c>
      <c r="AJ3258" t="str">
        <f t="shared" si="1070"/>
        <v/>
      </c>
    </row>
    <row r="3259" spans="1:36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50"/>
        <v>1.0629949999999999</v>
      </c>
      <c r="P3259" s="6">
        <f t="shared" si="1051"/>
        <v>51.853414634146333</v>
      </c>
      <c r="Q3259" t="str">
        <f t="shared" si="1052"/>
        <v>theater</v>
      </c>
      <c r="R3259" t="str">
        <f t="shared" si="1053"/>
        <v>plays</v>
      </c>
      <c r="S3259" s="8">
        <f t="shared" si="1054"/>
        <v>42759</v>
      </c>
      <c r="T3259" s="8">
        <f t="shared" si="1055"/>
        <v>42788.559629629628</v>
      </c>
      <c r="U3259">
        <f t="shared" si="1056"/>
        <v>2017</v>
      </c>
      <c r="V3259" t="str">
        <f>VLOOKUP(MONTH(S3259),REF!$C$4:$D$15,2,FALSE)</f>
        <v>JAN</v>
      </c>
      <c r="W3259" t="str">
        <f t="shared" si="1057"/>
        <v>NO</v>
      </c>
      <c r="X3259" t="str">
        <f t="shared" si="1058"/>
        <v>YES</v>
      </c>
      <c r="Y3259" t="str">
        <f t="shared" si="1059"/>
        <v>NO</v>
      </c>
      <c r="Z3259" t="str">
        <f t="shared" si="1060"/>
        <v>NO</v>
      </c>
      <c r="AA3259" t="str">
        <f t="shared" si="1061"/>
        <v>NO</v>
      </c>
      <c r="AB3259" t="str">
        <f t="shared" si="1062"/>
        <v>NO</v>
      </c>
      <c r="AC3259" t="str">
        <f t="shared" si="1063"/>
        <v>NO</v>
      </c>
      <c r="AD3259" t="str">
        <f t="shared" si="1064"/>
        <v>NO</v>
      </c>
      <c r="AE3259" t="str">
        <f t="shared" si="1065"/>
        <v>NO</v>
      </c>
      <c r="AF3259" t="str">
        <f t="shared" si="1066"/>
        <v>NO</v>
      </c>
      <c r="AG3259" t="str">
        <f t="shared" si="1067"/>
        <v>NO</v>
      </c>
      <c r="AH3259" t="str">
        <f t="shared" si="1068"/>
        <v>NO</v>
      </c>
      <c r="AI3259">
        <f t="shared" si="1069"/>
        <v>41</v>
      </c>
      <c r="AJ3259" t="str">
        <f t="shared" si="1070"/>
        <v/>
      </c>
    </row>
    <row r="3260" spans="1:36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50"/>
        <v>1.052142857142857</v>
      </c>
      <c r="P3260" s="6">
        <f t="shared" si="1051"/>
        <v>98.2</v>
      </c>
      <c r="Q3260" t="str">
        <f t="shared" si="1052"/>
        <v>theater</v>
      </c>
      <c r="R3260" t="str">
        <f t="shared" si="1053"/>
        <v>plays</v>
      </c>
      <c r="S3260" s="8">
        <f t="shared" si="1054"/>
        <v>41983</v>
      </c>
      <c r="T3260" s="8">
        <f t="shared" si="1055"/>
        <v>42012.887280092589</v>
      </c>
      <c r="U3260">
        <f t="shared" si="1056"/>
        <v>2014</v>
      </c>
      <c r="V3260" t="str">
        <f>VLOOKUP(MONTH(S3260),REF!$C$4:$D$15,2,FALSE)</f>
        <v>DEC</v>
      </c>
      <c r="W3260" t="str">
        <f t="shared" si="1057"/>
        <v>NO</v>
      </c>
      <c r="X3260" t="str">
        <f t="shared" si="1058"/>
        <v>NO</v>
      </c>
      <c r="Y3260" t="str">
        <f t="shared" si="1059"/>
        <v>YES</v>
      </c>
      <c r="Z3260" t="str">
        <f t="shared" si="1060"/>
        <v>NO</v>
      </c>
      <c r="AA3260" t="str">
        <f t="shared" si="1061"/>
        <v>NO</v>
      </c>
      <c r="AB3260" t="str">
        <f t="shared" si="1062"/>
        <v>NO</v>
      </c>
      <c r="AC3260" t="str">
        <f t="shared" si="1063"/>
        <v>NO</v>
      </c>
      <c r="AD3260" t="str">
        <f t="shared" si="1064"/>
        <v>NO</v>
      </c>
      <c r="AE3260" t="str">
        <f t="shared" si="1065"/>
        <v>NO</v>
      </c>
      <c r="AF3260" t="str">
        <f t="shared" si="1066"/>
        <v>NO</v>
      </c>
      <c r="AG3260" t="str">
        <f t="shared" si="1067"/>
        <v>NO</v>
      </c>
      <c r="AH3260" t="str">
        <f t="shared" si="1068"/>
        <v>NO</v>
      </c>
      <c r="AI3260">
        <f t="shared" si="1069"/>
        <v>75</v>
      </c>
      <c r="AJ3260" t="str">
        <f t="shared" si="1070"/>
        <v/>
      </c>
    </row>
    <row r="3261" spans="1:36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50"/>
        <v>1.0616782608695652</v>
      </c>
      <c r="P3261" s="6">
        <f t="shared" si="1051"/>
        <v>251.7381443298969</v>
      </c>
      <c r="Q3261" t="str">
        <f t="shared" si="1052"/>
        <v>theater</v>
      </c>
      <c r="R3261" t="str">
        <f t="shared" si="1053"/>
        <v>plays</v>
      </c>
      <c r="S3261" s="8">
        <f t="shared" si="1054"/>
        <v>42615</v>
      </c>
      <c r="T3261" s="8">
        <f t="shared" si="1055"/>
        <v>42644.165972222225</v>
      </c>
      <c r="U3261">
        <f t="shared" si="1056"/>
        <v>2016</v>
      </c>
      <c r="V3261" t="str">
        <f>VLOOKUP(MONTH(S3261),REF!$C$4:$D$15,2,FALSE)</f>
        <v>SEP</v>
      </c>
      <c r="W3261" t="str">
        <f t="shared" si="1057"/>
        <v>NO</v>
      </c>
      <c r="X3261" t="str">
        <f t="shared" si="1058"/>
        <v>NO</v>
      </c>
      <c r="Y3261" t="str">
        <f t="shared" si="1059"/>
        <v>NO</v>
      </c>
      <c r="Z3261" t="str">
        <f t="shared" si="1060"/>
        <v>NO</v>
      </c>
      <c r="AA3261" t="str">
        <f t="shared" si="1061"/>
        <v>NO</v>
      </c>
      <c r="AB3261" t="str">
        <f t="shared" si="1062"/>
        <v>YES</v>
      </c>
      <c r="AC3261" t="str">
        <f t="shared" si="1063"/>
        <v>NO</v>
      </c>
      <c r="AD3261" t="str">
        <f t="shared" si="1064"/>
        <v>NO</v>
      </c>
      <c r="AE3261" t="str">
        <f t="shared" si="1065"/>
        <v>NO</v>
      </c>
      <c r="AF3261" t="str">
        <f t="shared" si="1066"/>
        <v>NO</v>
      </c>
      <c r="AG3261" t="str">
        <f t="shared" si="1067"/>
        <v>NO</v>
      </c>
      <c r="AH3261" t="str">
        <f t="shared" si="1068"/>
        <v>NO</v>
      </c>
      <c r="AI3261">
        <f t="shared" si="1069"/>
        <v>97</v>
      </c>
      <c r="AJ3261" t="str">
        <f t="shared" si="1070"/>
        <v/>
      </c>
    </row>
    <row r="3262" spans="1:36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50"/>
        <v>1.0924</v>
      </c>
      <c r="P3262" s="6">
        <f t="shared" si="1051"/>
        <v>74.821917808219183</v>
      </c>
      <c r="Q3262" t="str">
        <f t="shared" si="1052"/>
        <v>theater</v>
      </c>
      <c r="R3262" t="str">
        <f t="shared" si="1053"/>
        <v>plays</v>
      </c>
      <c r="S3262" s="8">
        <f t="shared" si="1054"/>
        <v>42304</v>
      </c>
      <c r="T3262" s="8">
        <f t="shared" si="1055"/>
        <v>42338.714328703703</v>
      </c>
      <c r="U3262">
        <f t="shared" si="1056"/>
        <v>2015</v>
      </c>
      <c r="V3262" t="str">
        <f>VLOOKUP(MONTH(S3262),REF!$C$4:$D$15,2,FALSE)</f>
        <v>OCT</v>
      </c>
      <c r="W3262" t="str">
        <f t="shared" si="1057"/>
        <v>NO</v>
      </c>
      <c r="X3262" t="str">
        <f t="shared" si="1058"/>
        <v>NO</v>
      </c>
      <c r="Y3262" t="str">
        <f t="shared" si="1059"/>
        <v>YES</v>
      </c>
      <c r="Z3262" t="str">
        <f t="shared" si="1060"/>
        <v>NO</v>
      </c>
      <c r="AA3262" t="str">
        <f t="shared" si="1061"/>
        <v>NO</v>
      </c>
      <c r="AB3262" t="str">
        <f t="shared" si="1062"/>
        <v>NO</v>
      </c>
      <c r="AC3262" t="str">
        <f t="shared" si="1063"/>
        <v>NO</v>
      </c>
      <c r="AD3262" t="str">
        <f t="shared" si="1064"/>
        <v>NO</v>
      </c>
      <c r="AE3262" t="str">
        <f t="shared" si="1065"/>
        <v>NO</v>
      </c>
      <c r="AF3262" t="str">
        <f t="shared" si="1066"/>
        <v>NO</v>
      </c>
      <c r="AG3262" t="str">
        <f t="shared" si="1067"/>
        <v>NO</v>
      </c>
      <c r="AH3262" t="str">
        <f t="shared" si="1068"/>
        <v>NO</v>
      </c>
      <c r="AI3262">
        <f t="shared" si="1069"/>
        <v>73</v>
      </c>
      <c r="AJ3262" t="str">
        <f t="shared" si="1070"/>
        <v/>
      </c>
    </row>
    <row r="3263" spans="1:36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50"/>
        <v>1.0045454545454546</v>
      </c>
      <c r="P3263" s="6">
        <f t="shared" si="1051"/>
        <v>67.65306122448979</v>
      </c>
      <c r="Q3263" t="str">
        <f t="shared" si="1052"/>
        <v>theater</v>
      </c>
      <c r="R3263" t="str">
        <f t="shared" si="1053"/>
        <v>plays</v>
      </c>
      <c r="S3263" s="8">
        <f t="shared" si="1054"/>
        <v>42172</v>
      </c>
      <c r="T3263" s="8">
        <f t="shared" si="1055"/>
        <v>42201.725416666668</v>
      </c>
      <c r="U3263">
        <f t="shared" si="1056"/>
        <v>2015</v>
      </c>
      <c r="V3263" t="str">
        <f>VLOOKUP(MONTH(S3263),REF!$C$4:$D$15,2,FALSE)</f>
        <v>JUN</v>
      </c>
      <c r="W3263" t="str">
        <f t="shared" si="1057"/>
        <v>NO</v>
      </c>
      <c r="X3263" t="str">
        <f t="shared" si="1058"/>
        <v>YES</v>
      </c>
      <c r="Y3263" t="str">
        <f t="shared" si="1059"/>
        <v>NO</v>
      </c>
      <c r="Z3263" t="str">
        <f t="shared" si="1060"/>
        <v>NO</v>
      </c>
      <c r="AA3263" t="str">
        <f t="shared" si="1061"/>
        <v>NO</v>
      </c>
      <c r="AB3263" t="str">
        <f t="shared" si="1062"/>
        <v>NO</v>
      </c>
      <c r="AC3263" t="str">
        <f t="shared" si="1063"/>
        <v>NO</v>
      </c>
      <c r="AD3263" t="str">
        <f t="shared" si="1064"/>
        <v>NO</v>
      </c>
      <c r="AE3263" t="str">
        <f t="shared" si="1065"/>
        <v>NO</v>
      </c>
      <c r="AF3263" t="str">
        <f t="shared" si="1066"/>
        <v>NO</v>
      </c>
      <c r="AG3263" t="str">
        <f t="shared" si="1067"/>
        <v>NO</v>
      </c>
      <c r="AH3263" t="str">
        <f t="shared" si="1068"/>
        <v>NO</v>
      </c>
      <c r="AI3263">
        <f t="shared" si="1069"/>
        <v>49</v>
      </c>
      <c r="AJ3263" t="str">
        <f t="shared" si="1070"/>
        <v/>
      </c>
    </row>
    <row r="3264" spans="1:36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50"/>
        <v>1.0304098360655738</v>
      </c>
      <c r="P3264" s="6">
        <f t="shared" si="1051"/>
        <v>93.81343283582089</v>
      </c>
      <c r="Q3264" t="str">
        <f t="shared" si="1052"/>
        <v>theater</v>
      </c>
      <c r="R3264" t="str">
        <f t="shared" si="1053"/>
        <v>plays</v>
      </c>
      <c r="S3264" s="8">
        <f t="shared" si="1054"/>
        <v>41964</v>
      </c>
      <c r="T3264" s="8">
        <f t="shared" si="1055"/>
        <v>41995.166666666672</v>
      </c>
      <c r="U3264">
        <f t="shared" si="1056"/>
        <v>2014</v>
      </c>
      <c r="V3264" t="str">
        <f>VLOOKUP(MONTH(S3264),REF!$C$4:$D$15,2,FALSE)</f>
        <v>NOV</v>
      </c>
      <c r="W3264" t="str">
        <f t="shared" si="1057"/>
        <v>NO</v>
      </c>
      <c r="X3264" t="str">
        <f t="shared" si="1058"/>
        <v>NO</v>
      </c>
      <c r="Y3264" t="str">
        <f t="shared" si="1059"/>
        <v>NO</v>
      </c>
      <c r="Z3264" t="str">
        <f t="shared" si="1060"/>
        <v>YES</v>
      </c>
      <c r="AA3264" t="str">
        <f t="shared" si="1061"/>
        <v>NO</v>
      </c>
      <c r="AB3264" t="str">
        <f t="shared" si="1062"/>
        <v>NO</v>
      </c>
      <c r="AC3264" t="str">
        <f t="shared" si="1063"/>
        <v>NO</v>
      </c>
      <c r="AD3264" t="str">
        <f t="shared" si="1064"/>
        <v>NO</v>
      </c>
      <c r="AE3264" t="str">
        <f t="shared" si="1065"/>
        <v>NO</v>
      </c>
      <c r="AF3264" t="str">
        <f t="shared" si="1066"/>
        <v>NO</v>
      </c>
      <c r="AG3264" t="str">
        <f t="shared" si="1067"/>
        <v>NO</v>
      </c>
      <c r="AH3264" t="str">
        <f t="shared" si="1068"/>
        <v>NO</v>
      </c>
      <c r="AI3264">
        <f t="shared" si="1069"/>
        <v>134</v>
      </c>
      <c r="AJ3264" t="str">
        <f t="shared" si="1070"/>
        <v/>
      </c>
    </row>
    <row r="3265" spans="1:36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50"/>
        <v>1.121664</v>
      </c>
      <c r="P3265" s="6">
        <f t="shared" si="1051"/>
        <v>41.237647058823526</v>
      </c>
      <c r="Q3265" t="str">
        <f t="shared" si="1052"/>
        <v>theater</v>
      </c>
      <c r="R3265" t="str">
        <f t="shared" si="1053"/>
        <v>plays</v>
      </c>
      <c r="S3265" s="8">
        <f t="shared" si="1054"/>
        <v>42285</v>
      </c>
      <c r="T3265" s="8">
        <f t="shared" si="1055"/>
        <v>42307.875</v>
      </c>
      <c r="U3265">
        <f t="shared" si="1056"/>
        <v>2015</v>
      </c>
      <c r="V3265" t="str">
        <f>VLOOKUP(MONTH(S3265),REF!$C$4:$D$15,2,FALSE)</f>
        <v>OCT</v>
      </c>
      <c r="W3265" t="str">
        <f t="shared" si="1057"/>
        <v>NO</v>
      </c>
      <c r="X3265" t="str">
        <f t="shared" si="1058"/>
        <v>YES</v>
      </c>
      <c r="Y3265" t="str">
        <f t="shared" si="1059"/>
        <v>NO</v>
      </c>
      <c r="Z3265" t="str">
        <f t="shared" si="1060"/>
        <v>NO</v>
      </c>
      <c r="AA3265" t="str">
        <f t="shared" si="1061"/>
        <v>NO</v>
      </c>
      <c r="AB3265" t="str">
        <f t="shared" si="1062"/>
        <v>NO</v>
      </c>
      <c r="AC3265" t="str">
        <f t="shared" si="1063"/>
        <v>NO</v>
      </c>
      <c r="AD3265" t="str">
        <f t="shared" si="1064"/>
        <v>NO</v>
      </c>
      <c r="AE3265" t="str">
        <f t="shared" si="1065"/>
        <v>NO</v>
      </c>
      <c r="AF3265" t="str">
        <f t="shared" si="1066"/>
        <v>NO</v>
      </c>
      <c r="AG3265" t="str">
        <f t="shared" si="1067"/>
        <v>NO</v>
      </c>
      <c r="AH3265" t="str">
        <f t="shared" si="1068"/>
        <v>NO</v>
      </c>
      <c r="AI3265">
        <f t="shared" si="1069"/>
        <v>68</v>
      </c>
      <c r="AJ3265" t="str">
        <f t="shared" si="1070"/>
        <v/>
      </c>
    </row>
    <row r="3266" spans="1:36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50"/>
        <v>1.03</v>
      </c>
      <c r="P3266" s="6">
        <f t="shared" si="1051"/>
        <v>52.551020408163268</v>
      </c>
      <c r="Q3266" t="str">
        <f t="shared" si="1052"/>
        <v>theater</v>
      </c>
      <c r="R3266" t="str">
        <f t="shared" si="1053"/>
        <v>plays</v>
      </c>
      <c r="S3266" s="8">
        <f t="shared" si="1054"/>
        <v>42017</v>
      </c>
      <c r="T3266" s="8">
        <f t="shared" si="1055"/>
        <v>42032.916666666672</v>
      </c>
      <c r="U3266">
        <f t="shared" si="1056"/>
        <v>2015</v>
      </c>
      <c r="V3266" t="str">
        <f>VLOOKUP(MONTH(S3266),REF!$C$4:$D$15,2,FALSE)</f>
        <v>JAN</v>
      </c>
      <c r="W3266" t="str">
        <f t="shared" si="1057"/>
        <v>NO</v>
      </c>
      <c r="X3266" t="str">
        <f t="shared" si="1058"/>
        <v>YES</v>
      </c>
      <c r="Y3266" t="str">
        <f t="shared" si="1059"/>
        <v>NO</v>
      </c>
      <c r="Z3266" t="str">
        <f t="shared" si="1060"/>
        <v>NO</v>
      </c>
      <c r="AA3266" t="str">
        <f t="shared" si="1061"/>
        <v>NO</v>
      </c>
      <c r="AB3266" t="str">
        <f t="shared" si="1062"/>
        <v>NO</v>
      </c>
      <c r="AC3266" t="str">
        <f t="shared" si="1063"/>
        <v>NO</v>
      </c>
      <c r="AD3266" t="str">
        <f t="shared" si="1064"/>
        <v>NO</v>
      </c>
      <c r="AE3266" t="str">
        <f t="shared" si="1065"/>
        <v>NO</v>
      </c>
      <c r="AF3266" t="str">
        <f t="shared" si="1066"/>
        <v>NO</v>
      </c>
      <c r="AG3266" t="str">
        <f t="shared" si="1067"/>
        <v>NO</v>
      </c>
      <c r="AH3266" t="str">
        <f t="shared" si="1068"/>
        <v>NO</v>
      </c>
      <c r="AI3266">
        <f t="shared" si="1069"/>
        <v>49</v>
      </c>
      <c r="AJ3266" t="str">
        <f t="shared" si="1070"/>
        <v/>
      </c>
    </row>
    <row r="3267" spans="1:36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71">E3267/D3267</f>
        <v>1.64</v>
      </c>
      <c r="P3267" s="6">
        <f t="shared" ref="P3267:P3330" si="1072">E3267/L3267</f>
        <v>70.285714285714292</v>
      </c>
      <c r="Q3267" t="str">
        <f t="shared" ref="Q3267:Q3330" si="1073">LEFT(N3267,FIND("/",N3267)-1)</f>
        <v>theater</v>
      </c>
      <c r="R3267" t="str">
        <f t="shared" ref="R3267:R3330" si="1074">RIGHT(N3267,LEN(N3267)-FIND("/",N3267))</f>
        <v>plays</v>
      </c>
      <c r="S3267" s="8">
        <f t="shared" ref="S3267:S3330" si="1075">ROUND((J3267/86400)+DATE(1970,1,1),0)</f>
        <v>42312</v>
      </c>
      <c r="T3267" s="8">
        <f t="shared" ref="T3267:T3330" si="1076">(I3267/86400)+DATE(1970,1,1)</f>
        <v>42341.708333333328</v>
      </c>
      <c r="U3267">
        <f t="shared" ref="U3267:U3330" si="1077">YEAR(S3267)</f>
        <v>2015</v>
      </c>
      <c r="V3267" t="str">
        <f>VLOOKUP(MONTH(S3267),REF!$C$4:$D$15,2,FALSE)</f>
        <v>NOV</v>
      </c>
      <c r="W3267" t="str">
        <f t="shared" ref="W3267:W3330" si="1078">IF(D3267&lt;1000,"YES","NO")</f>
        <v>NO</v>
      </c>
      <c r="X3267" t="str">
        <f t="shared" ref="X3267:X3330" si="1079">IF(AND($D3267&gt;=1000,$D3267&lt;=4999),"YES","NO")</f>
        <v>YES</v>
      </c>
      <c r="Y3267" t="str">
        <f t="shared" ref="Y3267:Y3330" si="1080">IF(AND($D3267&gt;=5000,$D3267&lt;=9999),"YES","NO")</f>
        <v>NO</v>
      </c>
      <c r="Z3267" t="str">
        <f t="shared" ref="Z3267:Z3330" si="1081">IF(AND($D3267&gt;=10000,$D3267&lt;=14999),"YES","NO")</f>
        <v>NO</v>
      </c>
      <c r="AA3267" t="str">
        <f t="shared" ref="AA3267:AA3330" si="1082">IF(AND($D3267&gt;=15000,$D3267&lt;=19999),"YES","NO")</f>
        <v>NO</v>
      </c>
      <c r="AB3267" t="str">
        <f t="shared" ref="AB3267:AB3330" si="1083">IF(AND($D3267&gt;=20000,$D3267&lt;=24999),"YES","NO")</f>
        <v>NO</v>
      </c>
      <c r="AC3267" t="str">
        <f t="shared" ref="AC3267:AC3330" si="1084">IF(AND($D3267&gt;=25000,$D3267&lt;=29999),"YES","NO")</f>
        <v>NO</v>
      </c>
      <c r="AD3267" t="str">
        <f t="shared" ref="AD3267:AD3330" si="1085">IF(AND($D3267&gt;=30000,$D3267&lt;=34999),"YES","NO")</f>
        <v>NO</v>
      </c>
      <c r="AE3267" t="str">
        <f t="shared" ref="AE3267:AE3330" si="1086">IF(AND($D3267&gt;=35000,$D3267&lt;=39999),"YES","NO")</f>
        <v>NO</v>
      </c>
      <c r="AF3267" t="str">
        <f t="shared" ref="AF3267:AF3330" si="1087">IF(AND($D3267&gt;=40000,$D3267&lt;=44999),"YES","NO")</f>
        <v>NO</v>
      </c>
      <c r="AG3267" t="str">
        <f t="shared" ref="AG3267:AG3330" si="1088">IF(AND($D3267&gt;=45000,$D3267&lt;=49999),"YES","NO")</f>
        <v>NO</v>
      </c>
      <c r="AH3267" t="str">
        <f t="shared" ref="AH3267:AH3330" si="1089">IF($D3267&gt;=50000,"YES","NO")</f>
        <v>NO</v>
      </c>
      <c r="AI3267">
        <f t="shared" ref="AI3267:AI3330" si="1090">IF(F3267="successful",L3267,"")</f>
        <v>63</v>
      </c>
      <c r="AJ3267" t="str">
        <f t="shared" ref="AJ3267:AJ3330" si="1091">IF(F3267="failed",L3267,"")</f>
        <v/>
      </c>
    </row>
    <row r="3268" spans="1:36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71"/>
        <v>1.3128333333333333</v>
      </c>
      <c r="P3268" s="6">
        <f t="shared" si="1072"/>
        <v>48.325153374233132</v>
      </c>
      <c r="Q3268" t="str">
        <f t="shared" si="1073"/>
        <v>theater</v>
      </c>
      <c r="R3268" t="str">
        <f t="shared" si="1074"/>
        <v>plays</v>
      </c>
      <c r="S3268" s="8">
        <f t="shared" si="1075"/>
        <v>42137</v>
      </c>
      <c r="T3268" s="8">
        <f t="shared" si="1076"/>
        <v>42167.875</v>
      </c>
      <c r="U3268">
        <f t="shared" si="1077"/>
        <v>2015</v>
      </c>
      <c r="V3268" t="str">
        <f>VLOOKUP(MONTH(S3268),REF!$C$4:$D$15,2,FALSE)</f>
        <v>MAY</v>
      </c>
      <c r="W3268" t="str">
        <f t="shared" si="1078"/>
        <v>NO</v>
      </c>
      <c r="X3268" t="str">
        <f t="shared" si="1079"/>
        <v>NO</v>
      </c>
      <c r="Y3268" t="str">
        <f t="shared" si="1080"/>
        <v>YES</v>
      </c>
      <c r="Z3268" t="str">
        <f t="shared" si="1081"/>
        <v>NO</v>
      </c>
      <c r="AA3268" t="str">
        <f t="shared" si="1082"/>
        <v>NO</v>
      </c>
      <c r="AB3268" t="str">
        <f t="shared" si="1083"/>
        <v>NO</v>
      </c>
      <c r="AC3268" t="str">
        <f t="shared" si="1084"/>
        <v>NO</v>
      </c>
      <c r="AD3268" t="str">
        <f t="shared" si="1085"/>
        <v>NO</v>
      </c>
      <c r="AE3268" t="str">
        <f t="shared" si="1086"/>
        <v>NO</v>
      </c>
      <c r="AF3268" t="str">
        <f t="shared" si="1087"/>
        <v>NO</v>
      </c>
      <c r="AG3268" t="str">
        <f t="shared" si="1088"/>
        <v>NO</v>
      </c>
      <c r="AH3268" t="str">
        <f t="shared" si="1089"/>
        <v>NO</v>
      </c>
      <c r="AI3268">
        <f t="shared" si="1090"/>
        <v>163</v>
      </c>
      <c r="AJ3268" t="str">
        <f t="shared" si="1091"/>
        <v/>
      </c>
    </row>
    <row r="3269" spans="1:36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71"/>
        <v>1.0209999999999999</v>
      </c>
      <c r="P3269" s="6">
        <f t="shared" si="1072"/>
        <v>53.177083333333336</v>
      </c>
      <c r="Q3269" t="str">
        <f t="shared" si="1073"/>
        <v>theater</v>
      </c>
      <c r="R3269" t="str">
        <f t="shared" si="1074"/>
        <v>plays</v>
      </c>
      <c r="S3269" s="8">
        <f t="shared" si="1075"/>
        <v>42173</v>
      </c>
      <c r="T3269" s="8">
        <f t="shared" si="1076"/>
        <v>42202.757638888885</v>
      </c>
      <c r="U3269">
        <f t="shared" si="1077"/>
        <v>2015</v>
      </c>
      <c r="V3269" t="str">
        <f>VLOOKUP(MONTH(S3269),REF!$C$4:$D$15,2,FALSE)</f>
        <v>JUN</v>
      </c>
      <c r="W3269" t="str">
        <f t="shared" si="1078"/>
        <v>NO</v>
      </c>
      <c r="X3269" t="str">
        <f t="shared" si="1079"/>
        <v>NO</v>
      </c>
      <c r="Y3269" t="str">
        <f t="shared" si="1080"/>
        <v>NO</v>
      </c>
      <c r="Z3269" t="str">
        <f t="shared" si="1081"/>
        <v>NO</v>
      </c>
      <c r="AA3269" t="str">
        <f t="shared" si="1082"/>
        <v>YES</v>
      </c>
      <c r="AB3269" t="str">
        <f t="shared" si="1083"/>
        <v>NO</v>
      </c>
      <c r="AC3269" t="str">
        <f t="shared" si="1084"/>
        <v>NO</v>
      </c>
      <c r="AD3269" t="str">
        <f t="shared" si="1085"/>
        <v>NO</v>
      </c>
      <c r="AE3269" t="str">
        <f t="shared" si="1086"/>
        <v>NO</v>
      </c>
      <c r="AF3269" t="str">
        <f t="shared" si="1087"/>
        <v>NO</v>
      </c>
      <c r="AG3269" t="str">
        <f t="shared" si="1088"/>
        <v>NO</v>
      </c>
      <c r="AH3269" t="str">
        <f t="shared" si="1089"/>
        <v>NO</v>
      </c>
      <c r="AI3269">
        <f t="shared" si="1090"/>
        <v>288</v>
      </c>
      <c r="AJ3269" t="str">
        <f t="shared" si="1091"/>
        <v/>
      </c>
    </row>
    <row r="3270" spans="1:36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71"/>
        <v>1.28</v>
      </c>
      <c r="P3270" s="6">
        <f t="shared" si="1072"/>
        <v>60.952380952380949</v>
      </c>
      <c r="Q3270" t="str">
        <f t="shared" si="1073"/>
        <v>theater</v>
      </c>
      <c r="R3270" t="str">
        <f t="shared" si="1074"/>
        <v>plays</v>
      </c>
      <c r="S3270" s="8">
        <f t="shared" si="1075"/>
        <v>42591</v>
      </c>
      <c r="T3270" s="8">
        <f t="shared" si="1076"/>
        <v>42606.90425925926</v>
      </c>
      <c r="U3270">
        <f t="shared" si="1077"/>
        <v>2016</v>
      </c>
      <c r="V3270" t="str">
        <f>VLOOKUP(MONTH(S3270),REF!$C$4:$D$15,2,FALSE)</f>
        <v>AUG</v>
      </c>
      <c r="W3270" t="str">
        <f t="shared" si="1078"/>
        <v>NO</v>
      </c>
      <c r="X3270" t="str">
        <f t="shared" si="1079"/>
        <v>YES</v>
      </c>
      <c r="Y3270" t="str">
        <f t="shared" si="1080"/>
        <v>NO</v>
      </c>
      <c r="Z3270" t="str">
        <f t="shared" si="1081"/>
        <v>NO</v>
      </c>
      <c r="AA3270" t="str">
        <f t="shared" si="1082"/>
        <v>NO</v>
      </c>
      <c r="AB3270" t="str">
        <f t="shared" si="1083"/>
        <v>NO</v>
      </c>
      <c r="AC3270" t="str">
        <f t="shared" si="1084"/>
        <v>NO</v>
      </c>
      <c r="AD3270" t="str">
        <f t="shared" si="1085"/>
        <v>NO</v>
      </c>
      <c r="AE3270" t="str">
        <f t="shared" si="1086"/>
        <v>NO</v>
      </c>
      <c r="AF3270" t="str">
        <f t="shared" si="1087"/>
        <v>NO</v>
      </c>
      <c r="AG3270" t="str">
        <f t="shared" si="1088"/>
        <v>NO</v>
      </c>
      <c r="AH3270" t="str">
        <f t="shared" si="1089"/>
        <v>NO</v>
      </c>
      <c r="AI3270">
        <f t="shared" si="1090"/>
        <v>42</v>
      </c>
      <c r="AJ3270" t="str">
        <f t="shared" si="1091"/>
        <v/>
      </c>
    </row>
    <row r="3271" spans="1:36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71"/>
        <v>1.0149999999999999</v>
      </c>
      <c r="P3271" s="6">
        <f t="shared" si="1072"/>
        <v>116</v>
      </c>
      <c r="Q3271" t="str">
        <f t="shared" si="1073"/>
        <v>theater</v>
      </c>
      <c r="R3271" t="str">
        <f t="shared" si="1074"/>
        <v>plays</v>
      </c>
      <c r="S3271" s="8">
        <f t="shared" si="1075"/>
        <v>42137</v>
      </c>
      <c r="T3271" s="8">
        <f t="shared" si="1076"/>
        <v>42171.458333333328</v>
      </c>
      <c r="U3271">
        <f t="shared" si="1077"/>
        <v>2015</v>
      </c>
      <c r="V3271" t="str">
        <f>VLOOKUP(MONTH(S3271),REF!$C$4:$D$15,2,FALSE)</f>
        <v>MAY</v>
      </c>
      <c r="W3271" t="str">
        <f t="shared" si="1078"/>
        <v>NO</v>
      </c>
      <c r="X3271" t="str">
        <f t="shared" si="1079"/>
        <v>NO</v>
      </c>
      <c r="Y3271" t="str">
        <f t="shared" si="1080"/>
        <v>YES</v>
      </c>
      <c r="Z3271" t="str">
        <f t="shared" si="1081"/>
        <v>NO</v>
      </c>
      <c r="AA3271" t="str">
        <f t="shared" si="1082"/>
        <v>NO</v>
      </c>
      <c r="AB3271" t="str">
        <f t="shared" si="1083"/>
        <v>NO</v>
      </c>
      <c r="AC3271" t="str">
        <f t="shared" si="1084"/>
        <v>NO</v>
      </c>
      <c r="AD3271" t="str">
        <f t="shared" si="1085"/>
        <v>NO</v>
      </c>
      <c r="AE3271" t="str">
        <f t="shared" si="1086"/>
        <v>NO</v>
      </c>
      <c r="AF3271" t="str">
        <f t="shared" si="1087"/>
        <v>NO</v>
      </c>
      <c r="AG3271" t="str">
        <f t="shared" si="1088"/>
        <v>NO</v>
      </c>
      <c r="AH3271" t="str">
        <f t="shared" si="1089"/>
        <v>NO</v>
      </c>
      <c r="AI3271">
        <f t="shared" si="1090"/>
        <v>70</v>
      </c>
      <c r="AJ3271" t="str">
        <f t="shared" si="1091"/>
        <v/>
      </c>
    </row>
    <row r="3272" spans="1:36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71"/>
        <v>1.0166666666666666</v>
      </c>
      <c r="P3272" s="6">
        <f t="shared" si="1072"/>
        <v>61</v>
      </c>
      <c r="Q3272" t="str">
        <f t="shared" si="1073"/>
        <v>theater</v>
      </c>
      <c r="R3272" t="str">
        <f t="shared" si="1074"/>
        <v>plays</v>
      </c>
      <c r="S3272" s="8">
        <f t="shared" si="1075"/>
        <v>42168</v>
      </c>
      <c r="T3272" s="8">
        <f t="shared" si="1076"/>
        <v>42197.533159722225</v>
      </c>
      <c r="U3272">
        <f t="shared" si="1077"/>
        <v>2015</v>
      </c>
      <c r="V3272" t="str">
        <f>VLOOKUP(MONTH(S3272),REF!$C$4:$D$15,2,FALSE)</f>
        <v>JUN</v>
      </c>
      <c r="W3272" t="str">
        <f t="shared" si="1078"/>
        <v>NO</v>
      </c>
      <c r="X3272" t="str">
        <f t="shared" si="1079"/>
        <v>YES</v>
      </c>
      <c r="Y3272" t="str">
        <f t="shared" si="1080"/>
        <v>NO</v>
      </c>
      <c r="Z3272" t="str">
        <f t="shared" si="1081"/>
        <v>NO</v>
      </c>
      <c r="AA3272" t="str">
        <f t="shared" si="1082"/>
        <v>NO</v>
      </c>
      <c r="AB3272" t="str">
        <f t="shared" si="1083"/>
        <v>NO</v>
      </c>
      <c r="AC3272" t="str">
        <f t="shared" si="1084"/>
        <v>NO</v>
      </c>
      <c r="AD3272" t="str">
        <f t="shared" si="1085"/>
        <v>NO</v>
      </c>
      <c r="AE3272" t="str">
        <f t="shared" si="1086"/>
        <v>NO</v>
      </c>
      <c r="AF3272" t="str">
        <f t="shared" si="1087"/>
        <v>NO</v>
      </c>
      <c r="AG3272" t="str">
        <f t="shared" si="1088"/>
        <v>NO</v>
      </c>
      <c r="AH3272" t="str">
        <f t="shared" si="1089"/>
        <v>NO</v>
      </c>
      <c r="AI3272">
        <f t="shared" si="1090"/>
        <v>30</v>
      </c>
      <c r="AJ3272" t="str">
        <f t="shared" si="1091"/>
        <v/>
      </c>
    </row>
    <row r="3273" spans="1:36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71"/>
        <v>1.3</v>
      </c>
      <c r="P3273" s="6">
        <f t="shared" si="1072"/>
        <v>38.235294117647058</v>
      </c>
      <c r="Q3273" t="str">
        <f t="shared" si="1073"/>
        <v>theater</v>
      </c>
      <c r="R3273" t="str">
        <f t="shared" si="1074"/>
        <v>plays</v>
      </c>
      <c r="S3273" s="8">
        <f t="shared" si="1075"/>
        <v>41915</v>
      </c>
      <c r="T3273" s="8">
        <f t="shared" si="1076"/>
        <v>41945.478877314818</v>
      </c>
      <c r="U3273">
        <f t="shared" si="1077"/>
        <v>2014</v>
      </c>
      <c r="V3273" t="str">
        <f>VLOOKUP(MONTH(S3273),REF!$C$4:$D$15,2,FALSE)</f>
        <v>OCT</v>
      </c>
      <c r="W3273" t="str">
        <f t="shared" si="1078"/>
        <v>NO</v>
      </c>
      <c r="X3273" t="str">
        <f t="shared" si="1079"/>
        <v>YES</v>
      </c>
      <c r="Y3273" t="str">
        <f t="shared" si="1080"/>
        <v>NO</v>
      </c>
      <c r="Z3273" t="str">
        <f t="shared" si="1081"/>
        <v>NO</v>
      </c>
      <c r="AA3273" t="str">
        <f t="shared" si="1082"/>
        <v>NO</v>
      </c>
      <c r="AB3273" t="str">
        <f t="shared" si="1083"/>
        <v>NO</v>
      </c>
      <c r="AC3273" t="str">
        <f t="shared" si="1084"/>
        <v>NO</v>
      </c>
      <c r="AD3273" t="str">
        <f t="shared" si="1085"/>
        <v>NO</v>
      </c>
      <c r="AE3273" t="str">
        <f t="shared" si="1086"/>
        <v>NO</v>
      </c>
      <c r="AF3273" t="str">
        <f t="shared" si="1087"/>
        <v>NO</v>
      </c>
      <c r="AG3273" t="str">
        <f t="shared" si="1088"/>
        <v>NO</v>
      </c>
      <c r="AH3273" t="str">
        <f t="shared" si="1089"/>
        <v>NO</v>
      </c>
      <c r="AI3273">
        <f t="shared" si="1090"/>
        <v>51</v>
      </c>
      <c r="AJ3273" t="str">
        <f t="shared" si="1091"/>
        <v/>
      </c>
    </row>
    <row r="3274" spans="1:36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71"/>
        <v>1.5443</v>
      </c>
      <c r="P3274" s="6">
        <f t="shared" si="1072"/>
        <v>106.50344827586207</v>
      </c>
      <c r="Q3274" t="str">
        <f t="shared" si="1073"/>
        <v>theater</v>
      </c>
      <c r="R3274" t="str">
        <f t="shared" si="1074"/>
        <v>plays</v>
      </c>
      <c r="S3274" s="8">
        <f t="shared" si="1075"/>
        <v>42285</v>
      </c>
      <c r="T3274" s="8">
        <f t="shared" si="1076"/>
        <v>42314.541770833333</v>
      </c>
      <c r="U3274">
        <f t="shared" si="1077"/>
        <v>2015</v>
      </c>
      <c r="V3274" t="str">
        <f>VLOOKUP(MONTH(S3274),REF!$C$4:$D$15,2,FALSE)</f>
        <v>OCT</v>
      </c>
      <c r="W3274" t="str">
        <f t="shared" si="1078"/>
        <v>NO</v>
      </c>
      <c r="X3274" t="str">
        <f t="shared" si="1079"/>
        <v>NO</v>
      </c>
      <c r="Y3274" t="str">
        <f t="shared" si="1080"/>
        <v>NO</v>
      </c>
      <c r="Z3274" t="str">
        <f t="shared" si="1081"/>
        <v>YES</v>
      </c>
      <c r="AA3274" t="str">
        <f t="shared" si="1082"/>
        <v>NO</v>
      </c>
      <c r="AB3274" t="str">
        <f t="shared" si="1083"/>
        <v>NO</v>
      </c>
      <c r="AC3274" t="str">
        <f t="shared" si="1084"/>
        <v>NO</v>
      </c>
      <c r="AD3274" t="str">
        <f t="shared" si="1085"/>
        <v>NO</v>
      </c>
      <c r="AE3274" t="str">
        <f t="shared" si="1086"/>
        <v>NO</v>
      </c>
      <c r="AF3274" t="str">
        <f t="shared" si="1087"/>
        <v>NO</v>
      </c>
      <c r="AG3274" t="str">
        <f t="shared" si="1088"/>
        <v>NO</v>
      </c>
      <c r="AH3274" t="str">
        <f t="shared" si="1089"/>
        <v>NO</v>
      </c>
      <c r="AI3274">
        <f t="shared" si="1090"/>
        <v>145</v>
      </c>
      <c r="AJ3274" t="str">
        <f t="shared" si="1091"/>
        <v/>
      </c>
    </row>
    <row r="3275" spans="1:36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71"/>
        <v>1.0740000000000001</v>
      </c>
      <c r="P3275" s="6">
        <f t="shared" si="1072"/>
        <v>204.57142857142858</v>
      </c>
      <c r="Q3275" t="str">
        <f t="shared" si="1073"/>
        <v>theater</v>
      </c>
      <c r="R3275" t="str">
        <f t="shared" si="1074"/>
        <v>plays</v>
      </c>
      <c r="S3275" s="8">
        <f t="shared" si="1075"/>
        <v>42612</v>
      </c>
      <c r="T3275" s="8">
        <f t="shared" si="1076"/>
        <v>42627.791666666672</v>
      </c>
      <c r="U3275">
        <f t="shared" si="1077"/>
        <v>2016</v>
      </c>
      <c r="V3275" t="str">
        <f>VLOOKUP(MONTH(S3275),REF!$C$4:$D$15,2,FALSE)</f>
        <v>AUG</v>
      </c>
      <c r="W3275" t="str">
        <f t="shared" si="1078"/>
        <v>NO</v>
      </c>
      <c r="X3275" t="str">
        <f t="shared" si="1079"/>
        <v>YES</v>
      </c>
      <c r="Y3275" t="str">
        <f t="shared" si="1080"/>
        <v>NO</v>
      </c>
      <c r="Z3275" t="str">
        <f t="shared" si="1081"/>
        <v>NO</v>
      </c>
      <c r="AA3275" t="str">
        <f t="shared" si="1082"/>
        <v>NO</v>
      </c>
      <c r="AB3275" t="str">
        <f t="shared" si="1083"/>
        <v>NO</v>
      </c>
      <c r="AC3275" t="str">
        <f t="shared" si="1084"/>
        <v>NO</v>
      </c>
      <c r="AD3275" t="str">
        <f t="shared" si="1085"/>
        <v>NO</v>
      </c>
      <c r="AE3275" t="str">
        <f t="shared" si="1086"/>
        <v>NO</v>
      </c>
      <c r="AF3275" t="str">
        <f t="shared" si="1087"/>
        <v>NO</v>
      </c>
      <c r="AG3275" t="str">
        <f t="shared" si="1088"/>
        <v>NO</v>
      </c>
      <c r="AH3275" t="str">
        <f t="shared" si="1089"/>
        <v>NO</v>
      </c>
      <c r="AI3275">
        <f t="shared" si="1090"/>
        <v>21</v>
      </c>
      <c r="AJ3275" t="str">
        <f t="shared" si="1091"/>
        <v/>
      </c>
    </row>
    <row r="3276" spans="1:36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71"/>
        <v>1.0132258064516129</v>
      </c>
      <c r="P3276" s="6">
        <f t="shared" si="1072"/>
        <v>54.912587412587413</v>
      </c>
      <c r="Q3276" t="str">
        <f t="shared" si="1073"/>
        <v>theater</v>
      </c>
      <c r="R3276" t="str">
        <f t="shared" si="1074"/>
        <v>plays</v>
      </c>
      <c r="S3276" s="8">
        <f t="shared" si="1075"/>
        <v>42401</v>
      </c>
      <c r="T3276" s="8">
        <f t="shared" si="1076"/>
        <v>42444.875</v>
      </c>
      <c r="U3276">
        <f t="shared" si="1077"/>
        <v>2016</v>
      </c>
      <c r="V3276" t="str">
        <f>VLOOKUP(MONTH(S3276),REF!$C$4:$D$15,2,FALSE)</f>
        <v>FEB</v>
      </c>
      <c r="W3276" t="str">
        <f t="shared" si="1078"/>
        <v>NO</v>
      </c>
      <c r="X3276" t="str">
        <f t="shared" si="1079"/>
        <v>NO</v>
      </c>
      <c r="Y3276" t="str">
        <f t="shared" si="1080"/>
        <v>NO</v>
      </c>
      <c r="Z3276" t="str">
        <f t="shared" si="1081"/>
        <v>NO</v>
      </c>
      <c r="AA3276" t="str">
        <f t="shared" si="1082"/>
        <v>YES</v>
      </c>
      <c r="AB3276" t="str">
        <f t="shared" si="1083"/>
        <v>NO</v>
      </c>
      <c r="AC3276" t="str">
        <f t="shared" si="1084"/>
        <v>NO</v>
      </c>
      <c r="AD3276" t="str">
        <f t="shared" si="1085"/>
        <v>NO</v>
      </c>
      <c r="AE3276" t="str">
        <f t="shared" si="1086"/>
        <v>NO</v>
      </c>
      <c r="AF3276" t="str">
        <f t="shared" si="1087"/>
        <v>NO</v>
      </c>
      <c r="AG3276" t="str">
        <f t="shared" si="1088"/>
        <v>NO</v>
      </c>
      <c r="AH3276" t="str">
        <f t="shared" si="1089"/>
        <v>NO</v>
      </c>
      <c r="AI3276">
        <f t="shared" si="1090"/>
        <v>286</v>
      </c>
      <c r="AJ3276" t="str">
        <f t="shared" si="1091"/>
        <v/>
      </c>
    </row>
    <row r="3277" spans="1:36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71"/>
        <v>1.0027777777777778</v>
      </c>
      <c r="P3277" s="6">
        <f t="shared" si="1072"/>
        <v>150.41666666666666</v>
      </c>
      <c r="Q3277" t="str">
        <f t="shared" si="1073"/>
        <v>theater</v>
      </c>
      <c r="R3277" t="str">
        <f t="shared" si="1074"/>
        <v>plays</v>
      </c>
      <c r="S3277" s="8">
        <f t="shared" si="1075"/>
        <v>42018</v>
      </c>
      <c r="T3277" s="8">
        <f t="shared" si="1076"/>
        <v>42044.1875</v>
      </c>
      <c r="U3277">
        <f t="shared" si="1077"/>
        <v>2015</v>
      </c>
      <c r="V3277" t="str">
        <f>VLOOKUP(MONTH(S3277),REF!$C$4:$D$15,2,FALSE)</f>
        <v>JAN</v>
      </c>
      <c r="W3277" t="str">
        <f t="shared" si="1078"/>
        <v>NO</v>
      </c>
      <c r="X3277" t="str">
        <f t="shared" si="1079"/>
        <v>YES</v>
      </c>
      <c r="Y3277" t="str">
        <f t="shared" si="1080"/>
        <v>NO</v>
      </c>
      <c r="Z3277" t="str">
        <f t="shared" si="1081"/>
        <v>NO</v>
      </c>
      <c r="AA3277" t="str">
        <f t="shared" si="1082"/>
        <v>NO</v>
      </c>
      <c r="AB3277" t="str">
        <f t="shared" si="1083"/>
        <v>NO</v>
      </c>
      <c r="AC3277" t="str">
        <f t="shared" si="1084"/>
        <v>NO</v>
      </c>
      <c r="AD3277" t="str">
        <f t="shared" si="1085"/>
        <v>NO</v>
      </c>
      <c r="AE3277" t="str">
        <f t="shared" si="1086"/>
        <v>NO</v>
      </c>
      <c r="AF3277" t="str">
        <f t="shared" si="1087"/>
        <v>NO</v>
      </c>
      <c r="AG3277" t="str">
        <f t="shared" si="1088"/>
        <v>NO</v>
      </c>
      <c r="AH3277" t="str">
        <f t="shared" si="1089"/>
        <v>NO</v>
      </c>
      <c r="AI3277">
        <f t="shared" si="1090"/>
        <v>12</v>
      </c>
      <c r="AJ3277" t="str">
        <f t="shared" si="1091"/>
        <v/>
      </c>
    </row>
    <row r="3278" spans="1:36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71"/>
        <v>1.1684444444444444</v>
      </c>
      <c r="P3278" s="6">
        <f t="shared" si="1072"/>
        <v>52.58</v>
      </c>
      <c r="Q3278" t="str">
        <f t="shared" si="1073"/>
        <v>theater</v>
      </c>
      <c r="R3278" t="str">
        <f t="shared" si="1074"/>
        <v>plays</v>
      </c>
      <c r="S3278" s="8">
        <f t="shared" si="1075"/>
        <v>42427</v>
      </c>
      <c r="T3278" s="8">
        <f t="shared" si="1076"/>
        <v>42461.165972222225</v>
      </c>
      <c r="U3278">
        <f t="shared" si="1077"/>
        <v>2016</v>
      </c>
      <c r="V3278" t="str">
        <f>VLOOKUP(MONTH(S3278),REF!$C$4:$D$15,2,FALSE)</f>
        <v>FEB</v>
      </c>
      <c r="W3278" t="str">
        <f t="shared" si="1078"/>
        <v>NO</v>
      </c>
      <c r="X3278" t="str">
        <f t="shared" si="1079"/>
        <v>YES</v>
      </c>
      <c r="Y3278" t="str">
        <f t="shared" si="1080"/>
        <v>NO</v>
      </c>
      <c r="Z3278" t="str">
        <f t="shared" si="1081"/>
        <v>NO</v>
      </c>
      <c r="AA3278" t="str">
        <f t="shared" si="1082"/>
        <v>NO</v>
      </c>
      <c r="AB3278" t="str">
        <f t="shared" si="1083"/>
        <v>NO</v>
      </c>
      <c r="AC3278" t="str">
        <f t="shared" si="1084"/>
        <v>NO</v>
      </c>
      <c r="AD3278" t="str">
        <f t="shared" si="1085"/>
        <v>NO</v>
      </c>
      <c r="AE3278" t="str">
        <f t="shared" si="1086"/>
        <v>NO</v>
      </c>
      <c r="AF3278" t="str">
        <f t="shared" si="1087"/>
        <v>NO</v>
      </c>
      <c r="AG3278" t="str">
        <f t="shared" si="1088"/>
        <v>NO</v>
      </c>
      <c r="AH3278" t="str">
        <f t="shared" si="1089"/>
        <v>NO</v>
      </c>
      <c r="AI3278">
        <f t="shared" si="1090"/>
        <v>100</v>
      </c>
      <c r="AJ3278" t="str">
        <f t="shared" si="1091"/>
        <v/>
      </c>
    </row>
    <row r="3279" spans="1:36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71"/>
        <v>1.0860000000000001</v>
      </c>
      <c r="P3279" s="6">
        <f t="shared" si="1072"/>
        <v>54.3</v>
      </c>
      <c r="Q3279" t="str">
        <f t="shared" si="1073"/>
        <v>theater</v>
      </c>
      <c r="R3279" t="str">
        <f t="shared" si="1074"/>
        <v>plays</v>
      </c>
      <c r="S3279" s="8">
        <f t="shared" si="1075"/>
        <v>41932</v>
      </c>
      <c r="T3279" s="8">
        <f t="shared" si="1076"/>
        <v>41961.724606481483</v>
      </c>
      <c r="U3279">
        <f t="shared" si="1077"/>
        <v>2014</v>
      </c>
      <c r="V3279" t="str">
        <f>VLOOKUP(MONTH(S3279),REF!$C$4:$D$15,2,FALSE)</f>
        <v>OCT</v>
      </c>
      <c r="W3279" t="str">
        <f t="shared" si="1078"/>
        <v>NO</v>
      </c>
      <c r="X3279" t="str">
        <f t="shared" si="1079"/>
        <v>NO</v>
      </c>
      <c r="Y3279" t="str">
        <f t="shared" si="1080"/>
        <v>YES</v>
      </c>
      <c r="Z3279" t="str">
        <f t="shared" si="1081"/>
        <v>NO</v>
      </c>
      <c r="AA3279" t="str">
        <f t="shared" si="1082"/>
        <v>NO</v>
      </c>
      <c r="AB3279" t="str">
        <f t="shared" si="1083"/>
        <v>NO</v>
      </c>
      <c r="AC3279" t="str">
        <f t="shared" si="1084"/>
        <v>NO</v>
      </c>
      <c r="AD3279" t="str">
        <f t="shared" si="1085"/>
        <v>NO</v>
      </c>
      <c r="AE3279" t="str">
        <f t="shared" si="1086"/>
        <v>NO</v>
      </c>
      <c r="AF3279" t="str">
        <f t="shared" si="1087"/>
        <v>NO</v>
      </c>
      <c r="AG3279" t="str">
        <f t="shared" si="1088"/>
        <v>NO</v>
      </c>
      <c r="AH3279" t="str">
        <f t="shared" si="1089"/>
        <v>NO</v>
      </c>
      <c r="AI3279">
        <f t="shared" si="1090"/>
        <v>100</v>
      </c>
      <c r="AJ3279" t="str">
        <f t="shared" si="1091"/>
        <v/>
      </c>
    </row>
    <row r="3280" spans="1:36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71"/>
        <v>1.034</v>
      </c>
      <c r="P3280" s="6">
        <f t="shared" si="1072"/>
        <v>76.029411764705884</v>
      </c>
      <c r="Q3280" t="str">
        <f t="shared" si="1073"/>
        <v>theater</v>
      </c>
      <c r="R3280" t="str">
        <f t="shared" si="1074"/>
        <v>plays</v>
      </c>
      <c r="S3280" s="8">
        <f t="shared" si="1075"/>
        <v>42125</v>
      </c>
      <c r="T3280" s="8">
        <f t="shared" si="1076"/>
        <v>42154.848414351851</v>
      </c>
      <c r="U3280">
        <f t="shared" si="1077"/>
        <v>2015</v>
      </c>
      <c r="V3280" t="str">
        <f>VLOOKUP(MONTH(S3280),REF!$C$4:$D$15,2,FALSE)</f>
        <v>MAY</v>
      </c>
      <c r="W3280" t="str">
        <f t="shared" si="1078"/>
        <v>NO</v>
      </c>
      <c r="X3280" t="str">
        <f t="shared" si="1079"/>
        <v>YES</v>
      </c>
      <c r="Y3280" t="str">
        <f t="shared" si="1080"/>
        <v>NO</v>
      </c>
      <c r="Z3280" t="str">
        <f t="shared" si="1081"/>
        <v>NO</v>
      </c>
      <c r="AA3280" t="str">
        <f t="shared" si="1082"/>
        <v>NO</v>
      </c>
      <c r="AB3280" t="str">
        <f t="shared" si="1083"/>
        <v>NO</v>
      </c>
      <c r="AC3280" t="str">
        <f t="shared" si="1084"/>
        <v>NO</v>
      </c>
      <c r="AD3280" t="str">
        <f t="shared" si="1085"/>
        <v>NO</v>
      </c>
      <c r="AE3280" t="str">
        <f t="shared" si="1086"/>
        <v>NO</v>
      </c>
      <c r="AF3280" t="str">
        <f t="shared" si="1087"/>
        <v>NO</v>
      </c>
      <c r="AG3280" t="str">
        <f t="shared" si="1088"/>
        <v>NO</v>
      </c>
      <c r="AH3280" t="str">
        <f t="shared" si="1089"/>
        <v>NO</v>
      </c>
      <c r="AI3280">
        <f t="shared" si="1090"/>
        <v>34</v>
      </c>
      <c r="AJ3280" t="str">
        <f t="shared" si="1091"/>
        <v/>
      </c>
    </row>
    <row r="3281" spans="1:36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71"/>
        <v>1.1427586206896552</v>
      </c>
      <c r="P3281" s="6">
        <f t="shared" si="1072"/>
        <v>105.2063492063492</v>
      </c>
      <c r="Q3281" t="str">
        <f t="shared" si="1073"/>
        <v>theater</v>
      </c>
      <c r="R3281" t="str">
        <f t="shared" si="1074"/>
        <v>plays</v>
      </c>
      <c r="S3281" s="8">
        <f t="shared" si="1075"/>
        <v>42431</v>
      </c>
      <c r="T3281" s="8">
        <f t="shared" si="1076"/>
        <v>42461.06086805556</v>
      </c>
      <c r="U3281">
        <f t="shared" si="1077"/>
        <v>2016</v>
      </c>
      <c r="V3281" t="str">
        <f>VLOOKUP(MONTH(S3281),REF!$C$4:$D$15,2,FALSE)</f>
        <v>MAR</v>
      </c>
      <c r="W3281" t="str">
        <f t="shared" si="1078"/>
        <v>NO</v>
      </c>
      <c r="X3281" t="str">
        <f t="shared" si="1079"/>
        <v>NO</v>
      </c>
      <c r="Y3281" t="str">
        <f t="shared" si="1080"/>
        <v>YES</v>
      </c>
      <c r="Z3281" t="str">
        <f t="shared" si="1081"/>
        <v>NO</v>
      </c>
      <c r="AA3281" t="str">
        <f t="shared" si="1082"/>
        <v>NO</v>
      </c>
      <c r="AB3281" t="str">
        <f t="shared" si="1083"/>
        <v>NO</v>
      </c>
      <c r="AC3281" t="str">
        <f t="shared" si="1084"/>
        <v>NO</v>
      </c>
      <c r="AD3281" t="str">
        <f t="shared" si="1085"/>
        <v>NO</v>
      </c>
      <c r="AE3281" t="str">
        <f t="shared" si="1086"/>
        <v>NO</v>
      </c>
      <c r="AF3281" t="str">
        <f t="shared" si="1087"/>
        <v>NO</v>
      </c>
      <c r="AG3281" t="str">
        <f t="shared" si="1088"/>
        <v>NO</v>
      </c>
      <c r="AH3281" t="str">
        <f t="shared" si="1089"/>
        <v>NO</v>
      </c>
      <c r="AI3281">
        <f t="shared" si="1090"/>
        <v>63</v>
      </c>
      <c r="AJ3281" t="str">
        <f t="shared" si="1091"/>
        <v/>
      </c>
    </row>
    <row r="3282" spans="1:36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71"/>
        <v>1.03</v>
      </c>
      <c r="P3282" s="6">
        <f t="shared" si="1072"/>
        <v>68.666666666666671</v>
      </c>
      <c r="Q3282" t="str">
        <f t="shared" si="1073"/>
        <v>theater</v>
      </c>
      <c r="R3282" t="str">
        <f t="shared" si="1074"/>
        <v>plays</v>
      </c>
      <c r="S3282" s="8">
        <f t="shared" si="1075"/>
        <v>42122</v>
      </c>
      <c r="T3282" s="8">
        <f t="shared" si="1076"/>
        <v>42156.208333333328</v>
      </c>
      <c r="U3282">
        <f t="shared" si="1077"/>
        <v>2015</v>
      </c>
      <c r="V3282" t="str">
        <f>VLOOKUP(MONTH(S3282),REF!$C$4:$D$15,2,FALSE)</f>
        <v>APR</v>
      </c>
      <c r="W3282" t="str">
        <f t="shared" si="1078"/>
        <v>NO</v>
      </c>
      <c r="X3282" t="str">
        <f t="shared" si="1079"/>
        <v>YES</v>
      </c>
      <c r="Y3282" t="str">
        <f t="shared" si="1080"/>
        <v>NO</v>
      </c>
      <c r="Z3282" t="str">
        <f t="shared" si="1081"/>
        <v>NO</v>
      </c>
      <c r="AA3282" t="str">
        <f t="shared" si="1082"/>
        <v>NO</v>
      </c>
      <c r="AB3282" t="str">
        <f t="shared" si="1083"/>
        <v>NO</v>
      </c>
      <c r="AC3282" t="str">
        <f t="shared" si="1084"/>
        <v>NO</v>
      </c>
      <c r="AD3282" t="str">
        <f t="shared" si="1085"/>
        <v>NO</v>
      </c>
      <c r="AE3282" t="str">
        <f t="shared" si="1086"/>
        <v>NO</v>
      </c>
      <c r="AF3282" t="str">
        <f t="shared" si="1087"/>
        <v>NO</v>
      </c>
      <c r="AG3282" t="str">
        <f t="shared" si="1088"/>
        <v>NO</v>
      </c>
      <c r="AH3282" t="str">
        <f t="shared" si="1089"/>
        <v>NO</v>
      </c>
      <c r="AI3282">
        <f t="shared" si="1090"/>
        <v>30</v>
      </c>
      <c r="AJ3282" t="str">
        <f t="shared" si="1091"/>
        <v/>
      </c>
    </row>
    <row r="3283" spans="1:36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71"/>
        <v>1.216</v>
      </c>
      <c r="P3283" s="6">
        <f t="shared" si="1072"/>
        <v>129.36170212765958</v>
      </c>
      <c r="Q3283" t="str">
        <f t="shared" si="1073"/>
        <v>theater</v>
      </c>
      <c r="R3283" t="str">
        <f t="shared" si="1074"/>
        <v>plays</v>
      </c>
      <c r="S3283" s="8">
        <f t="shared" si="1075"/>
        <v>42219</v>
      </c>
      <c r="T3283" s="8">
        <f t="shared" si="1076"/>
        <v>42249.019733796296</v>
      </c>
      <c r="U3283">
        <f t="shared" si="1077"/>
        <v>2015</v>
      </c>
      <c r="V3283" t="str">
        <f>VLOOKUP(MONTH(S3283),REF!$C$4:$D$15,2,FALSE)</f>
        <v>AUG</v>
      </c>
      <c r="W3283" t="str">
        <f t="shared" si="1078"/>
        <v>NO</v>
      </c>
      <c r="X3283" t="str">
        <f t="shared" si="1079"/>
        <v>NO</v>
      </c>
      <c r="Y3283" t="str">
        <f t="shared" si="1080"/>
        <v>YES</v>
      </c>
      <c r="Z3283" t="str">
        <f t="shared" si="1081"/>
        <v>NO</v>
      </c>
      <c r="AA3283" t="str">
        <f t="shared" si="1082"/>
        <v>NO</v>
      </c>
      <c r="AB3283" t="str">
        <f t="shared" si="1083"/>
        <v>NO</v>
      </c>
      <c r="AC3283" t="str">
        <f t="shared" si="1084"/>
        <v>NO</v>
      </c>
      <c r="AD3283" t="str">
        <f t="shared" si="1085"/>
        <v>NO</v>
      </c>
      <c r="AE3283" t="str">
        <f t="shared" si="1086"/>
        <v>NO</v>
      </c>
      <c r="AF3283" t="str">
        <f t="shared" si="1087"/>
        <v>NO</v>
      </c>
      <c r="AG3283" t="str">
        <f t="shared" si="1088"/>
        <v>NO</v>
      </c>
      <c r="AH3283" t="str">
        <f t="shared" si="1089"/>
        <v>NO</v>
      </c>
      <c r="AI3283">
        <f t="shared" si="1090"/>
        <v>47</v>
      </c>
      <c r="AJ3283" t="str">
        <f t="shared" si="1091"/>
        <v/>
      </c>
    </row>
    <row r="3284" spans="1:36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71"/>
        <v>1.026467741935484</v>
      </c>
      <c r="P3284" s="6">
        <f t="shared" si="1072"/>
        <v>134.26371308016877</v>
      </c>
      <c r="Q3284" t="str">
        <f t="shared" si="1073"/>
        <v>theater</v>
      </c>
      <c r="R3284" t="str">
        <f t="shared" si="1074"/>
        <v>plays</v>
      </c>
      <c r="S3284" s="8">
        <f t="shared" si="1075"/>
        <v>42445</v>
      </c>
      <c r="T3284" s="8">
        <f t="shared" si="1076"/>
        <v>42489.19430555556</v>
      </c>
      <c r="U3284">
        <f t="shared" si="1077"/>
        <v>2016</v>
      </c>
      <c r="V3284" t="str">
        <f>VLOOKUP(MONTH(S3284),REF!$C$4:$D$15,2,FALSE)</f>
        <v>MAR</v>
      </c>
      <c r="W3284" t="str">
        <f t="shared" si="1078"/>
        <v>NO</v>
      </c>
      <c r="X3284" t="str">
        <f t="shared" si="1079"/>
        <v>NO</v>
      </c>
      <c r="Y3284" t="str">
        <f t="shared" si="1080"/>
        <v>NO</v>
      </c>
      <c r="Z3284" t="str">
        <f t="shared" si="1081"/>
        <v>NO</v>
      </c>
      <c r="AA3284" t="str">
        <f t="shared" si="1082"/>
        <v>NO</v>
      </c>
      <c r="AB3284" t="str">
        <f t="shared" si="1083"/>
        <v>NO</v>
      </c>
      <c r="AC3284" t="str">
        <f t="shared" si="1084"/>
        <v>NO</v>
      </c>
      <c r="AD3284" t="str">
        <f t="shared" si="1085"/>
        <v>YES</v>
      </c>
      <c r="AE3284" t="str">
        <f t="shared" si="1086"/>
        <v>NO</v>
      </c>
      <c r="AF3284" t="str">
        <f t="shared" si="1087"/>
        <v>NO</v>
      </c>
      <c r="AG3284" t="str">
        <f t="shared" si="1088"/>
        <v>NO</v>
      </c>
      <c r="AH3284" t="str">
        <f t="shared" si="1089"/>
        <v>NO</v>
      </c>
      <c r="AI3284">
        <f t="shared" si="1090"/>
        <v>237</v>
      </c>
      <c r="AJ3284" t="str">
        <f t="shared" si="1091"/>
        <v/>
      </c>
    </row>
    <row r="3285" spans="1:36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71"/>
        <v>1.0475000000000001</v>
      </c>
      <c r="P3285" s="6">
        <f t="shared" si="1072"/>
        <v>17.829787234042552</v>
      </c>
      <c r="Q3285" t="str">
        <f t="shared" si="1073"/>
        <v>theater</v>
      </c>
      <c r="R3285" t="str">
        <f t="shared" si="1074"/>
        <v>plays</v>
      </c>
      <c r="S3285" s="8">
        <f t="shared" si="1075"/>
        <v>42380</v>
      </c>
      <c r="T3285" s="8">
        <f t="shared" si="1076"/>
        <v>42410.875</v>
      </c>
      <c r="U3285">
        <f t="shared" si="1077"/>
        <v>2016</v>
      </c>
      <c r="V3285" t="str">
        <f>VLOOKUP(MONTH(S3285),REF!$C$4:$D$15,2,FALSE)</f>
        <v>JAN</v>
      </c>
      <c r="W3285" t="str">
        <f t="shared" si="1078"/>
        <v>YES</v>
      </c>
      <c r="X3285" t="str">
        <f t="shared" si="1079"/>
        <v>NO</v>
      </c>
      <c r="Y3285" t="str">
        <f t="shared" si="1080"/>
        <v>NO</v>
      </c>
      <c r="Z3285" t="str">
        <f t="shared" si="1081"/>
        <v>NO</v>
      </c>
      <c r="AA3285" t="str">
        <f t="shared" si="1082"/>
        <v>NO</v>
      </c>
      <c r="AB3285" t="str">
        <f t="shared" si="1083"/>
        <v>NO</v>
      </c>
      <c r="AC3285" t="str">
        <f t="shared" si="1084"/>
        <v>NO</v>
      </c>
      <c r="AD3285" t="str">
        <f t="shared" si="1085"/>
        <v>NO</v>
      </c>
      <c r="AE3285" t="str">
        <f t="shared" si="1086"/>
        <v>NO</v>
      </c>
      <c r="AF3285" t="str">
        <f t="shared" si="1087"/>
        <v>NO</v>
      </c>
      <c r="AG3285" t="str">
        <f t="shared" si="1088"/>
        <v>NO</v>
      </c>
      <c r="AH3285" t="str">
        <f t="shared" si="1089"/>
        <v>NO</v>
      </c>
      <c r="AI3285">
        <f t="shared" si="1090"/>
        <v>47</v>
      </c>
      <c r="AJ3285" t="str">
        <f t="shared" si="1091"/>
        <v/>
      </c>
    </row>
    <row r="3286" spans="1:36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71"/>
        <v>1.016</v>
      </c>
      <c r="P3286" s="6">
        <f t="shared" si="1072"/>
        <v>203.2</v>
      </c>
      <c r="Q3286" t="str">
        <f t="shared" si="1073"/>
        <v>theater</v>
      </c>
      <c r="R3286" t="str">
        <f t="shared" si="1074"/>
        <v>plays</v>
      </c>
      <c r="S3286" s="8">
        <f t="shared" si="1075"/>
        <v>42381</v>
      </c>
      <c r="T3286" s="8">
        <f t="shared" si="1076"/>
        <v>42398.249305555553</v>
      </c>
      <c r="U3286">
        <f t="shared" si="1077"/>
        <v>2016</v>
      </c>
      <c r="V3286" t="str">
        <f>VLOOKUP(MONTH(S3286),REF!$C$4:$D$15,2,FALSE)</f>
        <v>JAN</v>
      </c>
      <c r="W3286" t="str">
        <f t="shared" si="1078"/>
        <v>NO</v>
      </c>
      <c r="X3286" t="str">
        <f t="shared" si="1079"/>
        <v>YES</v>
      </c>
      <c r="Y3286" t="str">
        <f t="shared" si="1080"/>
        <v>NO</v>
      </c>
      <c r="Z3286" t="str">
        <f t="shared" si="1081"/>
        <v>NO</v>
      </c>
      <c r="AA3286" t="str">
        <f t="shared" si="1082"/>
        <v>NO</v>
      </c>
      <c r="AB3286" t="str">
        <f t="shared" si="1083"/>
        <v>NO</v>
      </c>
      <c r="AC3286" t="str">
        <f t="shared" si="1084"/>
        <v>NO</v>
      </c>
      <c r="AD3286" t="str">
        <f t="shared" si="1085"/>
        <v>NO</v>
      </c>
      <c r="AE3286" t="str">
        <f t="shared" si="1086"/>
        <v>NO</v>
      </c>
      <c r="AF3286" t="str">
        <f t="shared" si="1087"/>
        <v>NO</v>
      </c>
      <c r="AG3286" t="str">
        <f t="shared" si="1088"/>
        <v>NO</v>
      </c>
      <c r="AH3286" t="str">
        <f t="shared" si="1089"/>
        <v>NO</v>
      </c>
      <c r="AI3286">
        <f t="shared" si="1090"/>
        <v>15</v>
      </c>
      <c r="AJ3286" t="str">
        <f t="shared" si="1091"/>
        <v/>
      </c>
    </row>
    <row r="3287" spans="1:36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71"/>
        <v>1.1210242048409682</v>
      </c>
      <c r="P3287" s="6">
        <f t="shared" si="1072"/>
        <v>69.18518518518519</v>
      </c>
      <c r="Q3287" t="str">
        <f t="shared" si="1073"/>
        <v>theater</v>
      </c>
      <c r="R3287" t="str">
        <f t="shared" si="1074"/>
        <v>plays</v>
      </c>
      <c r="S3287" s="8">
        <f t="shared" si="1075"/>
        <v>42763</v>
      </c>
      <c r="T3287" s="8">
        <f t="shared" si="1076"/>
        <v>42794.208333333328</v>
      </c>
      <c r="U3287">
        <f t="shared" si="1077"/>
        <v>2017</v>
      </c>
      <c r="V3287" t="str">
        <f>VLOOKUP(MONTH(S3287),REF!$C$4:$D$15,2,FALSE)</f>
        <v>JAN</v>
      </c>
      <c r="W3287" t="str">
        <f t="shared" si="1078"/>
        <v>NO</v>
      </c>
      <c r="X3287" t="str">
        <f t="shared" si="1079"/>
        <v>YES</v>
      </c>
      <c r="Y3287" t="str">
        <f t="shared" si="1080"/>
        <v>NO</v>
      </c>
      <c r="Z3287" t="str">
        <f t="shared" si="1081"/>
        <v>NO</v>
      </c>
      <c r="AA3287" t="str">
        <f t="shared" si="1082"/>
        <v>NO</v>
      </c>
      <c r="AB3287" t="str">
        <f t="shared" si="1083"/>
        <v>NO</v>
      </c>
      <c r="AC3287" t="str">
        <f t="shared" si="1084"/>
        <v>NO</v>
      </c>
      <c r="AD3287" t="str">
        <f t="shared" si="1085"/>
        <v>NO</v>
      </c>
      <c r="AE3287" t="str">
        <f t="shared" si="1086"/>
        <v>NO</v>
      </c>
      <c r="AF3287" t="str">
        <f t="shared" si="1087"/>
        <v>NO</v>
      </c>
      <c r="AG3287" t="str">
        <f t="shared" si="1088"/>
        <v>NO</v>
      </c>
      <c r="AH3287" t="str">
        <f t="shared" si="1089"/>
        <v>NO</v>
      </c>
      <c r="AI3287">
        <f t="shared" si="1090"/>
        <v>81</v>
      </c>
      <c r="AJ3287" t="str">
        <f t="shared" si="1091"/>
        <v/>
      </c>
    </row>
    <row r="3288" spans="1:36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71"/>
        <v>1.0176666666666667</v>
      </c>
      <c r="P3288" s="6">
        <f t="shared" si="1072"/>
        <v>125.12295081967213</v>
      </c>
      <c r="Q3288" t="str">
        <f t="shared" si="1073"/>
        <v>theater</v>
      </c>
      <c r="R3288" t="str">
        <f t="shared" si="1074"/>
        <v>plays</v>
      </c>
      <c r="S3288" s="8">
        <f t="shared" si="1075"/>
        <v>42568</v>
      </c>
      <c r="T3288" s="8">
        <f t="shared" si="1076"/>
        <v>42597.840069444443</v>
      </c>
      <c r="U3288">
        <f t="shared" si="1077"/>
        <v>2016</v>
      </c>
      <c r="V3288" t="str">
        <f>VLOOKUP(MONTH(S3288),REF!$C$4:$D$15,2,FALSE)</f>
        <v>JUL</v>
      </c>
      <c r="W3288" t="str">
        <f t="shared" si="1078"/>
        <v>NO</v>
      </c>
      <c r="X3288" t="str">
        <f t="shared" si="1079"/>
        <v>NO</v>
      </c>
      <c r="Y3288" t="str">
        <f t="shared" si="1080"/>
        <v>NO</v>
      </c>
      <c r="Z3288" t="str">
        <f t="shared" si="1081"/>
        <v>NO</v>
      </c>
      <c r="AA3288" t="str">
        <f t="shared" si="1082"/>
        <v>YES</v>
      </c>
      <c r="AB3288" t="str">
        <f t="shared" si="1083"/>
        <v>NO</v>
      </c>
      <c r="AC3288" t="str">
        <f t="shared" si="1084"/>
        <v>NO</v>
      </c>
      <c r="AD3288" t="str">
        <f t="shared" si="1085"/>
        <v>NO</v>
      </c>
      <c r="AE3288" t="str">
        <f t="shared" si="1086"/>
        <v>NO</v>
      </c>
      <c r="AF3288" t="str">
        <f t="shared" si="1087"/>
        <v>NO</v>
      </c>
      <c r="AG3288" t="str">
        <f t="shared" si="1088"/>
        <v>NO</v>
      </c>
      <c r="AH3288" t="str">
        <f t="shared" si="1089"/>
        <v>NO</v>
      </c>
      <c r="AI3288">
        <f t="shared" si="1090"/>
        <v>122</v>
      </c>
      <c r="AJ3288" t="str">
        <f t="shared" si="1091"/>
        <v/>
      </c>
    </row>
    <row r="3289" spans="1:36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71"/>
        <v>1</v>
      </c>
      <c r="P3289" s="6">
        <f t="shared" si="1072"/>
        <v>73.529411764705884</v>
      </c>
      <c r="Q3289" t="str">
        <f t="shared" si="1073"/>
        <v>theater</v>
      </c>
      <c r="R3289" t="str">
        <f t="shared" si="1074"/>
        <v>plays</v>
      </c>
      <c r="S3289" s="8">
        <f t="shared" si="1075"/>
        <v>42312</v>
      </c>
      <c r="T3289" s="8">
        <f t="shared" si="1076"/>
        <v>42336.750324074077</v>
      </c>
      <c r="U3289">
        <f t="shared" si="1077"/>
        <v>2015</v>
      </c>
      <c r="V3289" t="str">
        <f>VLOOKUP(MONTH(S3289),REF!$C$4:$D$15,2,FALSE)</f>
        <v>NOV</v>
      </c>
      <c r="W3289" t="str">
        <f t="shared" si="1078"/>
        <v>NO</v>
      </c>
      <c r="X3289" t="str">
        <f t="shared" si="1079"/>
        <v>YES</v>
      </c>
      <c r="Y3289" t="str">
        <f t="shared" si="1080"/>
        <v>NO</v>
      </c>
      <c r="Z3289" t="str">
        <f t="shared" si="1081"/>
        <v>NO</v>
      </c>
      <c r="AA3289" t="str">
        <f t="shared" si="1082"/>
        <v>NO</v>
      </c>
      <c r="AB3289" t="str">
        <f t="shared" si="1083"/>
        <v>NO</v>
      </c>
      <c r="AC3289" t="str">
        <f t="shared" si="1084"/>
        <v>NO</v>
      </c>
      <c r="AD3289" t="str">
        <f t="shared" si="1085"/>
        <v>NO</v>
      </c>
      <c r="AE3289" t="str">
        <f t="shared" si="1086"/>
        <v>NO</v>
      </c>
      <c r="AF3289" t="str">
        <f t="shared" si="1087"/>
        <v>NO</v>
      </c>
      <c r="AG3289" t="str">
        <f t="shared" si="1088"/>
        <v>NO</v>
      </c>
      <c r="AH3289" t="str">
        <f t="shared" si="1089"/>
        <v>NO</v>
      </c>
      <c r="AI3289">
        <f t="shared" si="1090"/>
        <v>34</v>
      </c>
      <c r="AJ3289" t="str">
        <f t="shared" si="1091"/>
        <v/>
      </c>
    </row>
    <row r="3290" spans="1:36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71"/>
        <v>1.0026489999999999</v>
      </c>
      <c r="P3290" s="6">
        <f t="shared" si="1072"/>
        <v>48.437149758454105</v>
      </c>
      <c r="Q3290" t="str">
        <f t="shared" si="1073"/>
        <v>theater</v>
      </c>
      <c r="R3290" t="str">
        <f t="shared" si="1074"/>
        <v>plays</v>
      </c>
      <c r="S3290" s="8">
        <f t="shared" si="1075"/>
        <v>42506</v>
      </c>
      <c r="T3290" s="8">
        <f t="shared" si="1076"/>
        <v>42541.958333333328</v>
      </c>
      <c r="U3290">
        <f t="shared" si="1077"/>
        <v>2016</v>
      </c>
      <c r="V3290" t="str">
        <f>VLOOKUP(MONTH(S3290),REF!$C$4:$D$15,2,FALSE)</f>
        <v>MAY</v>
      </c>
      <c r="W3290" t="str">
        <f t="shared" si="1078"/>
        <v>NO</v>
      </c>
      <c r="X3290" t="str">
        <f t="shared" si="1079"/>
        <v>NO</v>
      </c>
      <c r="Y3290" t="str">
        <f t="shared" si="1080"/>
        <v>NO</v>
      </c>
      <c r="Z3290" t="str">
        <f t="shared" si="1081"/>
        <v>YES</v>
      </c>
      <c r="AA3290" t="str">
        <f t="shared" si="1082"/>
        <v>NO</v>
      </c>
      <c r="AB3290" t="str">
        <f t="shared" si="1083"/>
        <v>NO</v>
      </c>
      <c r="AC3290" t="str">
        <f t="shared" si="1084"/>
        <v>NO</v>
      </c>
      <c r="AD3290" t="str">
        <f t="shared" si="1085"/>
        <v>NO</v>
      </c>
      <c r="AE3290" t="str">
        <f t="shared" si="1086"/>
        <v>NO</v>
      </c>
      <c r="AF3290" t="str">
        <f t="shared" si="1087"/>
        <v>NO</v>
      </c>
      <c r="AG3290" t="str">
        <f t="shared" si="1088"/>
        <v>NO</v>
      </c>
      <c r="AH3290" t="str">
        <f t="shared" si="1089"/>
        <v>NO</v>
      </c>
      <c r="AI3290">
        <f t="shared" si="1090"/>
        <v>207</v>
      </c>
      <c r="AJ3290" t="str">
        <f t="shared" si="1091"/>
        <v/>
      </c>
    </row>
    <row r="3291" spans="1:36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71"/>
        <v>1.3304200000000002</v>
      </c>
      <c r="P3291" s="6">
        <f t="shared" si="1072"/>
        <v>26.608400000000003</v>
      </c>
      <c r="Q3291" t="str">
        <f t="shared" si="1073"/>
        <v>theater</v>
      </c>
      <c r="R3291" t="str">
        <f t="shared" si="1074"/>
        <v>plays</v>
      </c>
      <c r="S3291" s="8">
        <f t="shared" si="1075"/>
        <v>42758</v>
      </c>
      <c r="T3291" s="8">
        <f t="shared" si="1076"/>
        <v>42786.368078703701</v>
      </c>
      <c r="U3291">
        <f t="shared" si="1077"/>
        <v>2017</v>
      </c>
      <c r="V3291" t="str">
        <f>VLOOKUP(MONTH(S3291),REF!$C$4:$D$15,2,FALSE)</f>
        <v>JAN</v>
      </c>
      <c r="W3291" t="str">
        <f t="shared" si="1078"/>
        <v>YES</v>
      </c>
      <c r="X3291" t="str">
        <f t="shared" si="1079"/>
        <v>NO</v>
      </c>
      <c r="Y3291" t="str">
        <f t="shared" si="1080"/>
        <v>NO</v>
      </c>
      <c r="Z3291" t="str">
        <f t="shared" si="1081"/>
        <v>NO</v>
      </c>
      <c r="AA3291" t="str">
        <f t="shared" si="1082"/>
        <v>NO</v>
      </c>
      <c r="AB3291" t="str">
        <f t="shared" si="1083"/>
        <v>NO</v>
      </c>
      <c r="AC3291" t="str">
        <f t="shared" si="1084"/>
        <v>NO</v>
      </c>
      <c r="AD3291" t="str">
        <f t="shared" si="1085"/>
        <v>NO</v>
      </c>
      <c r="AE3291" t="str">
        <f t="shared" si="1086"/>
        <v>NO</v>
      </c>
      <c r="AF3291" t="str">
        <f t="shared" si="1087"/>
        <v>NO</v>
      </c>
      <c r="AG3291" t="str">
        <f t="shared" si="1088"/>
        <v>NO</v>
      </c>
      <c r="AH3291" t="str">
        <f t="shared" si="1089"/>
        <v>NO</v>
      </c>
      <c r="AI3291">
        <f t="shared" si="1090"/>
        <v>25</v>
      </c>
      <c r="AJ3291" t="str">
        <f t="shared" si="1091"/>
        <v/>
      </c>
    </row>
    <row r="3292" spans="1:36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71"/>
        <v>1.212</v>
      </c>
      <c r="P3292" s="6">
        <f t="shared" si="1072"/>
        <v>33.666666666666664</v>
      </c>
      <c r="Q3292" t="str">
        <f t="shared" si="1073"/>
        <v>theater</v>
      </c>
      <c r="R3292" t="str">
        <f t="shared" si="1074"/>
        <v>plays</v>
      </c>
      <c r="S3292" s="8">
        <f t="shared" si="1075"/>
        <v>42776</v>
      </c>
      <c r="T3292" s="8">
        <f t="shared" si="1076"/>
        <v>42805.51494212963</v>
      </c>
      <c r="U3292">
        <f t="shared" si="1077"/>
        <v>2017</v>
      </c>
      <c r="V3292" t="str">
        <f>VLOOKUP(MONTH(S3292),REF!$C$4:$D$15,2,FALSE)</f>
        <v>FEB</v>
      </c>
      <c r="W3292" t="str">
        <f t="shared" si="1078"/>
        <v>NO</v>
      </c>
      <c r="X3292" t="str">
        <f t="shared" si="1079"/>
        <v>YES</v>
      </c>
      <c r="Y3292" t="str">
        <f t="shared" si="1080"/>
        <v>NO</v>
      </c>
      <c r="Z3292" t="str">
        <f t="shared" si="1081"/>
        <v>NO</v>
      </c>
      <c r="AA3292" t="str">
        <f t="shared" si="1082"/>
        <v>NO</v>
      </c>
      <c r="AB3292" t="str">
        <f t="shared" si="1083"/>
        <v>NO</v>
      </c>
      <c r="AC3292" t="str">
        <f t="shared" si="1084"/>
        <v>NO</v>
      </c>
      <c r="AD3292" t="str">
        <f t="shared" si="1085"/>
        <v>NO</v>
      </c>
      <c r="AE3292" t="str">
        <f t="shared" si="1086"/>
        <v>NO</v>
      </c>
      <c r="AF3292" t="str">
        <f t="shared" si="1087"/>
        <v>NO</v>
      </c>
      <c r="AG3292" t="str">
        <f t="shared" si="1088"/>
        <v>NO</v>
      </c>
      <c r="AH3292" t="str">
        <f t="shared" si="1089"/>
        <v>NO</v>
      </c>
      <c r="AI3292">
        <f t="shared" si="1090"/>
        <v>72</v>
      </c>
      <c r="AJ3292" t="str">
        <f t="shared" si="1091"/>
        <v/>
      </c>
    </row>
    <row r="3293" spans="1:36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71"/>
        <v>1.1399999999999999</v>
      </c>
      <c r="P3293" s="6">
        <f t="shared" si="1072"/>
        <v>40.714285714285715</v>
      </c>
      <c r="Q3293" t="str">
        <f t="shared" si="1073"/>
        <v>theater</v>
      </c>
      <c r="R3293" t="str">
        <f t="shared" si="1074"/>
        <v>plays</v>
      </c>
      <c r="S3293" s="8">
        <f t="shared" si="1075"/>
        <v>42233</v>
      </c>
      <c r="T3293" s="8">
        <f t="shared" si="1076"/>
        <v>42264.165972222225</v>
      </c>
      <c r="U3293">
        <f t="shared" si="1077"/>
        <v>2015</v>
      </c>
      <c r="V3293" t="str">
        <f>VLOOKUP(MONTH(S3293),REF!$C$4:$D$15,2,FALSE)</f>
        <v>AUG</v>
      </c>
      <c r="W3293" t="str">
        <f t="shared" si="1078"/>
        <v>YES</v>
      </c>
      <c r="X3293" t="str">
        <f t="shared" si="1079"/>
        <v>NO</v>
      </c>
      <c r="Y3293" t="str">
        <f t="shared" si="1080"/>
        <v>NO</v>
      </c>
      <c r="Z3293" t="str">
        <f t="shared" si="1081"/>
        <v>NO</v>
      </c>
      <c r="AA3293" t="str">
        <f t="shared" si="1082"/>
        <v>NO</v>
      </c>
      <c r="AB3293" t="str">
        <f t="shared" si="1083"/>
        <v>NO</v>
      </c>
      <c r="AC3293" t="str">
        <f t="shared" si="1084"/>
        <v>NO</v>
      </c>
      <c r="AD3293" t="str">
        <f t="shared" si="1085"/>
        <v>NO</v>
      </c>
      <c r="AE3293" t="str">
        <f t="shared" si="1086"/>
        <v>NO</v>
      </c>
      <c r="AF3293" t="str">
        <f t="shared" si="1087"/>
        <v>NO</v>
      </c>
      <c r="AG3293" t="str">
        <f t="shared" si="1088"/>
        <v>NO</v>
      </c>
      <c r="AH3293" t="str">
        <f t="shared" si="1089"/>
        <v>NO</v>
      </c>
      <c r="AI3293">
        <f t="shared" si="1090"/>
        <v>14</v>
      </c>
      <c r="AJ3293" t="str">
        <f t="shared" si="1091"/>
        <v/>
      </c>
    </row>
    <row r="3294" spans="1:36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71"/>
        <v>2.8613861386138613</v>
      </c>
      <c r="P3294" s="6">
        <f t="shared" si="1072"/>
        <v>19.266666666666666</v>
      </c>
      <c r="Q3294" t="str">
        <f t="shared" si="1073"/>
        <v>theater</v>
      </c>
      <c r="R3294" t="str">
        <f t="shared" si="1074"/>
        <v>plays</v>
      </c>
      <c r="S3294" s="8">
        <f t="shared" si="1075"/>
        <v>42283</v>
      </c>
      <c r="T3294" s="8">
        <f t="shared" si="1076"/>
        <v>42342.811898148153</v>
      </c>
      <c r="U3294">
        <f t="shared" si="1077"/>
        <v>2015</v>
      </c>
      <c r="V3294" t="str">
        <f>VLOOKUP(MONTH(S3294),REF!$C$4:$D$15,2,FALSE)</f>
        <v>OCT</v>
      </c>
      <c r="W3294" t="str">
        <f t="shared" si="1078"/>
        <v>YES</v>
      </c>
      <c r="X3294" t="str">
        <f t="shared" si="1079"/>
        <v>NO</v>
      </c>
      <c r="Y3294" t="str">
        <f t="shared" si="1080"/>
        <v>NO</v>
      </c>
      <c r="Z3294" t="str">
        <f t="shared" si="1081"/>
        <v>NO</v>
      </c>
      <c r="AA3294" t="str">
        <f t="shared" si="1082"/>
        <v>NO</v>
      </c>
      <c r="AB3294" t="str">
        <f t="shared" si="1083"/>
        <v>NO</v>
      </c>
      <c r="AC3294" t="str">
        <f t="shared" si="1084"/>
        <v>NO</v>
      </c>
      <c r="AD3294" t="str">
        <f t="shared" si="1085"/>
        <v>NO</v>
      </c>
      <c r="AE3294" t="str">
        <f t="shared" si="1086"/>
        <v>NO</v>
      </c>
      <c r="AF3294" t="str">
        <f t="shared" si="1087"/>
        <v>NO</v>
      </c>
      <c r="AG3294" t="str">
        <f t="shared" si="1088"/>
        <v>NO</v>
      </c>
      <c r="AH3294" t="str">
        <f t="shared" si="1089"/>
        <v>NO</v>
      </c>
      <c r="AI3294">
        <f t="shared" si="1090"/>
        <v>15</v>
      </c>
      <c r="AJ3294" t="str">
        <f t="shared" si="1091"/>
        <v/>
      </c>
    </row>
    <row r="3295" spans="1:36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71"/>
        <v>1.7044444444444444</v>
      </c>
      <c r="P3295" s="6">
        <f t="shared" si="1072"/>
        <v>84.285714285714292</v>
      </c>
      <c r="Q3295" t="str">
        <f t="shared" si="1073"/>
        <v>theater</v>
      </c>
      <c r="R3295" t="str">
        <f t="shared" si="1074"/>
        <v>plays</v>
      </c>
      <c r="S3295" s="8">
        <f t="shared" si="1075"/>
        <v>42768</v>
      </c>
      <c r="T3295" s="8">
        <f t="shared" si="1076"/>
        <v>42798.425370370373</v>
      </c>
      <c r="U3295">
        <f t="shared" si="1077"/>
        <v>2017</v>
      </c>
      <c r="V3295" t="str">
        <f>VLOOKUP(MONTH(S3295),REF!$C$4:$D$15,2,FALSE)</f>
        <v>FEB</v>
      </c>
      <c r="W3295" t="str">
        <f t="shared" si="1078"/>
        <v>NO</v>
      </c>
      <c r="X3295" t="str">
        <f t="shared" si="1079"/>
        <v>YES</v>
      </c>
      <c r="Y3295" t="str">
        <f t="shared" si="1080"/>
        <v>NO</v>
      </c>
      <c r="Z3295" t="str">
        <f t="shared" si="1081"/>
        <v>NO</v>
      </c>
      <c r="AA3295" t="str">
        <f t="shared" si="1082"/>
        <v>NO</v>
      </c>
      <c r="AB3295" t="str">
        <f t="shared" si="1083"/>
        <v>NO</v>
      </c>
      <c r="AC3295" t="str">
        <f t="shared" si="1084"/>
        <v>NO</v>
      </c>
      <c r="AD3295" t="str">
        <f t="shared" si="1085"/>
        <v>NO</v>
      </c>
      <c r="AE3295" t="str">
        <f t="shared" si="1086"/>
        <v>NO</v>
      </c>
      <c r="AF3295" t="str">
        <f t="shared" si="1087"/>
        <v>NO</v>
      </c>
      <c r="AG3295" t="str">
        <f t="shared" si="1088"/>
        <v>NO</v>
      </c>
      <c r="AH3295" t="str">
        <f t="shared" si="1089"/>
        <v>NO</v>
      </c>
      <c r="AI3295">
        <f t="shared" si="1090"/>
        <v>91</v>
      </c>
      <c r="AJ3295" t="str">
        <f t="shared" si="1091"/>
        <v/>
      </c>
    </row>
    <row r="3296" spans="1:36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71"/>
        <v>1.1833333333333333</v>
      </c>
      <c r="P3296" s="6">
        <f t="shared" si="1072"/>
        <v>29.583333333333332</v>
      </c>
      <c r="Q3296" t="str">
        <f t="shared" si="1073"/>
        <v>theater</v>
      </c>
      <c r="R3296" t="str">
        <f t="shared" si="1074"/>
        <v>plays</v>
      </c>
      <c r="S3296" s="8">
        <f t="shared" si="1075"/>
        <v>42142</v>
      </c>
      <c r="T3296" s="8">
        <f t="shared" si="1076"/>
        <v>42171.541134259256</v>
      </c>
      <c r="U3296">
        <f t="shared" si="1077"/>
        <v>2015</v>
      </c>
      <c r="V3296" t="str">
        <f>VLOOKUP(MONTH(S3296),REF!$C$4:$D$15,2,FALSE)</f>
        <v>MAY</v>
      </c>
      <c r="W3296" t="str">
        <f t="shared" si="1078"/>
        <v>YES</v>
      </c>
      <c r="X3296" t="str">
        <f t="shared" si="1079"/>
        <v>NO</v>
      </c>
      <c r="Y3296" t="str">
        <f t="shared" si="1080"/>
        <v>NO</v>
      </c>
      <c r="Z3296" t="str">
        <f t="shared" si="1081"/>
        <v>NO</v>
      </c>
      <c r="AA3296" t="str">
        <f t="shared" si="1082"/>
        <v>NO</v>
      </c>
      <c r="AB3296" t="str">
        <f t="shared" si="1083"/>
        <v>NO</v>
      </c>
      <c r="AC3296" t="str">
        <f t="shared" si="1084"/>
        <v>NO</v>
      </c>
      <c r="AD3296" t="str">
        <f t="shared" si="1085"/>
        <v>NO</v>
      </c>
      <c r="AE3296" t="str">
        <f t="shared" si="1086"/>
        <v>NO</v>
      </c>
      <c r="AF3296" t="str">
        <f t="shared" si="1087"/>
        <v>NO</v>
      </c>
      <c r="AG3296" t="str">
        <f t="shared" si="1088"/>
        <v>NO</v>
      </c>
      <c r="AH3296" t="str">
        <f t="shared" si="1089"/>
        <v>NO</v>
      </c>
      <c r="AI3296">
        <f t="shared" si="1090"/>
        <v>24</v>
      </c>
      <c r="AJ3296" t="str">
        <f t="shared" si="1091"/>
        <v/>
      </c>
    </row>
    <row r="3297" spans="1:36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71"/>
        <v>1.0285857142857142</v>
      </c>
      <c r="P3297" s="6">
        <f t="shared" si="1072"/>
        <v>26.667037037037037</v>
      </c>
      <c r="Q3297" t="str">
        <f t="shared" si="1073"/>
        <v>theater</v>
      </c>
      <c r="R3297" t="str">
        <f t="shared" si="1074"/>
        <v>plays</v>
      </c>
      <c r="S3297" s="8">
        <f t="shared" si="1075"/>
        <v>42609</v>
      </c>
      <c r="T3297" s="8">
        <f t="shared" si="1076"/>
        <v>42639.442465277782</v>
      </c>
      <c r="U3297">
        <f t="shared" si="1077"/>
        <v>2016</v>
      </c>
      <c r="V3297" t="str">
        <f>VLOOKUP(MONTH(S3297),REF!$C$4:$D$15,2,FALSE)</f>
        <v>AUG</v>
      </c>
      <c r="W3297" t="str">
        <f t="shared" si="1078"/>
        <v>YES</v>
      </c>
      <c r="X3297" t="str">
        <f t="shared" si="1079"/>
        <v>NO</v>
      </c>
      <c r="Y3297" t="str">
        <f t="shared" si="1080"/>
        <v>NO</v>
      </c>
      <c r="Z3297" t="str">
        <f t="shared" si="1081"/>
        <v>NO</v>
      </c>
      <c r="AA3297" t="str">
        <f t="shared" si="1082"/>
        <v>NO</v>
      </c>
      <c r="AB3297" t="str">
        <f t="shared" si="1083"/>
        <v>NO</v>
      </c>
      <c r="AC3297" t="str">
        <f t="shared" si="1084"/>
        <v>NO</v>
      </c>
      <c r="AD3297" t="str">
        <f t="shared" si="1085"/>
        <v>NO</v>
      </c>
      <c r="AE3297" t="str">
        <f t="shared" si="1086"/>
        <v>NO</v>
      </c>
      <c r="AF3297" t="str">
        <f t="shared" si="1087"/>
        <v>NO</v>
      </c>
      <c r="AG3297" t="str">
        <f t="shared" si="1088"/>
        <v>NO</v>
      </c>
      <c r="AH3297" t="str">
        <f t="shared" si="1089"/>
        <v>NO</v>
      </c>
      <c r="AI3297">
        <f t="shared" si="1090"/>
        <v>27</v>
      </c>
      <c r="AJ3297" t="str">
        <f t="shared" si="1091"/>
        <v/>
      </c>
    </row>
    <row r="3298" spans="1:36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71"/>
        <v>1.4406666666666668</v>
      </c>
      <c r="P3298" s="6">
        <f t="shared" si="1072"/>
        <v>45.978723404255319</v>
      </c>
      <c r="Q3298" t="str">
        <f t="shared" si="1073"/>
        <v>theater</v>
      </c>
      <c r="R3298" t="str">
        <f t="shared" si="1074"/>
        <v>plays</v>
      </c>
      <c r="S3298" s="8">
        <f t="shared" si="1075"/>
        <v>42310</v>
      </c>
      <c r="T3298" s="8">
        <f t="shared" si="1076"/>
        <v>42330.916666666672</v>
      </c>
      <c r="U3298">
        <f t="shared" si="1077"/>
        <v>2015</v>
      </c>
      <c r="V3298" t="str">
        <f>VLOOKUP(MONTH(S3298),REF!$C$4:$D$15,2,FALSE)</f>
        <v>NOV</v>
      </c>
      <c r="W3298" t="str">
        <f t="shared" si="1078"/>
        <v>NO</v>
      </c>
      <c r="X3298" t="str">
        <f t="shared" si="1079"/>
        <v>YES</v>
      </c>
      <c r="Y3298" t="str">
        <f t="shared" si="1080"/>
        <v>NO</v>
      </c>
      <c r="Z3298" t="str">
        <f t="shared" si="1081"/>
        <v>NO</v>
      </c>
      <c r="AA3298" t="str">
        <f t="shared" si="1082"/>
        <v>NO</v>
      </c>
      <c r="AB3298" t="str">
        <f t="shared" si="1083"/>
        <v>NO</v>
      </c>
      <c r="AC3298" t="str">
        <f t="shared" si="1084"/>
        <v>NO</v>
      </c>
      <c r="AD3298" t="str">
        <f t="shared" si="1085"/>
        <v>NO</v>
      </c>
      <c r="AE3298" t="str">
        <f t="shared" si="1086"/>
        <v>NO</v>
      </c>
      <c r="AF3298" t="str">
        <f t="shared" si="1087"/>
        <v>NO</v>
      </c>
      <c r="AG3298" t="str">
        <f t="shared" si="1088"/>
        <v>NO</v>
      </c>
      <c r="AH3298" t="str">
        <f t="shared" si="1089"/>
        <v>NO</v>
      </c>
      <c r="AI3298">
        <f t="shared" si="1090"/>
        <v>47</v>
      </c>
      <c r="AJ3298" t="str">
        <f t="shared" si="1091"/>
        <v/>
      </c>
    </row>
    <row r="3299" spans="1:36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71"/>
        <v>1.0007272727272727</v>
      </c>
      <c r="P3299" s="6">
        <f t="shared" si="1072"/>
        <v>125.09090909090909</v>
      </c>
      <c r="Q3299" t="str">
        <f t="shared" si="1073"/>
        <v>theater</v>
      </c>
      <c r="R3299" t="str">
        <f t="shared" si="1074"/>
        <v>plays</v>
      </c>
      <c r="S3299" s="8">
        <f t="shared" si="1075"/>
        <v>42194</v>
      </c>
      <c r="T3299" s="8">
        <f t="shared" si="1076"/>
        <v>42212.957638888889</v>
      </c>
      <c r="U3299">
        <f t="shared" si="1077"/>
        <v>2015</v>
      </c>
      <c r="V3299" t="str">
        <f>VLOOKUP(MONTH(S3299),REF!$C$4:$D$15,2,FALSE)</f>
        <v>JUL</v>
      </c>
      <c r="W3299" t="str">
        <f t="shared" si="1078"/>
        <v>NO</v>
      </c>
      <c r="X3299" t="str">
        <f t="shared" si="1079"/>
        <v>NO</v>
      </c>
      <c r="Y3299" t="str">
        <f t="shared" si="1080"/>
        <v>YES</v>
      </c>
      <c r="Z3299" t="str">
        <f t="shared" si="1081"/>
        <v>NO</v>
      </c>
      <c r="AA3299" t="str">
        <f t="shared" si="1082"/>
        <v>NO</v>
      </c>
      <c r="AB3299" t="str">
        <f t="shared" si="1083"/>
        <v>NO</v>
      </c>
      <c r="AC3299" t="str">
        <f t="shared" si="1084"/>
        <v>NO</v>
      </c>
      <c r="AD3299" t="str">
        <f t="shared" si="1085"/>
        <v>NO</v>
      </c>
      <c r="AE3299" t="str">
        <f t="shared" si="1086"/>
        <v>NO</v>
      </c>
      <c r="AF3299" t="str">
        <f t="shared" si="1087"/>
        <v>NO</v>
      </c>
      <c r="AG3299" t="str">
        <f t="shared" si="1088"/>
        <v>NO</v>
      </c>
      <c r="AH3299" t="str">
        <f t="shared" si="1089"/>
        <v>NO</v>
      </c>
      <c r="AI3299">
        <f t="shared" si="1090"/>
        <v>44</v>
      </c>
      <c r="AJ3299" t="str">
        <f t="shared" si="1091"/>
        <v/>
      </c>
    </row>
    <row r="3300" spans="1:36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71"/>
        <v>1.0173000000000001</v>
      </c>
      <c r="P3300" s="6">
        <f t="shared" si="1072"/>
        <v>141.29166666666666</v>
      </c>
      <c r="Q3300" t="str">
        <f t="shared" si="1073"/>
        <v>theater</v>
      </c>
      <c r="R3300" t="str">
        <f t="shared" si="1074"/>
        <v>plays</v>
      </c>
      <c r="S3300" s="8">
        <f t="shared" si="1075"/>
        <v>42240</v>
      </c>
      <c r="T3300" s="8">
        <f t="shared" si="1076"/>
        <v>42260</v>
      </c>
      <c r="U3300">
        <f t="shared" si="1077"/>
        <v>2015</v>
      </c>
      <c r="V3300" t="str">
        <f>VLOOKUP(MONTH(S3300),REF!$C$4:$D$15,2,FALSE)</f>
        <v>AUG</v>
      </c>
      <c r="W3300" t="str">
        <f t="shared" si="1078"/>
        <v>NO</v>
      </c>
      <c r="X3300" t="str">
        <f t="shared" si="1079"/>
        <v>NO</v>
      </c>
      <c r="Y3300" t="str">
        <f t="shared" si="1080"/>
        <v>NO</v>
      </c>
      <c r="Z3300" t="str">
        <f t="shared" si="1081"/>
        <v>YES</v>
      </c>
      <c r="AA3300" t="str">
        <f t="shared" si="1082"/>
        <v>NO</v>
      </c>
      <c r="AB3300" t="str">
        <f t="shared" si="1083"/>
        <v>NO</v>
      </c>
      <c r="AC3300" t="str">
        <f t="shared" si="1084"/>
        <v>NO</v>
      </c>
      <c r="AD3300" t="str">
        <f t="shared" si="1085"/>
        <v>NO</v>
      </c>
      <c r="AE3300" t="str">
        <f t="shared" si="1086"/>
        <v>NO</v>
      </c>
      <c r="AF3300" t="str">
        <f t="shared" si="1087"/>
        <v>NO</v>
      </c>
      <c r="AG3300" t="str">
        <f t="shared" si="1088"/>
        <v>NO</v>
      </c>
      <c r="AH3300" t="str">
        <f t="shared" si="1089"/>
        <v>NO</v>
      </c>
      <c r="AI3300">
        <f t="shared" si="1090"/>
        <v>72</v>
      </c>
      <c r="AJ3300" t="str">
        <f t="shared" si="1091"/>
        <v/>
      </c>
    </row>
    <row r="3301" spans="1:36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71"/>
        <v>1.1619999999999999</v>
      </c>
      <c r="P3301" s="6">
        <f t="shared" si="1072"/>
        <v>55.333333333333336</v>
      </c>
      <c r="Q3301" t="str">
        <f t="shared" si="1073"/>
        <v>theater</v>
      </c>
      <c r="R3301" t="str">
        <f t="shared" si="1074"/>
        <v>plays</v>
      </c>
      <c r="S3301" s="8">
        <f t="shared" si="1075"/>
        <v>42262</v>
      </c>
      <c r="T3301" s="8">
        <f t="shared" si="1076"/>
        <v>42291.917395833334</v>
      </c>
      <c r="U3301">
        <f t="shared" si="1077"/>
        <v>2015</v>
      </c>
      <c r="V3301" t="str">
        <f>VLOOKUP(MONTH(S3301),REF!$C$4:$D$15,2,FALSE)</f>
        <v>SEP</v>
      </c>
      <c r="W3301" t="str">
        <f t="shared" si="1078"/>
        <v>NO</v>
      </c>
      <c r="X3301" t="str">
        <f t="shared" si="1079"/>
        <v>YES</v>
      </c>
      <c r="Y3301" t="str">
        <f t="shared" si="1080"/>
        <v>NO</v>
      </c>
      <c r="Z3301" t="str">
        <f t="shared" si="1081"/>
        <v>NO</v>
      </c>
      <c r="AA3301" t="str">
        <f t="shared" si="1082"/>
        <v>NO</v>
      </c>
      <c r="AB3301" t="str">
        <f t="shared" si="1083"/>
        <v>NO</v>
      </c>
      <c r="AC3301" t="str">
        <f t="shared" si="1084"/>
        <v>NO</v>
      </c>
      <c r="AD3301" t="str">
        <f t="shared" si="1085"/>
        <v>NO</v>
      </c>
      <c r="AE3301" t="str">
        <f t="shared" si="1086"/>
        <v>NO</v>
      </c>
      <c r="AF3301" t="str">
        <f t="shared" si="1087"/>
        <v>NO</v>
      </c>
      <c r="AG3301" t="str">
        <f t="shared" si="1088"/>
        <v>NO</v>
      </c>
      <c r="AH3301" t="str">
        <f t="shared" si="1089"/>
        <v>NO</v>
      </c>
      <c r="AI3301">
        <f t="shared" si="1090"/>
        <v>63</v>
      </c>
      <c r="AJ3301" t="str">
        <f t="shared" si="1091"/>
        <v/>
      </c>
    </row>
    <row r="3302" spans="1:36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71"/>
        <v>1.3616666666666666</v>
      </c>
      <c r="P3302" s="6">
        <f t="shared" si="1072"/>
        <v>46.420454545454547</v>
      </c>
      <c r="Q3302" t="str">
        <f t="shared" si="1073"/>
        <v>theater</v>
      </c>
      <c r="R3302" t="str">
        <f t="shared" si="1074"/>
        <v>plays</v>
      </c>
      <c r="S3302" s="8">
        <f t="shared" si="1075"/>
        <v>42103</v>
      </c>
      <c r="T3302" s="8">
        <f t="shared" si="1076"/>
        <v>42123.743773148148</v>
      </c>
      <c r="U3302">
        <f t="shared" si="1077"/>
        <v>2015</v>
      </c>
      <c r="V3302" t="str">
        <f>VLOOKUP(MONTH(S3302),REF!$C$4:$D$15,2,FALSE)</f>
        <v>APR</v>
      </c>
      <c r="W3302" t="str">
        <f t="shared" si="1078"/>
        <v>NO</v>
      </c>
      <c r="X3302" t="str">
        <f t="shared" si="1079"/>
        <v>YES</v>
      </c>
      <c r="Y3302" t="str">
        <f t="shared" si="1080"/>
        <v>NO</v>
      </c>
      <c r="Z3302" t="str">
        <f t="shared" si="1081"/>
        <v>NO</v>
      </c>
      <c r="AA3302" t="str">
        <f t="shared" si="1082"/>
        <v>NO</v>
      </c>
      <c r="AB3302" t="str">
        <f t="shared" si="1083"/>
        <v>NO</v>
      </c>
      <c r="AC3302" t="str">
        <f t="shared" si="1084"/>
        <v>NO</v>
      </c>
      <c r="AD3302" t="str">
        <f t="shared" si="1085"/>
        <v>NO</v>
      </c>
      <c r="AE3302" t="str">
        <f t="shared" si="1086"/>
        <v>NO</v>
      </c>
      <c r="AF3302" t="str">
        <f t="shared" si="1087"/>
        <v>NO</v>
      </c>
      <c r="AG3302" t="str">
        <f t="shared" si="1088"/>
        <v>NO</v>
      </c>
      <c r="AH3302" t="str">
        <f t="shared" si="1089"/>
        <v>NO</v>
      </c>
      <c r="AI3302">
        <f t="shared" si="1090"/>
        <v>88</v>
      </c>
      <c r="AJ3302" t="str">
        <f t="shared" si="1091"/>
        <v/>
      </c>
    </row>
    <row r="3303" spans="1:36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71"/>
        <v>1.3346666666666667</v>
      </c>
      <c r="P3303" s="6">
        <f t="shared" si="1072"/>
        <v>57.2</v>
      </c>
      <c r="Q3303" t="str">
        <f t="shared" si="1073"/>
        <v>theater</v>
      </c>
      <c r="R3303" t="str">
        <f t="shared" si="1074"/>
        <v>plays</v>
      </c>
      <c r="S3303" s="8">
        <f t="shared" si="1075"/>
        <v>42539</v>
      </c>
      <c r="T3303" s="8">
        <f t="shared" si="1076"/>
        <v>42583.290972222225</v>
      </c>
      <c r="U3303">
        <f t="shared" si="1077"/>
        <v>2016</v>
      </c>
      <c r="V3303" t="str">
        <f>VLOOKUP(MONTH(S3303),REF!$C$4:$D$15,2,FALSE)</f>
        <v>JUN</v>
      </c>
      <c r="W3303" t="str">
        <f t="shared" si="1078"/>
        <v>NO</v>
      </c>
      <c r="X3303" t="str">
        <f t="shared" si="1079"/>
        <v>YES</v>
      </c>
      <c r="Y3303" t="str">
        <f t="shared" si="1080"/>
        <v>NO</v>
      </c>
      <c r="Z3303" t="str">
        <f t="shared" si="1081"/>
        <v>NO</v>
      </c>
      <c r="AA3303" t="str">
        <f t="shared" si="1082"/>
        <v>NO</v>
      </c>
      <c r="AB3303" t="str">
        <f t="shared" si="1083"/>
        <v>NO</v>
      </c>
      <c r="AC3303" t="str">
        <f t="shared" si="1084"/>
        <v>NO</v>
      </c>
      <c r="AD3303" t="str">
        <f t="shared" si="1085"/>
        <v>NO</v>
      </c>
      <c r="AE3303" t="str">
        <f t="shared" si="1086"/>
        <v>NO</v>
      </c>
      <c r="AF3303" t="str">
        <f t="shared" si="1087"/>
        <v>NO</v>
      </c>
      <c r="AG3303" t="str">
        <f t="shared" si="1088"/>
        <v>NO</v>
      </c>
      <c r="AH3303" t="str">
        <f t="shared" si="1089"/>
        <v>NO</v>
      </c>
      <c r="AI3303">
        <f t="shared" si="1090"/>
        <v>70</v>
      </c>
      <c r="AJ3303" t="str">
        <f t="shared" si="1091"/>
        <v/>
      </c>
    </row>
    <row r="3304" spans="1:36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71"/>
        <v>1.0339285714285715</v>
      </c>
      <c r="P3304" s="6">
        <f t="shared" si="1072"/>
        <v>173.7</v>
      </c>
      <c r="Q3304" t="str">
        <f t="shared" si="1073"/>
        <v>theater</v>
      </c>
      <c r="R3304" t="str">
        <f t="shared" si="1074"/>
        <v>plays</v>
      </c>
      <c r="S3304" s="8">
        <f t="shared" si="1075"/>
        <v>42681</v>
      </c>
      <c r="T3304" s="8">
        <f t="shared" si="1076"/>
        <v>42711.35157407407</v>
      </c>
      <c r="U3304">
        <f t="shared" si="1077"/>
        <v>2016</v>
      </c>
      <c r="V3304" t="str">
        <f>VLOOKUP(MONTH(S3304),REF!$C$4:$D$15,2,FALSE)</f>
        <v>NOV</v>
      </c>
      <c r="W3304" t="str">
        <f t="shared" si="1078"/>
        <v>NO</v>
      </c>
      <c r="X3304" t="str">
        <f t="shared" si="1079"/>
        <v>NO</v>
      </c>
      <c r="Y3304" t="str">
        <f t="shared" si="1080"/>
        <v>YES</v>
      </c>
      <c r="Z3304" t="str">
        <f t="shared" si="1081"/>
        <v>NO</v>
      </c>
      <c r="AA3304" t="str">
        <f t="shared" si="1082"/>
        <v>NO</v>
      </c>
      <c r="AB3304" t="str">
        <f t="shared" si="1083"/>
        <v>NO</v>
      </c>
      <c r="AC3304" t="str">
        <f t="shared" si="1084"/>
        <v>NO</v>
      </c>
      <c r="AD3304" t="str">
        <f t="shared" si="1085"/>
        <v>NO</v>
      </c>
      <c r="AE3304" t="str">
        <f t="shared" si="1086"/>
        <v>NO</v>
      </c>
      <c r="AF3304" t="str">
        <f t="shared" si="1087"/>
        <v>NO</v>
      </c>
      <c r="AG3304" t="str">
        <f t="shared" si="1088"/>
        <v>NO</v>
      </c>
      <c r="AH3304" t="str">
        <f t="shared" si="1089"/>
        <v>NO</v>
      </c>
      <c r="AI3304">
        <f t="shared" si="1090"/>
        <v>50</v>
      </c>
      <c r="AJ3304" t="str">
        <f t="shared" si="1091"/>
        <v/>
      </c>
    </row>
    <row r="3305" spans="1:36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71"/>
        <v>1.1588888888888889</v>
      </c>
      <c r="P3305" s="6">
        <f t="shared" si="1072"/>
        <v>59.6</v>
      </c>
      <c r="Q3305" t="str">
        <f t="shared" si="1073"/>
        <v>theater</v>
      </c>
      <c r="R3305" t="str">
        <f t="shared" si="1074"/>
        <v>plays</v>
      </c>
      <c r="S3305" s="8">
        <f t="shared" si="1075"/>
        <v>42057</v>
      </c>
      <c r="T3305" s="8">
        <f t="shared" si="1076"/>
        <v>42091.609768518523</v>
      </c>
      <c r="U3305">
        <f t="shared" si="1077"/>
        <v>2015</v>
      </c>
      <c r="V3305" t="str">
        <f>VLOOKUP(MONTH(S3305),REF!$C$4:$D$15,2,FALSE)</f>
        <v>FEB</v>
      </c>
      <c r="W3305" t="str">
        <f t="shared" si="1078"/>
        <v>NO</v>
      </c>
      <c r="X3305" t="str">
        <f t="shared" si="1079"/>
        <v>YES</v>
      </c>
      <c r="Y3305" t="str">
        <f t="shared" si="1080"/>
        <v>NO</v>
      </c>
      <c r="Z3305" t="str">
        <f t="shared" si="1081"/>
        <v>NO</v>
      </c>
      <c r="AA3305" t="str">
        <f t="shared" si="1082"/>
        <v>NO</v>
      </c>
      <c r="AB3305" t="str">
        <f t="shared" si="1083"/>
        <v>NO</v>
      </c>
      <c r="AC3305" t="str">
        <f t="shared" si="1084"/>
        <v>NO</v>
      </c>
      <c r="AD3305" t="str">
        <f t="shared" si="1085"/>
        <v>NO</v>
      </c>
      <c r="AE3305" t="str">
        <f t="shared" si="1086"/>
        <v>NO</v>
      </c>
      <c r="AF3305" t="str">
        <f t="shared" si="1087"/>
        <v>NO</v>
      </c>
      <c r="AG3305" t="str">
        <f t="shared" si="1088"/>
        <v>NO</v>
      </c>
      <c r="AH3305" t="str">
        <f t="shared" si="1089"/>
        <v>NO</v>
      </c>
      <c r="AI3305">
        <f t="shared" si="1090"/>
        <v>35</v>
      </c>
      <c r="AJ3305" t="str">
        <f t="shared" si="1091"/>
        <v/>
      </c>
    </row>
    <row r="3306" spans="1:36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71"/>
        <v>1.0451666666666666</v>
      </c>
      <c r="P3306" s="6">
        <f t="shared" si="1072"/>
        <v>89.585714285714289</v>
      </c>
      <c r="Q3306" t="str">
        <f t="shared" si="1073"/>
        <v>theater</v>
      </c>
      <c r="R3306" t="str">
        <f t="shared" si="1074"/>
        <v>plays</v>
      </c>
      <c r="S3306" s="8">
        <f t="shared" si="1075"/>
        <v>42697</v>
      </c>
      <c r="T3306" s="8">
        <f t="shared" si="1076"/>
        <v>42726.624444444446</v>
      </c>
      <c r="U3306">
        <f t="shared" si="1077"/>
        <v>2016</v>
      </c>
      <c r="V3306" t="str">
        <f>VLOOKUP(MONTH(S3306),REF!$C$4:$D$15,2,FALSE)</f>
        <v>NOV</v>
      </c>
      <c r="W3306" t="str">
        <f t="shared" si="1078"/>
        <v>NO</v>
      </c>
      <c r="X3306" t="str">
        <f t="shared" si="1079"/>
        <v>NO</v>
      </c>
      <c r="Y3306" t="str">
        <f t="shared" si="1080"/>
        <v>NO</v>
      </c>
      <c r="Z3306" t="str">
        <f t="shared" si="1081"/>
        <v>NO</v>
      </c>
      <c r="AA3306" t="str">
        <f t="shared" si="1082"/>
        <v>YES</v>
      </c>
      <c r="AB3306" t="str">
        <f t="shared" si="1083"/>
        <v>NO</v>
      </c>
      <c r="AC3306" t="str">
        <f t="shared" si="1084"/>
        <v>NO</v>
      </c>
      <c r="AD3306" t="str">
        <f t="shared" si="1085"/>
        <v>NO</v>
      </c>
      <c r="AE3306" t="str">
        <f t="shared" si="1086"/>
        <v>NO</v>
      </c>
      <c r="AF3306" t="str">
        <f t="shared" si="1087"/>
        <v>NO</v>
      </c>
      <c r="AG3306" t="str">
        <f t="shared" si="1088"/>
        <v>NO</v>
      </c>
      <c r="AH3306" t="str">
        <f t="shared" si="1089"/>
        <v>NO</v>
      </c>
      <c r="AI3306">
        <f t="shared" si="1090"/>
        <v>175</v>
      </c>
      <c r="AJ3306" t="str">
        <f t="shared" si="1091"/>
        <v/>
      </c>
    </row>
    <row r="3307" spans="1:36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71"/>
        <v>1.0202500000000001</v>
      </c>
      <c r="P3307" s="6">
        <f t="shared" si="1072"/>
        <v>204.05</v>
      </c>
      <c r="Q3307" t="str">
        <f t="shared" si="1073"/>
        <v>theater</v>
      </c>
      <c r="R3307" t="str">
        <f t="shared" si="1074"/>
        <v>plays</v>
      </c>
      <c r="S3307" s="8">
        <f t="shared" si="1075"/>
        <v>42187</v>
      </c>
      <c r="T3307" s="8">
        <f t="shared" si="1076"/>
        <v>42216.855879629627</v>
      </c>
      <c r="U3307">
        <f t="shared" si="1077"/>
        <v>2015</v>
      </c>
      <c r="V3307" t="str">
        <f>VLOOKUP(MONTH(S3307),REF!$C$4:$D$15,2,FALSE)</f>
        <v>JUL</v>
      </c>
      <c r="W3307" t="str">
        <f t="shared" si="1078"/>
        <v>NO</v>
      </c>
      <c r="X3307" t="str">
        <f t="shared" si="1079"/>
        <v>YES</v>
      </c>
      <c r="Y3307" t="str">
        <f t="shared" si="1080"/>
        <v>NO</v>
      </c>
      <c r="Z3307" t="str">
        <f t="shared" si="1081"/>
        <v>NO</v>
      </c>
      <c r="AA3307" t="str">
        <f t="shared" si="1082"/>
        <v>NO</v>
      </c>
      <c r="AB3307" t="str">
        <f t="shared" si="1083"/>
        <v>NO</v>
      </c>
      <c r="AC3307" t="str">
        <f t="shared" si="1084"/>
        <v>NO</v>
      </c>
      <c r="AD3307" t="str">
        <f t="shared" si="1085"/>
        <v>NO</v>
      </c>
      <c r="AE3307" t="str">
        <f t="shared" si="1086"/>
        <v>NO</v>
      </c>
      <c r="AF3307" t="str">
        <f t="shared" si="1087"/>
        <v>NO</v>
      </c>
      <c r="AG3307" t="str">
        <f t="shared" si="1088"/>
        <v>NO</v>
      </c>
      <c r="AH3307" t="str">
        <f t="shared" si="1089"/>
        <v>NO</v>
      </c>
      <c r="AI3307">
        <f t="shared" si="1090"/>
        <v>20</v>
      </c>
      <c r="AJ3307" t="str">
        <f t="shared" si="1091"/>
        <v/>
      </c>
    </row>
    <row r="3308" spans="1:36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71"/>
        <v>1.7533333333333334</v>
      </c>
      <c r="P3308" s="6">
        <f t="shared" si="1072"/>
        <v>48.703703703703702</v>
      </c>
      <c r="Q3308" t="str">
        <f t="shared" si="1073"/>
        <v>theater</v>
      </c>
      <c r="R3308" t="str">
        <f t="shared" si="1074"/>
        <v>plays</v>
      </c>
      <c r="S3308" s="8">
        <f t="shared" si="1075"/>
        <v>42493</v>
      </c>
      <c r="T3308" s="8">
        <f t="shared" si="1076"/>
        <v>42531.125</v>
      </c>
      <c r="U3308">
        <f t="shared" si="1077"/>
        <v>2016</v>
      </c>
      <c r="V3308" t="str">
        <f>VLOOKUP(MONTH(S3308),REF!$C$4:$D$15,2,FALSE)</f>
        <v>MAY</v>
      </c>
      <c r="W3308" t="str">
        <f t="shared" si="1078"/>
        <v>NO</v>
      </c>
      <c r="X3308" t="str">
        <f t="shared" si="1079"/>
        <v>YES</v>
      </c>
      <c r="Y3308" t="str">
        <f t="shared" si="1080"/>
        <v>NO</v>
      </c>
      <c r="Z3308" t="str">
        <f t="shared" si="1081"/>
        <v>NO</v>
      </c>
      <c r="AA3308" t="str">
        <f t="shared" si="1082"/>
        <v>NO</v>
      </c>
      <c r="AB3308" t="str">
        <f t="shared" si="1083"/>
        <v>NO</v>
      </c>
      <c r="AC3308" t="str">
        <f t="shared" si="1084"/>
        <v>NO</v>
      </c>
      <c r="AD3308" t="str">
        <f t="shared" si="1085"/>
        <v>NO</v>
      </c>
      <c r="AE3308" t="str">
        <f t="shared" si="1086"/>
        <v>NO</v>
      </c>
      <c r="AF3308" t="str">
        <f t="shared" si="1087"/>
        <v>NO</v>
      </c>
      <c r="AG3308" t="str">
        <f t="shared" si="1088"/>
        <v>NO</v>
      </c>
      <c r="AH3308" t="str">
        <f t="shared" si="1089"/>
        <v>NO</v>
      </c>
      <c r="AI3308">
        <f t="shared" si="1090"/>
        <v>54</v>
      </c>
      <c r="AJ3308" t="str">
        <f t="shared" si="1091"/>
        <v/>
      </c>
    </row>
    <row r="3309" spans="1:36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71"/>
        <v>1.0668</v>
      </c>
      <c r="P3309" s="6">
        <f t="shared" si="1072"/>
        <v>53.339999999999996</v>
      </c>
      <c r="Q3309" t="str">
        <f t="shared" si="1073"/>
        <v>theater</v>
      </c>
      <c r="R3309" t="str">
        <f t="shared" si="1074"/>
        <v>plays</v>
      </c>
      <c r="S3309" s="8">
        <f t="shared" si="1075"/>
        <v>42475</v>
      </c>
      <c r="T3309" s="8">
        <f t="shared" si="1076"/>
        <v>42505.057164351849</v>
      </c>
      <c r="U3309">
        <f t="shared" si="1077"/>
        <v>2016</v>
      </c>
      <c r="V3309" t="str">
        <f>VLOOKUP(MONTH(S3309),REF!$C$4:$D$15,2,FALSE)</f>
        <v>APR</v>
      </c>
      <c r="W3309" t="str">
        <f t="shared" si="1078"/>
        <v>NO</v>
      </c>
      <c r="X3309" t="str">
        <f t="shared" si="1079"/>
        <v>YES</v>
      </c>
      <c r="Y3309" t="str">
        <f t="shared" si="1080"/>
        <v>NO</v>
      </c>
      <c r="Z3309" t="str">
        <f t="shared" si="1081"/>
        <v>NO</v>
      </c>
      <c r="AA3309" t="str">
        <f t="shared" si="1082"/>
        <v>NO</v>
      </c>
      <c r="AB3309" t="str">
        <f t="shared" si="1083"/>
        <v>NO</v>
      </c>
      <c r="AC3309" t="str">
        <f t="shared" si="1084"/>
        <v>NO</v>
      </c>
      <c r="AD3309" t="str">
        <f t="shared" si="1085"/>
        <v>NO</v>
      </c>
      <c r="AE3309" t="str">
        <f t="shared" si="1086"/>
        <v>NO</v>
      </c>
      <c r="AF3309" t="str">
        <f t="shared" si="1087"/>
        <v>NO</v>
      </c>
      <c r="AG3309" t="str">
        <f t="shared" si="1088"/>
        <v>NO</v>
      </c>
      <c r="AH3309" t="str">
        <f t="shared" si="1089"/>
        <v>NO</v>
      </c>
      <c r="AI3309">
        <f t="shared" si="1090"/>
        <v>20</v>
      </c>
      <c r="AJ3309" t="str">
        <f t="shared" si="1091"/>
        <v/>
      </c>
    </row>
    <row r="3310" spans="1:36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71"/>
        <v>1.2228571428571429</v>
      </c>
      <c r="P3310" s="6">
        <f t="shared" si="1072"/>
        <v>75.087719298245617</v>
      </c>
      <c r="Q3310" t="str">
        <f t="shared" si="1073"/>
        <v>theater</v>
      </c>
      <c r="R3310" t="str">
        <f t="shared" si="1074"/>
        <v>plays</v>
      </c>
      <c r="S3310" s="8">
        <f t="shared" si="1075"/>
        <v>42453</v>
      </c>
      <c r="T3310" s="8">
        <f t="shared" si="1076"/>
        <v>42473.876909722225</v>
      </c>
      <c r="U3310">
        <f t="shared" si="1077"/>
        <v>2016</v>
      </c>
      <c r="V3310" t="str">
        <f>VLOOKUP(MONTH(S3310),REF!$C$4:$D$15,2,FALSE)</f>
        <v>MAR</v>
      </c>
      <c r="W3310" t="str">
        <f t="shared" si="1078"/>
        <v>NO</v>
      </c>
      <c r="X3310" t="str">
        <f t="shared" si="1079"/>
        <v>YES</v>
      </c>
      <c r="Y3310" t="str">
        <f t="shared" si="1080"/>
        <v>NO</v>
      </c>
      <c r="Z3310" t="str">
        <f t="shared" si="1081"/>
        <v>NO</v>
      </c>
      <c r="AA3310" t="str">
        <f t="shared" si="1082"/>
        <v>NO</v>
      </c>
      <c r="AB3310" t="str">
        <f t="shared" si="1083"/>
        <v>NO</v>
      </c>
      <c r="AC3310" t="str">
        <f t="shared" si="1084"/>
        <v>NO</v>
      </c>
      <c r="AD3310" t="str">
        <f t="shared" si="1085"/>
        <v>NO</v>
      </c>
      <c r="AE3310" t="str">
        <f t="shared" si="1086"/>
        <v>NO</v>
      </c>
      <c r="AF3310" t="str">
        <f t="shared" si="1087"/>
        <v>NO</v>
      </c>
      <c r="AG3310" t="str">
        <f t="shared" si="1088"/>
        <v>NO</v>
      </c>
      <c r="AH3310" t="str">
        <f t="shared" si="1089"/>
        <v>NO</v>
      </c>
      <c r="AI3310">
        <f t="shared" si="1090"/>
        <v>57</v>
      </c>
      <c r="AJ3310" t="str">
        <f t="shared" si="1091"/>
        <v/>
      </c>
    </row>
    <row r="3311" spans="1:36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71"/>
        <v>1.5942857142857143</v>
      </c>
      <c r="P3311" s="6">
        <f t="shared" si="1072"/>
        <v>18</v>
      </c>
      <c r="Q3311" t="str">
        <f t="shared" si="1073"/>
        <v>theater</v>
      </c>
      <c r="R3311" t="str">
        <f t="shared" si="1074"/>
        <v>plays</v>
      </c>
      <c r="S3311" s="8">
        <f t="shared" si="1075"/>
        <v>42629</v>
      </c>
      <c r="T3311" s="8">
        <f t="shared" si="1076"/>
        <v>42659.650208333333</v>
      </c>
      <c r="U3311">
        <f t="shared" si="1077"/>
        <v>2016</v>
      </c>
      <c r="V3311" t="str">
        <f>VLOOKUP(MONTH(S3311),REF!$C$4:$D$15,2,FALSE)</f>
        <v>SEP</v>
      </c>
      <c r="W3311" t="str">
        <f t="shared" si="1078"/>
        <v>YES</v>
      </c>
      <c r="X3311" t="str">
        <f t="shared" si="1079"/>
        <v>NO</v>
      </c>
      <c r="Y3311" t="str">
        <f t="shared" si="1080"/>
        <v>NO</v>
      </c>
      <c r="Z3311" t="str">
        <f t="shared" si="1081"/>
        <v>NO</v>
      </c>
      <c r="AA3311" t="str">
        <f t="shared" si="1082"/>
        <v>NO</v>
      </c>
      <c r="AB3311" t="str">
        <f t="shared" si="1083"/>
        <v>NO</v>
      </c>
      <c r="AC3311" t="str">
        <f t="shared" si="1084"/>
        <v>NO</v>
      </c>
      <c r="AD3311" t="str">
        <f t="shared" si="1085"/>
        <v>NO</v>
      </c>
      <c r="AE3311" t="str">
        <f t="shared" si="1086"/>
        <v>NO</v>
      </c>
      <c r="AF3311" t="str">
        <f t="shared" si="1087"/>
        <v>NO</v>
      </c>
      <c r="AG3311" t="str">
        <f t="shared" si="1088"/>
        <v>NO</v>
      </c>
      <c r="AH3311" t="str">
        <f t="shared" si="1089"/>
        <v>NO</v>
      </c>
      <c r="AI3311">
        <f t="shared" si="1090"/>
        <v>31</v>
      </c>
      <c r="AJ3311" t="str">
        <f t="shared" si="1091"/>
        <v/>
      </c>
    </row>
    <row r="3312" spans="1:36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71"/>
        <v>1.0007692307692309</v>
      </c>
      <c r="P3312" s="6">
        <f t="shared" si="1072"/>
        <v>209.83870967741936</v>
      </c>
      <c r="Q3312" t="str">
        <f t="shared" si="1073"/>
        <v>theater</v>
      </c>
      <c r="R3312" t="str">
        <f t="shared" si="1074"/>
        <v>plays</v>
      </c>
      <c r="S3312" s="8">
        <f t="shared" si="1075"/>
        <v>42254</v>
      </c>
      <c r="T3312" s="8">
        <f t="shared" si="1076"/>
        <v>42283.928530092591</v>
      </c>
      <c r="U3312">
        <f t="shared" si="1077"/>
        <v>2015</v>
      </c>
      <c r="V3312" t="str">
        <f>VLOOKUP(MONTH(S3312),REF!$C$4:$D$15,2,FALSE)</f>
        <v>SEP</v>
      </c>
      <c r="W3312" t="str">
        <f t="shared" si="1078"/>
        <v>NO</v>
      </c>
      <c r="X3312" t="str">
        <f t="shared" si="1079"/>
        <v>NO</v>
      </c>
      <c r="Y3312" t="str">
        <f t="shared" si="1080"/>
        <v>YES</v>
      </c>
      <c r="Z3312" t="str">
        <f t="shared" si="1081"/>
        <v>NO</v>
      </c>
      <c r="AA3312" t="str">
        <f t="shared" si="1082"/>
        <v>NO</v>
      </c>
      <c r="AB3312" t="str">
        <f t="shared" si="1083"/>
        <v>NO</v>
      </c>
      <c r="AC3312" t="str">
        <f t="shared" si="1084"/>
        <v>NO</v>
      </c>
      <c r="AD3312" t="str">
        <f t="shared" si="1085"/>
        <v>NO</v>
      </c>
      <c r="AE3312" t="str">
        <f t="shared" si="1086"/>
        <v>NO</v>
      </c>
      <c r="AF3312" t="str">
        <f t="shared" si="1087"/>
        <v>NO</v>
      </c>
      <c r="AG3312" t="str">
        <f t="shared" si="1088"/>
        <v>NO</v>
      </c>
      <c r="AH3312" t="str">
        <f t="shared" si="1089"/>
        <v>NO</v>
      </c>
      <c r="AI3312">
        <f t="shared" si="1090"/>
        <v>31</v>
      </c>
      <c r="AJ3312" t="str">
        <f t="shared" si="1091"/>
        <v/>
      </c>
    </row>
    <row r="3313" spans="1:36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71"/>
        <v>1.0984</v>
      </c>
      <c r="P3313" s="6">
        <f t="shared" si="1072"/>
        <v>61.022222222222226</v>
      </c>
      <c r="Q3313" t="str">
        <f t="shared" si="1073"/>
        <v>theater</v>
      </c>
      <c r="R3313" t="str">
        <f t="shared" si="1074"/>
        <v>plays</v>
      </c>
      <c r="S3313" s="8">
        <f t="shared" si="1075"/>
        <v>42264</v>
      </c>
      <c r="T3313" s="8">
        <f t="shared" si="1076"/>
        <v>42294.29178240741</v>
      </c>
      <c r="U3313">
        <f t="shared" si="1077"/>
        <v>2015</v>
      </c>
      <c r="V3313" t="str">
        <f>VLOOKUP(MONTH(S3313),REF!$C$4:$D$15,2,FALSE)</f>
        <v>SEP</v>
      </c>
      <c r="W3313" t="str">
        <f t="shared" si="1078"/>
        <v>NO</v>
      </c>
      <c r="X3313" t="str">
        <f t="shared" si="1079"/>
        <v>YES</v>
      </c>
      <c r="Y3313" t="str">
        <f t="shared" si="1080"/>
        <v>NO</v>
      </c>
      <c r="Z3313" t="str">
        <f t="shared" si="1081"/>
        <v>NO</v>
      </c>
      <c r="AA3313" t="str">
        <f t="shared" si="1082"/>
        <v>NO</v>
      </c>
      <c r="AB3313" t="str">
        <f t="shared" si="1083"/>
        <v>NO</v>
      </c>
      <c r="AC3313" t="str">
        <f t="shared" si="1084"/>
        <v>NO</v>
      </c>
      <c r="AD3313" t="str">
        <f t="shared" si="1085"/>
        <v>NO</v>
      </c>
      <c r="AE3313" t="str">
        <f t="shared" si="1086"/>
        <v>NO</v>
      </c>
      <c r="AF3313" t="str">
        <f t="shared" si="1087"/>
        <v>NO</v>
      </c>
      <c r="AG3313" t="str">
        <f t="shared" si="1088"/>
        <v>NO</v>
      </c>
      <c r="AH3313" t="str">
        <f t="shared" si="1089"/>
        <v>NO</v>
      </c>
      <c r="AI3313">
        <f t="shared" si="1090"/>
        <v>45</v>
      </c>
      <c r="AJ3313" t="str">
        <f t="shared" si="1091"/>
        <v/>
      </c>
    </row>
    <row r="3314" spans="1:36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71"/>
        <v>1.0004</v>
      </c>
      <c r="P3314" s="6">
        <f t="shared" si="1072"/>
        <v>61</v>
      </c>
      <c r="Q3314" t="str">
        <f t="shared" si="1073"/>
        <v>theater</v>
      </c>
      <c r="R3314" t="str">
        <f t="shared" si="1074"/>
        <v>plays</v>
      </c>
      <c r="S3314" s="8">
        <f t="shared" si="1075"/>
        <v>42665</v>
      </c>
      <c r="T3314" s="8">
        <f t="shared" si="1076"/>
        <v>42685.916666666672</v>
      </c>
      <c r="U3314">
        <f t="shared" si="1077"/>
        <v>2016</v>
      </c>
      <c r="V3314" t="str">
        <f>VLOOKUP(MONTH(S3314),REF!$C$4:$D$15,2,FALSE)</f>
        <v>OCT</v>
      </c>
      <c r="W3314" t="str">
        <f t="shared" si="1078"/>
        <v>NO</v>
      </c>
      <c r="X3314" t="str">
        <f t="shared" si="1079"/>
        <v>YES</v>
      </c>
      <c r="Y3314" t="str">
        <f t="shared" si="1080"/>
        <v>NO</v>
      </c>
      <c r="Z3314" t="str">
        <f t="shared" si="1081"/>
        <v>NO</v>
      </c>
      <c r="AA3314" t="str">
        <f t="shared" si="1082"/>
        <v>NO</v>
      </c>
      <c r="AB3314" t="str">
        <f t="shared" si="1083"/>
        <v>NO</v>
      </c>
      <c r="AC3314" t="str">
        <f t="shared" si="1084"/>
        <v>NO</v>
      </c>
      <c r="AD3314" t="str">
        <f t="shared" si="1085"/>
        <v>NO</v>
      </c>
      <c r="AE3314" t="str">
        <f t="shared" si="1086"/>
        <v>NO</v>
      </c>
      <c r="AF3314" t="str">
        <f t="shared" si="1087"/>
        <v>NO</v>
      </c>
      <c r="AG3314" t="str">
        <f t="shared" si="1088"/>
        <v>NO</v>
      </c>
      <c r="AH3314" t="str">
        <f t="shared" si="1089"/>
        <v>NO</v>
      </c>
      <c r="AI3314">
        <f t="shared" si="1090"/>
        <v>41</v>
      </c>
      <c r="AJ3314" t="str">
        <f t="shared" si="1091"/>
        <v/>
      </c>
    </row>
    <row r="3315" spans="1:36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71"/>
        <v>1.1605000000000001</v>
      </c>
      <c r="P3315" s="6">
        <f t="shared" si="1072"/>
        <v>80.034482758620683</v>
      </c>
      <c r="Q3315" t="str">
        <f t="shared" si="1073"/>
        <v>theater</v>
      </c>
      <c r="R3315" t="str">
        <f t="shared" si="1074"/>
        <v>plays</v>
      </c>
      <c r="S3315" s="8">
        <f t="shared" si="1075"/>
        <v>42382</v>
      </c>
      <c r="T3315" s="8">
        <f t="shared" si="1076"/>
        <v>42396.041666666672</v>
      </c>
      <c r="U3315">
        <f t="shared" si="1077"/>
        <v>2016</v>
      </c>
      <c r="V3315" t="str">
        <f>VLOOKUP(MONTH(S3315),REF!$C$4:$D$15,2,FALSE)</f>
        <v>JAN</v>
      </c>
      <c r="W3315" t="str">
        <f t="shared" si="1078"/>
        <v>NO</v>
      </c>
      <c r="X3315" t="str">
        <f t="shared" si="1079"/>
        <v>YES</v>
      </c>
      <c r="Y3315" t="str">
        <f t="shared" si="1080"/>
        <v>NO</v>
      </c>
      <c r="Z3315" t="str">
        <f t="shared" si="1081"/>
        <v>NO</v>
      </c>
      <c r="AA3315" t="str">
        <f t="shared" si="1082"/>
        <v>NO</v>
      </c>
      <c r="AB3315" t="str">
        <f t="shared" si="1083"/>
        <v>NO</v>
      </c>
      <c r="AC3315" t="str">
        <f t="shared" si="1084"/>
        <v>NO</v>
      </c>
      <c r="AD3315" t="str">
        <f t="shared" si="1085"/>
        <v>NO</v>
      </c>
      <c r="AE3315" t="str">
        <f t="shared" si="1086"/>
        <v>NO</v>
      </c>
      <c r="AF3315" t="str">
        <f t="shared" si="1087"/>
        <v>NO</v>
      </c>
      <c r="AG3315" t="str">
        <f t="shared" si="1088"/>
        <v>NO</v>
      </c>
      <c r="AH3315" t="str">
        <f t="shared" si="1089"/>
        <v>NO</v>
      </c>
      <c r="AI3315">
        <f t="shared" si="1090"/>
        <v>29</v>
      </c>
      <c r="AJ3315" t="str">
        <f t="shared" si="1091"/>
        <v/>
      </c>
    </row>
    <row r="3316" spans="1:36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71"/>
        <v>2.1074999999999999</v>
      </c>
      <c r="P3316" s="6">
        <f t="shared" si="1072"/>
        <v>29.068965517241381</v>
      </c>
      <c r="Q3316" t="str">
        <f t="shared" si="1073"/>
        <v>theater</v>
      </c>
      <c r="R3316" t="str">
        <f t="shared" si="1074"/>
        <v>plays</v>
      </c>
      <c r="S3316" s="8">
        <f t="shared" si="1075"/>
        <v>42105</v>
      </c>
      <c r="T3316" s="8">
        <f t="shared" si="1076"/>
        <v>42132.836805555555</v>
      </c>
      <c r="U3316">
        <f t="shared" si="1077"/>
        <v>2015</v>
      </c>
      <c r="V3316" t="str">
        <f>VLOOKUP(MONTH(S3316),REF!$C$4:$D$15,2,FALSE)</f>
        <v>APR</v>
      </c>
      <c r="W3316" t="str">
        <f t="shared" si="1078"/>
        <v>YES</v>
      </c>
      <c r="X3316" t="str">
        <f t="shared" si="1079"/>
        <v>NO</v>
      </c>
      <c r="Y3316" t="str">
        <f t="shared" si="1080"/>
        <v>NO</v>
      </c>
      <c r="Z3316" t="str">
        <f t="shared" si="1081"/>
        <v>NO</v>
      </c>
      <c r="AA3316" t="str">
        <f t="shared" si="1082"/>
        <v>NO</v>
      </c>
      <c r="AB3316" t="str">
        <f t="shared" si="1083"/>
        <v>NO</v>
      </c>
      <c r="AC3316" t="str">
        <f t="shared" si="1084"/>
        <v>NO</v>
      </c>
      <c r="AD3316" t="str">
        <f t="shared" si="1085"/>
        <v>NO</v>
      </c>
      <c r="AE3316" t="str">
        <f t="shared" si="1086"/>
        <v>NO</v>
      </c>
      <c r="AF3316" t="str">
        <f t="shared" si="1087"/>
        <v>NO</v>
      </c>
      <c r="AG3316" t="str">
        <f t="shared" si="1088"/>
        <v>NO</v>
      </c>
      <c r="AH3316" t="str">
        <f t="shared" si="1089"/>
        <v>NO</v>
      </c>
      <c r="AI3316">
        <f t="shared" si="1090"/>
        <v>58</v>
      </c>
      <c r="AJ3316" t="str">
        <f t="shared" si="1091"/>
        <v/>
      </c>
    </row>
    <row r="3317" spans="1:36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71"/>
        <v>1.1000000000000001</v>
      </c>
      <c r="P3317" s="6">
        <f t="shared" si="1072"/>
        <v>49.438202247191015</v>
      </c>
      <c r="Q3317" t="str">
        <f t="shared" si="1073"/>
        <v>theater</v>
      </c>
      <c r="R3317" t="str">
        <f t="shared" si="1074"/>
        <v>plays</v>
      </c>
      <c r="S3317" s="8">
        <f t="shared" si="1075"/>
        <v>42466</v>
      </c>
      <c r="T3317" s="8">
        <f t="shared" si="1076"/>
        <v>42496.303715277776</v>
      </c>
      <c r="U3317">
        <f t="shared" si="1077"/>
        <v>2016</v>
      </c>
      <c r="V3317" t="str">
        <f>VLOOKUP(MONTH(S3317),REF!$C$4:$D$15,2,FALSE)</f>
        <v>APR</v>
      </c>
      <c r="W3317" t="str">
        <f t="shared" si="1078"/>
        <v>NO</v>
      </c>
      <c r="X3317" t="str">
        <f t="shared" si="1079"/>
        <v>YES</v>
      </c>
      <c r="Y3317" t="str">
        <f t="shared" si="1080"/>
        <v>NO</v>
      </c>
      <c r="Z3317" t="str">
        <f t="shared" si="1081"/>
        <v>NO</v>
      </c>
      <c r="AA3317" t="str">
        <f t="shared" si="1082"/>
        <v>NO</v>
      </c>
      <c r="AB3317" t="str">
        <f t="shared" si="1083"/>
        <v>NO</v>
      </c>
      <c r="AC3317" t="str">
        <f t="shared" si="1084"/>
        <v>NO</v>
      </c>
      <c r="AD3317" t="str">
        <f t="shared" si="1085"/>
        <v>NO</v>
      </c>
      <c r="AE3317" t="str">
        <f t="shared" si="1086"/>
        <v>NO</v>
      </c>
      <c r="AF3317" t="str">
        <f t="shared" si="1087"/>
        <v>NO</v>
      </c>
      <c r="AG3317" t="str">
        <f t="shared" si="1088"/>
        <v>NO</v>
      </c>
      <c r="AH3317" t="str">
        <f t="shared" si="1089"/>
        <v>NO</v>
      </c>
      <c r="AI3317">
        <f t="shared" si="1090"/>
        <v>89</v>
      </c>
      <c r="AJ3317" t="str">
        <f t="shared" si="1091"/>
        <v/>
      </c>
    </row>
    <row r="3318" spans="1:36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71"/>
        <v>1.0008673425918038</v>
      </c>
      <c r="P3318" s="6">
        <f t="shared" si="1072"/>
        <v>93.977440000000001</v>
      </c>
      <c r="Q3318" t="str">
        <f t="shared" si="1073"/>
        <v>theater</v>
      </c>
      <c r="R3318" t="str">
        <f t="shared" si="1074"/>
        <v>plays</v>
      </c>
      <c r="S3318" s="8">
        <f t="shared" si="1075"/>
        <v>41827</v>
      </c>
      <c r="T3318" s="8">
        <f t="shared" si="1076"/>
        <v>41859.579166666663</v>
      </c>
      <c r="U3318">
        <f t="shared" si="1077"/>
        <v>2014</v>
      </c>
      <c r="V3318" t="str">
        <f>VLOOKUP(MONTH(S3318),REF!$C$4:$D$15,2,FALSE)</f>
        <v>JUL</v>
      </c>
      <c r="W3318" t="str">
        <f t="shared" si="1078"/>
        <v>NO</v>
      </c>
      <c r="X3318" t="str">
        <f t="shared" si="1079"/>
        <v>NO</v>
      </c>
      <c r="Y3318" t="str">
        <f t="shared" si="1080"/>
        <v>NO</v>
      </c>
      <c r="Z3318" t="str">
        <f t="shared" si="1081"/>
        <v>YES</v>
      </c>
      <c r="AA3318" t="str">
        <f t="shared" si="1082"/>
        <v>NO</v>
      </c>
      <c r="AB3318" t="str">
        <f t="shared" si="1083"/>
        <v>NO</v>
      </c>
      <c r="AC3318" t="str">
        <f t="shared" si="1084"/>
        <v>NO</v>
      </c>
      <c r="AD3318" t="str">
        <f t="shared" si="1085"/>
        <v>NO</v>
      </c>
      <c r="AE3318" t="str">
        <f t="shared" si="1086"/>
        <v>NO</v>
      </c>
      <c r="AF3318" t="str">
        <f t="shared" si="1087"/>
        <v>NO</v>
      </c>
      <c r="AG3318" t="str">
        <f t="shared" si="1088"/>
        <v>NO</v>
      </c>
      <c r="AH3318" t="str">
        <f t="shared" si="1089"/>
        <v>NO</v>
      </c>
      <c r="AI3318">
        <f t="shared" si="1090"/>
        <v>125</v>
      </c>
      <c r="AJ3318" t="str">
        <f t="shared" si="1091"/>
        <v/>
      </c>
    </row>
    <row r="3319" spans="1:36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71"/>
        <v>1.0619047619047619</v>
      </c>
      <c r="P3319" s="6">
        <f t="shared" si="1072"/>
        <v>61.944444444444443</v>
      </c>
      <c r="Q3319" t="str">
        <f t="shared" si="1073"/>
        <v>theater</v>
      </c>
      <c r="R3319" t="str">
        <f t="shared" si="1074"/>
        <v>plays</v>
      </c>
      <c r="S3319" s="8">
        <f t="shared" si="1075"/>
        <v>42499</v>
      </c>
      <c r="T3319" s="8">
        <f t="shared" si="1076"/>
        <v>42529.039629629631</v>
      </c>
      <c r="U3319">
        <f t="shared" si="1077"/>
        <v>2016</v>
      </c>
      <c r="V3319" t="str">
        <f>VLOOKUP(MONTH(S3319),REF!$C$4:$D$15,2,FALSE)</f>
        <v>MAY</v>
      </c>
      <c r="W3319" t="str">
        <f t="shared" si="1078"/>
        <v>NO</v>
      </c>
      <c r="X3319" t="str">
        <f t="shared" si="1079"/>
        <v>YES</v>
      </c>
      <c r="Y3319" t="str">
        <f t="shared" si="1080"/>
        <v>NO</v>
      </c>
      <c r="Z3319" t="str">
        <f t="shared" si="1081"/>
        <v>NO</v>
      </c>
      <c r="AA3319" t="str">
        <f t="shared" si="1082"/>
        <v>NO</v>
      </c>
      <c r="AB3319" t="str">
        <f t="shared" si="1083"/>
        <v>NO</v>
      </c>
      <c r="AC3319" t="str">
        <f t="shared" si="1084"/>
        <v>NO</v>
      </c>
      <c r="AD3319" t="str">
        <f t="shared" si="1085"/>
        <v>NO</v>
      </c>
      <c r="AE3319" t="str">
        <f t="shared" si="1086"/>
        <v>NO</v>
      </c>
      <c r="AF3319" t="str">
        <f t="shared" si="1087"/>
        <v>NO</v>
      </c>
      <c r="AG3319" t="str">
        <f t="shared" si="1088"/>
        <v>NO</v>
      </c>
      <c r="AH3319" t="str">
        <f t="shared" si="1089"/>
        <v>NO</v>
      </c>
      <c r="AI3319">
        <f t="shared" si="1090"/>
        <v>18</v>
      </c>
      <c r="AJ3319" t="str">
        <f t="shared" si="1091"/>
        <v/>
      </c>
    </row>
    <row r="3320" spans="1:36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71"/>
        <v>1.256</v>
      </c>
      <c r="P3320" s="6">
        <f t="shared" si="1072"/>
        <v>78.5</v>
      </c>
      <c r="Q3320" t="str">
        <f t="shared" si="1073"/>
        <v>theater</v>
      </c>
      <c r="R3320" t="str">
        <f t="shared" si="1074"/>
        <v>plays</v>
      </c>
      <c r="S3320" s="8">
        <f t="shared" si="1075"/>
        <v>42431</v>
      </c>
      <c r="T3320" s="8">
        <f t="shared" si="1076"/>
        <v>42471.104166666672</v>
      </c>
      <c r="U3320">
        <f t="shared" si="1077"/>
        <v>2016</v>
      </c>
      <c r="V3320" t="str">
        <f>VLOOKUP(MONTH(S3320),REF!$C$4:$D$15,2,FALSE)</f>
        <v>MAR</v>
      </c>
      <c r="W3320" t="str">
        <f t="shared" si="1078"/>
        <v>NO</v>
      </c>
      <c r="X3320" t="str">
        <f t="shared" si="1079"/>
        <v>YES</v>
      </c>
      <c r="Y3320" t="str">
        <f t="shared" si="1080"/>
        <v>NO</v>
      </c>
      <c r="Z3320" t="str">
        <f t="shared" si="1081"/>
        <v>NO</v>
      </c>
      <c r="AA3320" t="str">
        <f t="shared" si="1082"/>
        <v>NO</v>
      </c>
      <c r="AB3320" t="str">
        <f t="shared" si="1083"/>
        <v>NO</v>
      </c>
      <c r="AC3320" t="str">
        <f t="shared" si="1084"/>
        <v>NO</v>
      </c>
      <c r="AD3320" t="str">
        <f t="shared" si="1085"/>
        <v>NO</v>
      </c>
      <c r="AE3320" t="str">
        <f t="shared" si="1086"/>
        <v>NO</v>
      </c>
      <c r="AF3320" t="str">
        <f t="shared" si="1087"/>
        <v>NO</v>
      </c>
      <c r="AG3320" t="str">
        <f t="shared" si="1088"/>
        <v>NO</v>
      </c>
      <c r="AH3320" t="str">
        <f t="shared" si="1089"/>
        <v>NO</v>
      </c>
      <c r="AI3320">
        <f t="shared" si="1090"/>
        <v>32</v>
      </c>
      <c r="AJ3320" t="str">
        <f t="shared" si="1091"/>
        <v/>
      </c>
    </row>
    <row r="3321" spans="1:36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71"/>
        <v>1.08</v>
      </c>
      <c r="P3321" s="6">
        <f t="shared" si="1072"/>
        <v>33.75</v>
      </c>
      <c r="Q3321" t="str">
        <f t="shared" si="1073"/>
        <v>theater</v>
      </c>
      <c r="R3321" t="str">
        <f t="shared" si="1074"/>
        <v>plays</v>
      </c>
      <c r="S3321" s="8">
        <f t="shared" si="1075"/>
        <v>41991</v>
      </c>
      <c r="T3321" s="8">
        <f t="shared" si="1076"/>
        <v>42035.585486111115</v>
      </c>
      <c r="U3321">
        <f t="shared" si="1077"/>
        <v>2014</v>
      </c>
      <c r="V3321" t="str">
        <f>VLOOKUP(MONTH(S3321),REF!$C$4:$D$15,2,FALSE)</f>
        <v>DEC</v>
      </c>
      <c r="W3321" t="str">
        <f t="shared" si="1078"/>
        <v>YES</v>
      </c>
      <c r="X3321" t="str">
        <f t="shared" si="1079"/>
        <v>NO</v>
      </c>
      <c r="Y3321" t="str">
        <f t="shared" si="1080"/>
        <v>NO</v>
      </c>
      <c r="Z3321" t="str">
        <f t="shared" si="1081"/>
        <v>NO</v>
      </c>
      <c r="AA3321" t="str">
        <f t="shared" si="1082"/>
        <v>NO</v>
      </c>
      <c r="AB3321" t="str">
        <f t="shared" si="1083"/>
        <v>NO</v>
      </c>
      <c r="AC3321" t="str">
        <f t="shared" si="1084"/>
        <v>NO</v>
      </c>
      <c r="AD3321" t="str">
        <f t="shared" si="1085"/>
        <v>NO</v>
      </c>
      <c r="AE3321" t="str">
        <f t="shared" si="1086"/>
        <v>NO</v>
      </c>
      <c r="AF3321" t="str">
        <f t="shared" si="1087"/>
        <v>NO</v>
      </c>
      <c r="AG3321" t="str">
        <f t="shared" si="1088"/>
        <v>NO</v>
      </c>
      <c r="AH3321" t="str">
        <f t="shared" si="1089"/>
        <v>NO</v>
      </c>
      <c r="AI3321">
        <f t="shared" si="1090"/>
        <v>16</v>
      </c>
      <c r="AJ3321" t="str">
        <f t="shared" si="1091"/>
        <v/>
      </c>
    </row>
    <row r="3322" spans="1:36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71"/>
        <v>1.01</v>
      </c>
      <c r="P3322" s="6">
        <f t="shared" si="1072"/>
        <v>66.44736842105263</v>
      </c>
      <c r="Q3322" t="str">
        <f t="shared" si="1073"/>
        <v>theater</v>
      </c>
      <c r="R3322" t="str">
        <f t="shared" si="1074"/>
        <v>plays</v>
      </c>
      <c r="S3322" s="8">
        <f t="shared" si="1075"/>
        <v>42513</v>
      </c>
      <c r="T3322" s="8">
        <f t="shared" si="1076"/>
        <v>42543.045798611114</v>
      </c>
      <c r="U3322">
        <f t="shared" si="1077"/>
        <v>2016</v>
      </c>
      <c r="V3322" t="str">
        <f>VLOOKUP(MONTH(S3322),REF!$C$4:$D$15,2,FALSE)</f>
        <v>MAY</v>
      </c>
      <c r="W3322" t="str">
        <f t="shared" si="1078"/>
        <v>NO</v>
      </c>
      <c r="X3322" t="str">
        <f t="shared" si="1079"/>
        <v>YES</v>
      </c>
      <c r="Y3322" t="str">
        <f t="shared" si="1080"/>
        <v>NO</v>
      </c>
      <c r="Z3322" t="str">
        <f t="shared" si="1081"/>
        <v>NO</v>
      </c>
      <c r="AA3322" t="str">
        <f t="shared" si="1082"/>
        <v>NO</v>
      </c>
      <c r="AB3322" t="str">
        <f t="shared" si="1083"/>
        <v>NO</v>
      </c>
      <c r="AC3322" t="str">
        <f t="shared" si="1084"/>
        <v>NO</v>
      </c>
      <c r="AD3322" t="str">
        <f t="shared" si="1085"/>
        <v>NO</v>
      </c>
      <c r="AE3322" t="str">
        <f t="shared" si="1086"/>
        <v>NO</v>
      </c>
      <c r="AF3322" t="str">
        <f t="shared" si="1087"/>
        <v>NO</v>
      </c>
      <c r="AG3322" t="str">
        <f t="shared" si="1088"/>
        <v>NO</v>
      </c>
      <c r="AH3322" t="str">
        <f t="shared" si="1089"/>
        <v>NO</v>
      </c>
      <c r="AI3322">
        <f t="shared" si="1090"/>
        <v>38</v>
      </c>
      <c r="AJ3322" t="str">
        <f t="shared" si="1091"/>
        <v/>
      </c>
    </row>
    <row r="3323" spans="1:36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71"/>
        <v>1.0740000000000001</v>
      </c>
      <c r="P3323" s="6">
        <f t="shared" si="1072"/>
        <v>35.799999999999997</v>
      </c>
      <c r="Q3323" t="str">
        <f t="shared" si="1073"/>
        <v>theater</v>
      </c>
      <c r="R3323" t="str">
        <f t="shared" si="1074"/>
        <v>plays</v>
      </c>
      <c r="S3323" s="8">
        <f t="shared" si="1075"/>
        <v>41914</v>
      </c>
      <c r="T3323" s="8">
        <f t="shared" si="1076"/>
        <v>41928.165972222225</v>
      </c>
      <c r="U3323">
        <f t="shared" si="1077"/>
        <v>2014</v>
      </c>
      <c r="V3323" t="str">
        <f>VLOOKUP(MONTH(S3323),REF!$C$4:$D$15,2,FALSE)</f>
        <v>OCT</v>
      </c>
      <c r="W3323" t="str">
        <f t="shared" si="1078"/>
        <v>YES</v>
      </c>
      <c r="X3323" t="str">
        <f t="shared" si="1079"/>
        <v>NO</v>
      </c>
      <c r="Y3323" t="str">
        <f t="shared" si="1080"/>
        <v>NO</v>
      </c>
      <c r="Z3323" t="str">
        <f t="shared" si="1081"/>
        <v>NO</v>
      </c>
      <c r="AA3323" t="str">
        <f t="shared" si="1082"/>
        <v>NO</v>
      </c>
      <c r="AB3323" t="str">
        <f t="shared" si="1083"/>
        <v>NO</v>
      </c>
      <c r="AC3323" t="str">
        <f t="shared" si="1084"/>
        <v>NO</v>
      </c>
      <c r="AD3323" t="str">
        <f t="shared" si="1085"/>
        <v>NO</v>
      </c>
      <c r="AE3323" t="str">
        <f t="shared" si="1086"/>
        <v>NO</v>
      </c>
      <c r="AF3323" t="str">
        <f t="shared" si="1087"/>
        <v>NO</v>
      </c>
      <c r="AG3323" t="str">
        <f t="shared" si="1088"/>
        <v>NO</v>
      </c>
      <c r="AH3323" t="str">
        <f t="shared" si="1089"/>
        <v>NO</v>
      </c>
      <c r="AI3323">
        <f t="shared" si="1090"/>
        <v>15</v>
      </c>
      <c r="AJ3323" t="str">
        <f t="shared" si="1091"/>
        <v/>
      </c>
    </row>
    <row r="3324" spans="1:36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71"/>
        <v>1.0151515151515151</v>
      </c>
      <c r="P3324" s="6">
        <f t="shared" si="1072"/>
        <v>145.65217391304347</v>
      </c>
      <c r="Q3324" t="str">
        <f t="shared" si="1073"/>
        <v>theater</v>
      </c>
      <c r="R3324" t="str">
        <f t="shared" si="1074"/>
        <v>plays</v>
      </c>
      <c r="S3324" s="8">
        <f t="shared" si="1075"/>
        <v>42521</v>
      </c>
      <c r="T3324" s="8">
        <f t="shared" si="1076"/>
        <v>42543.163194444445</v>
      </c>
      <c r="U3324">
        <f t="shared" si="1077"/>
        <v>2016</v>
      </c>
      <c r="V3324" t="str">
        <f>VLOOKUP(MONTH(S3324),REF!$C$4:$D$15,2,FALSE)</f>
        <v>MAY</v>
      </c>
      <c r="W3324" t="str">
        <f t="shared" si="1078"/>
        <v>NO</v>
      </c>
      <c r="X3324" t="str">
        <f t="shared" si="1079"/>
        <v>YES</v>
      </c>
      <c r="Y3324" t="str">
        <f t="shared" si="1080"/>
        <v>NO</v>
      </c>
      <c r="Z3324" t="str">
        <f t="shared" si="1081"/>
        <v>NO</v>
      </c>
      <c r="AA3324" t="str">
        <f t="shared" si="1082"/>
        <v>NO</v>
      </c>
      <c r="AB3324" t="str">
        <f t="shared" si="1083"/>
        <v>NO</v>
      </c>
      <c r="AC3324" t="str">
        <f t="shared" si="1084"/>
        <v>NO</v>
      </c>
      <c r="AD3324" t="str">
        <f t="shared" si="1085"/>
        <v>NO</v>
      </c>
      <c r="AE3324" t="str">
        <f t="shared" si="1086"/>
        <v>NO</v>
      </c>
      <c r="AF3324" t="str">
        <f t="shared" si="1087"/>
        <v>NO</v>
      </c>
      <c r="AG3324" t="str">
        <f t="shared" si="1088"/>
        <v>NO</v>
      </c>
      <c r="AH3324" t="str">
        <f t="shared" si="1089"/>
        <v>NO</v>
      </c>
      <c r="AI3324">
        <f t="shared" si="1090"/>
        <v>23</v>
      </c>
      <c r="AJ3324" t="str">
        <f t="shared" si="1091"/>
        <v/>
      </c>
    </row>
    <row r="3325" spans="1:36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71"/>
        <v>1.2589999999999999</v>
      </c>
      <c r="P3325" s="6">
        <f t="shared" si="1072"/>
        <v>25.693877551020407</v>
      </c>
      <c r="Q3325" t="str">
        <f t="shared" si="1073"/>
        <v>theater</v>
      </c>
      <c r="R3325" t="str">
        <f t="shared" si="1074"/>
        <v>plays</v>
      </c>
      <c r="S3325" s="8">
        <f t="shared" si="1075"/>
        <v>42608</v>
      </c>
      <c r="T3325" s="8">
        <f t="shared" si="1076"/>
        <v>42638.36583333333</v>
      </c>
      <c r="U3325">
        <f t="shared" si="1077"/>
        <v>2016</v>
      </c>
      <c r="V3325" t="str">
        <f>VLOOKUP(MONTH(S3325),REF!$C$4:$D$15,2,FALSE)</f>
        <v>AUG</v>
      </c>
      <c r="W3325" t="str">
        <f t="shared" si="1078"/>
        <v>NO</v>
      </c>
      <c r="X3325" t="str">
        <f t="shared" si="1079"/>
        <v>YES</v>
      </c>
      <c r="Y3325" t="str">
        <f t="shared" si="1080"/>
        <v>NO</v>
      </c>
      <c r="Z3325" t="str">
        <f t="shared" si="1081"/>
        <v>NO</v>
      </c>
      <c r="AA3325" t="str">
        <f t="shared" si="1082"/>
        <v>NO</v>
      </c>
      <c r="AB3325" t="str">
        <f t="shared" si="1083"/>
        <v>NO</v>
      </c>
      <c r="AC3325" t="str">
        <f t="shared" si="1084"/>
        <v>NO</v>
      </c>
      <c r="AD3325" t="str">
        <f t="shared" si="1085"/>
        <v>NO</v>
      </c>
      <c r="AE3325" t="str">
        <f t="shared" si="1086"/>
        <v>NO</v>
      </c>
      <c r="AF3325" t="str">
        <f t="shared" si="1087"/>
        <v>NO</v>
      </c>
      <c r="AG3325" t="str">
        <f t="shared" si="1088"/>
        <v>NO</v>
      </c>
      <c r="AH3325" t="str">
        <f t="shared" si="1089"/>
        <v>NO</v>
      </c>
      <c r="AI3325">
        <f t="shared" si="1090"/>
        <v>49</v>
      </c>
      <c r="AJ3325" t="str">
        <f t="shared" si="1091"/>
        <v/>
      </c>
    </row>
    <row r="3326" spans="1:36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71"/>
        <v>1.0166666666666666</v>
      </c>
      <c r="P3326" s="6">
        <f t="shared" si="1072"/>
        <v>152.5</v>
      </c>
      <c r="Q3326" t="str">
        <f t="shared" si="1073"/>
        <v>theater</v>
      </c>
      <c r="R3326" t="str">
        <f t="shared" si="1074"/>
        <v>plays</v>
      </c>
      <c r="S3326" s="8">
        <f t="shared" si="1075"/>
        <v>42513</v>
      </c>
      <c r="T3326" s="8">
        <f t="shared" si="1076"/>
        <v>42526.58321759259</v>
      </c>
      <c r="U3326">
        <f t="shared" si="1077"/>
        <v>2016</v>
      </c>
      <c r="V3326" t="str">
        <f>VLOOKUP(MONTH(S3326),REF!$C$4:$D$15,2,FALSE)</f>
        <v>MAY</v>
      </c>
      <c r="W3326" t="str">
        <f t="shared" si="1078"/>
        <v>NO</v>
      </c>
      <c r="X3326" t="str">
        <f t="shared" si="1079"/>
        <v>YES</v>
      </c>
      <c r="Y3326" t="str">
        <f t="shared" si="1080"/>
        <v>NO</v>
      </c>
      <c r="Z3326" t="str">
        <f t="shared" si="1081"/>
        <v>NO</v>
      </c>
      <c r="AA3326" t="str">
        <f t="shared" si="1082"/>
        <v>NO</v>
      </c>
      <c r="AB3326" t="str">
        <f t="shared" si="1083"/>
        <v>NO</v>
      </c>
      <c r="AC3326" t="str">
        <f t="shared" si="1084"/>
        <v>NO</v>
      </c>
      <c r="AD3326" t="str">
        <f t="shared" si="1085"/>
        <v>NO</v>
      </c>
      <c r="AE3326" t="str">
        <f t="shared" si="1086"/>
        <v>NO</v>
      </c>
      <c r="AF3326" t="str">
        <f t="shared" si="1087"/>
        <v>NO</v>
      </c>
      <c r="AG3326" t="str">
        <f t="shared" si="1088"/>
        <v>NO</v>
      </c>
      <c r="AH3326" t="str">
        <f t="shared" si="1089"/>
        <v>NO</v>
      </c>
      <c r="AI3326">
        <f t="shared" si="1090"/>
        <v>10</v>
      </c>
      <c r="AJ3326" t="str">
        <f t="shared" si="1091"/>
        <v/>
      </c>
    </row>
    <row r="3327" spans="1:36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71"/>
        <v>1.125</v>
      </c>
      <c r="P3327" s="6">
        <f t="shared" si="1072"/>
        <v>30</v>
      </c>
      <c r="Q3327" t="str">
        <f t="shared" si="1073"/>
        <v>theater</v>
      </c>
      <c r="R3327" t="str">
        <f t="shared" si="1074"/>
        <v>plays</v>
      </c>
      <c r="S3327" s="8">
        <f t="shared" si="1075"/>
        <v>42065</v>
      </c>
      <c r="T3327" s="8">
        <f t="shared" si="1076"/>
        <v>42099.743946759263</v>
      </c>
      <c r="U3327">
        <f t="shared" si="1077"/>
        <v>2015</v>
      </c>
      <c r="V3327" t="str">
        <f>VLOOKUP(MONTH(S3327),REF!$C$4:$D$15,2,FALSE)</f>
        <v>MAR</v>
      </c>
      <c r="W3327" t="str">
        <f t="shared" si="1078"/>
        <v>YES</v>
      </c>
      <c r="X3327" t="str">
        <f t="shared" si="1079"/>
        <v>NO</v>
      </c>
      <c r="Y3327" t="str">
        <f t="shared" si="1080"/>
        <v>NO</v>
      </c>
      <c r="Z3327" t="str">
        <f t="shared" si="1081"/>
        <v>NO</v>
      </c>
      <c r="AA3327" t="str">
        <f t="shared" si="1082"/>
        <v>NO</v>
      </c>
      <c r="AB3327" t="str">
        <f t="shared" si="1083"/>
        <v>NO</v>
      </c>
      <c r="AC3327" t="str">
        <f t="shared" si="1084"/>
        <v>NO</v>
      </c>
      <c r="AD3327" t="str">
        <f t="shared" si="1085"/>
        <v>NO</v>
      </c>
      <c r="AE3327" t="str">
        <f t="shared" si="1086"/>
        <v>NO</v>
      </c>
      <c r="AF3327" t="str">
        <f t="shared" si="1087"/>
        <v>NO</v>
      </c>
      <c r="AG3327" t="str">
        <f t="shared" si="1088"/>
        <v>NO</v>
      </c>
      <c r="AH3327" t="str">
        <f t="shared" si="1089"/>
        <v>NO</v>
      </c>
      <c r="AI3327">
        <f t="shared" si="1090"/>
        <v>15</v>
      </c>
      <c r="AJ3327" t="str">
        <f t="shared" si="1091"/>
        <v/>
      </c>
    </row>
    <row r="3328" spans="1:36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71"/>
        <v>1.0137499999999999</v>
      </c>
      <c r="P3328" s="6">
        <f t="shared" si="1072"/>
        <v>142.28070175438597</v>
      </c>
      <c r="Q3328" t="str">
        <f t="shared" si="1073"/>
        <v>theater</v>
      </c>
      <c r="R3328" t="str">
        <f t="shared" si="1074"/>
        <v>plays</v>
      </c>
      <c r="S3328" s="8">
        <f t="shared" si="1075"/>
        <v>42042</v>
      </c>
      <c r="T3328" s="8">
        <f t="shared" si="1076"/>
        <v>42071.67251157407</v>
      </c>
      <c r="U3328">
        <f t="shared" si="1077"/>
        <v>2015</v>
      </c>
      <c r="V3328" t="str">
        <f>VLOOKUP(MONTH(S3328),REF!$C$4:$D$15,2,FALSE)</f>
        <v>FEB</v>
      </c>
      <c r="W3328" t="str">
        <f t="shared" si="1078"/>
        <v>NO</v>
      </c>
      <c r="X3328" t="str">
        <f t="shared" si="1079"/>
        <v>NO</v>
      </c>
      <c r="Y3328" t="str">
        <f t="shared" si="1080"/>
        <v>YES</v>
      </c>
      <c r="Z3328" t="str">
        <f t="shared" si="1081"/>
        <v>NO</v>
      </c>
      <c r="AA3328" t="str">
        <f t="shared" si="1082"/>
        <v>NO</v>
      </c>
      <c r="AB3328" t="str">
        <f t="shared" si="1083"/>
        <v>NO</v>
      </c>
      <c r="AC3328" t="str">
        <f t="shared" si="1084"/>
        <v>NO</v>
      </c>
      <c r="AD3328" t="str">
        <f t="shared" si="1085"/>
        <v>NO</v>
      </c>
      <c r="AE3328" t="str">
        <f t="shared" si="1086"/>
        <v>NO</v>
      </c>
      <c r="AF3328" t="str">
        <f t="shared" si="1087"/>
        <v>NO</v>
      </c>
      <c r="AG3328" t="str">
        <f t="shared" si="1088"/>
        <v>NO</v>
      </c>
      <c r="AH3328" t="str">
        <f t="shared" si="1089"/>
        <v>NO</v>
      </c>
      <c r="AI3328">
        <f t="shared" si="1090"/>
        <v>57</v>
      </c>
      <c r="AJ3328" t="str">
        <f t="shared" si="1091"/>
        <v/>
      </c>
    </row>
    <row r="3329" spans="1:36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71"/>
        <v>1.0125</v>
      </c>
      <c r="P3329" s="6">
        <f t="shared" si="1072"/>
        <v>24.545454545454547</v>
      </c>
      <c r="Q3329" t="str">
        <f t="shared" si="1073"/>
        <v>theater</v>
      </c>
      <c r="R3329" t="str">
        <f t="shared" si="1074"/>
        <v>plays</v>
      </c>
      <c r="S3329" s="8">
        <f t="shared" si="1075"/>
        <v>42468</v>
      </c>
      <c r="T3329" s="8">
        <f t="shared" si="1076"/>
        <v>42498.374606481477</v>
      </c>
      <c r="U3329">
        <f t="shared" si="1077"/>
        <v>2016</v>
      </c>
      <c r="V3329" t="str">
        <f>VLOOKUP(MONTH(S3329),REF!$C$4:$D$15,2,FALSE)</f>
        <v>APR</v>
      </c>
      <c r="W3329" t="str">
        <f t="shared" si="1078"/>
        <v>YES</v>
      </c>
      <c r="X3329" t="str">
        <f t="shared" si="1079"/>
        <v>NO</v>
      </c>
      <c r="Y3329" t="str">
        <f t="shared" si="1080"/>
        <v>NO</v>
      </c>
      <c r="Z3329" t="str">
        <f t="shared" si="1081"/>
        <v>NO</v>
      </c>
      <c r="AA3329" t="str">
        <f t="shared" si="1082"/>
        <v>NO</v>
      </c>
      <c r="AB3329" t="str">
        <f t="shared" si="1083"/>
        <v>NO</v>
      </c>
      <c r="AC3329" t="str">
        <f t="shared" si="1084"/>
        <v>NO</v>
      </c>
      <c r="AD3329" t="str">
        <f t="shared" si="1085"/>
        <v>NO</v>
      </c>
      <c r="AE3329" t="str">
        <f t="shared" si="1086"/>
        <v>NO</v>
      </c>
      <c r="AF3329" t="str">
        <f t="shared" si="1087"/>
        <v>NO</v>
      </c>
      <c r="AG3329" t="str">
        <f t="shared" si="1088"/>
        <v>NO</v>
      </c>
      <c r="AH3329" t="str">
        <f t="shared" si="1089"/>
        <v>NO</v>
      </c>
      <c r="AI3329">
        <f t="shared" si="1090"/>
        <v>33</v>
      </c>
      <c r="AJ3329" t="str">
        <f t="shared" si="1091"/>
        <v/>
      </c>
    </row>
    <row r="3330" spans="1:36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71"/>
        <v>1.4638888888888888</v>
      </c>
      <c r="P3330" s="6">
        <f t="shared" si="1072"/>
        <v>292.77777777777777</v>
      </c>
      <c r="Q3330" t="str">
        <f t="shared" si="1073"/>
        <v>theater</v>
      </c>
      <c r="R3330" t="str">
        <f t="shared" si="1074"/>
        <v>plays</v>
      </c>
      <c r="S3330" s="8">
        <f t="shared" si="1075"/>
        <v>41823</v>
      </c>
      <c r="T3330" s="8">
        <f t="shared" si="1076"/>
        <v>41825.041666666664</v>
      </c>
      <c r="U3330">
        <f t="shared" si="1077"/>
        <v>2014</v>
      </c>
      <c r="V3330" t="str">
        <f>VLOOKUP(MONTH(S3330),REF!$C$4:$D$15,2,FALSE)</f>
        <v>JUL</v>
      </c>
      <c r="W3330" t="str">
        <f t="shared" si="1078"/>
        <v>NO</v>
      </c>
      <c r="X3330" t="str">
        <f t="shared" si="1079"/>
        <v>YES</v>
      </c>
      <c r="Y3330" t="str">
        <f t="shared" si="1080"/>
        <v>NO</v>
      </c>
      <c r="Z3330" t="str">
        <f t="shared" si="1081"/>
        <v>NO</v>
      </c>
      <c r="AA3330" t="str">
        <f t="shared" si="1082"/>
        <v>NO</v>
      </c>
      <c r="AB3330" t="str">
        <f t="shared" si="1083"/>
        <v>NO</v>
      </c>
      <c r="AC3330" t="str">
        <f t="shared" si="1084"/>
        <v>NO</v>
      </c>
      <c r="AD3330" t="str">
        <f t="shared" si="1085"/>
        <v>NO</v>
      </c>
      <c r="AE3330" t="str">
        <f t="shared" si="1086"/>
        <v>NO</v>
      </c>
      <c r="AF3330" t="str">
        <f t="shared" si="1087"/>
        <v>NO</v>
      </c>
      <c r="AG3330" t="str">
        <f t="shared" si="1088"/>
        <v>NO</v>
      </c>
      <c r="AH3330" t="str">
        <f t="shared" si="1089"/>
        <v>NO</v>
      </c>
      <c r="AI3330">
        <f t="shared" si="1090"/>
        <v>9</v>
      </c>
      <c r="AJ3330" t="str">
        <f t="shared" si="1091"/>
        <v/>
      </c>
    </row>
    <row r="3331" spans="1:36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92">E3331/D3331</f>
        <v>1.1679999999999999</v>
      </c>
      <c r="P3331" s="6">
        <f t="shared" ref="P3331:P3394" si="1093">E3331/L3331</f>
        <v>44.92307692307692</v>
      </c>
      <c r="Q3331" t="str">
        <f t="shared" ref="Q3331:Q3394" si="1094">LEFT(N3331,FIND("/",N3331)-1)</f>
        <v>theater</v>
      </c>
      <c r="R3331" t="str">
        <f t="shared" ref="R3331:R3394" si="1095">RIGHT(N3331,LEN(N3331)-FIND("/",N3331))</f>
        <v>plays</v>
      </c>
      <c r="S3331" s="8">
        <f t="shared" ref="S3331:S3394" si="1096">ROUND((J3331/86400)+DATE(1970,1,1),0)</f>
        <v>41837</v>
      </c>
      <c r="T3331" s="8">
        <f t="shared" ref="T3331:T3394" si="1097">(I3331/86400)+DATE(1970,1,1)</f>
        <v>41847.958333333336</v>
      </c>
      <c r="U3331">
        <f t="shared" ref="U3331:U3394" si="1098">YEAR(S3331)</f>
        <v>2014</v>
      </c>
      <c r="V3331" t="str">
        <f>VLOOKUP(MONTH(S3331),REF!$C$4:$D$15,2,FALSE)</f>
        <v>JUL</v>
      </c>
      <c r="W3331" t="str">
        <f t="shared" ref="W3331:W3394" si="1099">IF(D3331&lt;1000,"YES","NO")</f>
        <v>NO</v>
      </c>
      <c r="X3331" t="str">
        <f t="shared" ref="X3331:X3394" si="1100">IF(AND($D3331&gt;=1000,$D3331&lt;=4999),"YES","NO")</f>
        <v>YES</v>
      </c>
      <c r="Y3331" t="str">
        <f t="shared" ref="Y3331:Y3394" si="1101">IF(AND($D3331&gt;=5000,$D3331&lt;=9999),"YES","NO")</f>
        <v>NO</v>
      </c>
      <c r="Z3331" t="str">
        <f t="shared" ref="Z3331:Z3394" si="1102">IF(AND($D3331&gt;=10000,$D3331&lt;=14999),"YES","NO")</f>
        <v>NO</v>
      </c>
      <c r="AA3331" t="str">
        <f t="shared" ref="AA3331:AA3394" si="1103">IF(AND($D3331&gt;=15000,$D3331&lt;=19999),"YES","NO")</f>
        <v>NO</v>
      </c>
      <c r="AB3331" t="str">
        <f t="shared" ref="AB3331:AB3394" si="1104">IF(AND($D3331&gt;=20000,$D3331&lt;=24999),"YES","NO")</f>
        <v>NO</v>
      </c>
      <c r="AC3331" t="str">
        <f t="shared" ref="AC3331:AC3394" si="1105">IF(AND($D3331&gt;=25000,$D3331&lt;=29999),"YES","NO")</f>
        <v>NO</v>
      </c>
      <c r="AD3331" t="str">
        <f t="shared" ref="AD3331:AD3394" si="1106">IF(AND($D3331&gt;=30000,$D3331&lt;=34999),"YES","NO")</f>
        <v>NO</v>
      </c>
      <c r="AE3331" t="str">
        <f t="shared" ref="AE3331:AE3394" si="1107">IF(AND($D3331&gt;=35000,$D3331&lt;=39999),"YES","NO")</f>
        <v>NO</v>
      </c>
      <c r="AF3331" t="str">
        <f t="shared" ref="AF3331:AF3394" si="1108">IF(AND($D3331&gt;=40000,$D3331&lt;=44999),"YES","NO")</f>
        <v>NO</v>
      </c>
      <c r="AG3331" t="str">
        <f t="shared" ref="AG3331:AG3394" si="1109">IF(AND($D3331&gt;=45000,$D3331&lt;=49999),"YES","NO")</f>
        <v>NO</v>
      </c>
      <c r="AH3331" t="str">
        <f t="shared" ref="AH3331:AH3394" si="1110">IF($D3331&gt;=50000,"YES","NO")</f>
        <v>NO</v>
      </c>
      <c r="AI3331">
        <f t="shared" ref="AI3331:AI3394" si="1111">IF(F3331="successful",L3331,"")</f>
        <v>26</v>
      </c>
      <c r="AJ3331" t="str">
        <f t="shared" ref="AJ3331:AJ3394" si="1112">IF(F3331="failed",L3331,"")</f>
        <v/>
      </c>
    </row>
    <row r="3332" spans="1:36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92"/>
        <v>1.0626666666666666</v>
      </c>
      <c r="P3332" s="6">
        <f t="shared" si="1093"/>
        <v>23.10144927536232</v>
      </c>
      <c r="Q3332" t="str">
        <f t="shared" si="1094"/>
        <v>theater</v>
      </c>
      <c r="R3332" t="str">
        <f t="shared" si="1095"/>
        <v>plays</v>
      </c>
      <c r="S3332" s="8">
        <f t="shared" si="1096"/>
        <v>42066</v>
      </c>
      <c r="T3332" s="8">
        <f t="shared" si="1097"/>
        <v>42095.845694444448</v>
      </c>
      <c r="U3332">
        <f t="shared" si="1098"/>
        <v>2015</v>
      </c>
      <c r="V3332" t="str">
        <f>VLOOKUP(MONTH(S3332),REF!$C$4:$D$15,2,FALSE)</f>
        <v>MAR</v>
      </c>
      <c r="W3332" t="str">
        <f t="shared" si="1099"/>
        <v>NO</v>
      </c>
      <c r="X3332" t="str">
        <f t="shared" si="1100"/>
        <v>YES</v>
      </c>
      <c r="Y3332" t="str">
        <f t="shared" si="1101"/>
        <v>NO</v>
      </c>
      <c r="Z3332" t="str">
        <f t="shared" si="1102"/>
        <v>NO</v>
      </c>
      <c r="AA3332" t="str">
        <f t="shared" si="1103"/>
        <v>NO</v>
      </c>
      <c r="AB3332" t="str">
        <f t="shared" si="1104"/>
        <v>NO</v>
      </c>
      <c r="AC3332" t="str">
        <f t="shared" si="1105"/>
        <v>NO</v>
      </c>
      <c r="AD3332" t="str">
        <f t="shared" si="1106"/>
        <v>NO</v>
      </c>
      <c r="AE3332" t="str">
        <f t="shared" si="1107"/>
        <v>NO</v>
      </c>
      <c r="AF3332" t="str">
        <f t="shared" si="1108"/>
        <v>NO</v>
      </c>
      <c r="AG3332" t="str">
        <f t="shared" si="1109"/>
        <v>NO</v>
      </c>
      <c r="AH3332" t="str">
        <f t="shared" si="1110"/>
        <v>NO</v>
      </c>
      <c r="AI3332">
        <f t="shared" si="1111"/>
        <v>69</v>
      </c>
      <c r="AJ3332" t="str">
        <f t="shared" si="1112"/>
        <v/>
      </c>
    </row>
    <row r="3333" spans="1:36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92"/>
        <v>1.0451999999999999</v>
      </c>
      <c r="P3333" s="6">
        <f t="shared" si="1093"/>
        <v>80.400000000000006</v>
      </c>
      <c r="Q3333" t="str">
        <f t="shared" si="1094"/>
        <v>theater</v>
      </c>
      <c r="R3333" t="str">
        <f t="shared" si="1095"/>
        <v>plays</v>
      </c>
      <c r="S3333" s="8">
        <f t="shared" si="1096"/>
        <v>42249</v>
      </c>
      <c r="T3333" s="8">
        <f t="shared" si="1097"/>
        <v>42283.697754629626</v>
      </c>
      <c r="U3333">
        <f t="shared" si="1098"/>
        <v>2015</v>
      </c>
      <c r="V3333" t="str">
        <f>VLOOKUP(MONTH(S3333),REF!$C$4:$D$15,2,FALSE)</f>
        <v>SEP</v>
      </c>
      <c r="W3333" t="str">
        <f t="shared" si="1099"/>
        <v>NO</v>
      </c>
      <c r="X3333" t="str">
        <f t="shared" si="1100"/>
        <v>NO</v>
      </c>
      <c r="Y3333" t="str">
        <f t="shared" si="1101"/>
        <v>YES</v>
      </c>
      <c r="Z3333" t="str">
        <f t="shared" si="1102"/>
        <v>NO</v>
      </c>
      <c r="AA3333" t="str">
        <f t="shared" si="1103"/>
        <v>NO</v>
      </c>
      <c r="AB3333" t="str">
        <f t="shared" si="1104"/>
        <v>NO</v>
      </c>
      <c r="AC3333" t="str">
        <f t="shared" si="1105"/>
        <v>NO</v>
      </c>
      <c r="AD3333" t="str">
        <f t="shared" si="1106"/>
        <v>NO</v>
      </c>
      <c r="AE3333" t="str">
        <f t="shared" si="1107"/>
        <v>NO</v>
      </c>
      <c r="AF3333" t="str">
        <f t="shared" si="1108"/>
        <v>NO</v>
      </c>
      <c r="AG3333" t="str">
        <f t="shared" si="1109"/>
        <v>NO</v>
      </c>
      <c r="AH3333" t="str">
        <f t="shared" si="1110"/>
        <v>NO</v>
      </c>
      <c r="AI3333">
        <f t="shared" si="1111"/>
        <v>65</v>
      </c>
      <c r="AJ3333" t="str">
        <f t="shared" si="1112"/>
        <v/>
      </c>
    </row>
    <row r="3334" spans="1:36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92"/>
        <v>1</v>
      </c>
      <c r="P3334" s="6">
        <f t="shared" si="1093"/>
        <v>72.289156626506028</v>
      </c>
      <c r="Q3334" t="str">
        <f t="shared" si="1094"/>
        <v>theater</v>
      </c>
      <c r="R3334" t="str">
        <f t="shared" si="1095"/>
        <v>plays</v>
      </c>
      <c r="S3334" s="8">
        <f t="shared" si="1096"/>
        <v>41810</v>
      </c>
      <c r="T3334" s="8">
        <f t="shared" si="1097"/>
        <v>41839.860300925924</v>
      </c>
      <c r="U3334">
        <f t="shared" si="1098"/>
        <v>2014</v>
      </c>
      <c r="V3334" t="str">
        <f>VLOOKUP(MONTH(S3334),REF!$C$4:$D$15,2,FALSE)</f>
        <v>JUN</v>
      </c>
      <c r="W3334" t="str">
        <f t="shared" si="1099"/>
        <v>NO</v>
      </c>
      <c r="X3334" t="str">
        <f t="shared" si="1100"/>
        <v>NO</v>
      </c>
      <c r="Y3334" t="str">
        <f t="shared" si="1101"/>
        <v>YES</v>
      </c>
      <c r="Z3334" t="str">
        <f t="shared" si="1102"/>
        <v>NO</v>
      </c>
      <c r="AA3334" t="str">
        <f t="shared" si="1103"/>
        <v>NO</v>
      </c>
      <c r="AB3334" t="str">
        <f t="shared" si="1104"/>
        <v>NO</v>
      </c>
      <c r="AC3334" t="str">
        <f t="shared" si="1105"/>
        <v>NO</v>
      </c>
      <c r="AD3334" t="str">
        <f t="shared" si="1106"/>
        <v>NO</v>
      </c>
      <c r="AE3334" t="str">
        <f t="shared" si="1107"/>
        <v>NO</v>
      </c>
      <c r="AF3334" t="str">
        <f t="shared" si="1108"/>
        <v>NO</v>
      </c>
      <c r="AG3334" t="str">
        <f t="shared" si="1109"/>
        <v>NO</v>
      </c>
      <c r="AH3334" t="str">
        <f t="shared" si="1110"/>
        <v>NO</v>
      </c>
      <c r="AI3334">
        <f t="shared" si="1111"/>
        <v>83</v>
      </c>
      <c r="AJ3334" t="str">
        <f t="shared" si="1112"/>
        <v/>
      </c>
    </row>
    <row r="3335" spans="1:36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92"/>
        <v>1.0457142857142858</v>
      </c>
      <c r="P3335" s="6">
        <f t="shared" si="1093"/>
        <v>32.972972972972975</v>
      </c>
      <c r="Q3335" t="str">
        <f t="shared" si="1094"/>
        <v>theater</v>
      </c>
      <c r="R3335" t="str">
        <f t="shared" si="1095"/>
        <v>plays</v>
      </c>
      <c r="S3335" s="8">
        <f t="shared" si="1096"/>
        <v>42149</v>
      </c>
      <c r="T3335" s="8">
        <f t="shared" si="1097"/>
        <v>42170.676851851851</v>
      </c>
      <c r="U3335">
        <f t="shared" si="1098"/>
        <v>2015</v>
      </c>
      <c r="V3335" t="str">
        <f>VLOOKUP(MONTH(S3335),REF!$C$4:$D$15,2,FALSE)</f>
        <v>MAY</v>
      </c>
      <c r="W3335" t="str">
        <f t="shared" si="1099"/>
        <v>NO</v>
      </c>
      <c r="X3335" t="str">
        <f t="shared" si="1100"/>
        <v>YES</v>
      </c>
      <c r="Y3335" t="str">
        <f t="shared" si="1101"/>
        <v>NO</v>
      </c>
      <c r="Z3335" t="str">
        <f t="shared" si="1102"/>
        <v>NO</v>
      </c>
      <c r="AA3335" t="str">
        <f t="shared" si="1103"/>
        <v>NO</v>
      </c>
      <c r="AB3335" t="str">
        <f t="shared" si="1104"/>
        <v>NO</v>
      </c>
      <c r="AC3335" t="str">
        <f t="shared" si="1105"/>
        <v>NO</v>
      </c>
      <c r="AD3335" t="str">
        <f t="shared" si="1106"/>
        <v>NO</v>
      </c>
      <c r="AE3335" t="str">
        <f t="shared" si="1107"/>
        <v>NO</v>
      </c>
      <c r="AF3335" t="str">
        <f t="shared" si="1108"/>
        <v>NO</v>
      </c>
      <c r="AG3335" t="str">
        <f t="shared" si="1109"/>
        <v>NO</v>
      </c>
      <c r="AH3335" t="str">
        <f t="shared" si="1110"/>
        <v>NO</v>
      </c>
      <c r="AI3335">
        <f t="shared" si="1111"/>
        <v>111</v>
      </c>
      <c r="AJ3335" t="str">
        <f t="shared" si="1112"/>
        <v/>
      </c>
    </row>
    <row r="3336" spans="1:36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92"/>
        <v>1.3862051149573753</v>
      </c>
      <c r="P3336" s="6">
        <f t="shared" si="1093"/>
        <v>116.65217391304348</v>
      </c>
      <c r="Q3336" t="str">
        <f t="shared" si="1094"/>
        <v>theater</v>
      </c>
      <c r="R3336" t="str">
        <f t="shared" si="1095"/>
        <v>plays</v>
      </c>
      <c r="S3336" s="8">
        <f t="shared" si="1096"/>
        <v>42186</v>
      </c>
      <c r="T3336" s="8">
        <f t="shared" si="1097"/>
        <v>42215.521087962959</v>
      </c>
      <c r="U3336">
        <f t="shared" si="1098"/>
        <v>2015</v>
      </c>
      <c r="V3336" t="str">
        <f>VLOOKUP(MONTH(S3336),REF!$C$4:$D$15,2,FALSE)</f>
        <v>JUL</v>
      </c>
      <c r="W3336" t="str">
        <f t="shared" si="1099"/>
        <v>NO</v>
      </c>
      <c r="X3336" t="str">
        <f t="shared" si="1100"/>
        <v>YES</v>
      </c>
      <c r="Y3336" t="str">
        <f t="shared" si="1101"/>
        <v>NO</v>
      </c>
      <c r="Z3336" t="str">
        <f t="shared" si="1102"/>
        <v>NO</v>
      </c>
      <c r="AA3336" t="str">
        <f t="shared" si="1103"/>
        <v>NO</v>
      </c>
      <c r="AB3336" t="str">
        <f t="shared" si="1104"/>
        <v>NO</v>
      </c>
      <c r="AC3336" t="str">
        <f t="shared" si="1105"/>
        <v>NO</v>
      </c>
      <c r="AD3336" t="str">
        <f t="shared" si="1106"/>
        <v>NO</v>
      </c>
      <c r="AE3336" t="str">
        <f t="shared" si="1107"/>
        <v>NO</v>
      </c>
      <c r="AF3336" t="str">
        <f t="shared" si="1108"/>
        <v>NO</v>
      </c>
      <c r="AG3336" t="str">
        <f t="shared" si="1109"/>
        <v>NO</v>
      </c>
      <c r="AH3336" t="str">
        <f t="shared" si="1110"/>
        <v>NO</v>
      </c>
      <c r="AI3336">
        <f t="shared" si="1111"/>
        <v>46</v>
      </c>
      <c r="AJ3336" t="str">
        <f t="shared" si="1112"/>
        <v/>
      </c>
    </row>
    <row r="3337" spans="1:36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92"/>
        <v>1.0032000000000001</v>
      </c>
      <c r="P3337" s="6">
        <f t="shared" si="1093"/>
        <v>79.61904761904762</v>
      </c>
      <c r="Q3337" t="str">
        <f t="shared" si="1094"/>
        <v>theater</v>
      </c>
      <c r="R3337" t="str">
        <f t="shared" si="1095"/>
        <v>plays</v>
      </c>
      <c r="S3337" s="8">
        <f t="shared" si="1096"/>
        <v>41828</v>
      </c>
      <c r="T3337" s="8">
        <f t="shared" si="1097"/>
        <v>41854.958333333336</v>
      </c>
      <c r="U3337">
        <f t="shared" si="1098"/>
        <v>2014</v>
      </c>
      <c r="V3337" t="str">
        <f>VLOOKUP(MONTH(S3337),REF!$C$4:$D$15,2,FALSE)</f>
        <v>JUL</v>
      </c>
      <c r="W3337" t="str">
        <f t="shared" si="1099"/>
        <v>NO</v>
      </c>
      <c r="X3337" t="str">
        <f t="shared" si="1100"/>
        <v>NO</v>
      </c>
      <c r="Y3337" t="str">
        <f t="shared" si="1101"/>
        <v>YES</v>
      </c>
      <c r="Z3337" t="str">
        <f t="shared" si="1102"/>
        <v>NO</v>
      </c>
      <c r="AA3337" t="str">
        <f t="shared" si="1103"/>
        <v>NO</v>
      </c>
      <c r="AB3337" t="str">
        <f t="shared" si="1104"/>
        <v>NO</v>
      </c>
      <c r="AC3337" t="str">
        <f t="shared" si="1105"/>
        <v>NO</v>
      </c>
      <c r="AD3337" t="str">
        <f t="shared" si="1106"/>
        <v>NO</v>
      </c>
      <c r="AE3337" t="str">
        <f t="shared" si="1107"/>
        <v>NO</v>
      </c>
      <c r="AF3337" t="str">
        <f t="shared" si="1108"/>
        <v>NO</v>
      </c>
      <c r="AG3337" t="str">
        <f t="shared" si="1109"/>
        <v>NO</v>
      </c>
      <c r="AH3337" t="str">
        <f t="shared" si="1110"/>
        <v>NO</v>
      </c>
      <c r="AI3337">
        <f t="shared" si="1111"/>
        <v>63</v>
      </c>
      <c r="AJ3337" t="str">
        <f t="shared" si="1112"/>
        <v/>
      </c>
    </row>
    <row r="3338" spans="1:36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92"/>
        <v>1</v>
      </c>
      <c r="P3338" s="6">
        <f t="shared" si="1093"/>
        <v>27.777777777777779</v>
      </c>
      <c r="Q3338" t="str">
        <f t="shared" si="1094"/>
        <v>theater</v>
      </c>
      <c r="R3338" t="str">
        <f t="shared" si="1095"/>
        <v>plays</v>
      </c>
      <c r="S3338" s="8">
        <f t="shared" si="1096"/>
        <v>42437</v>
      </c>
      <c r="T3338" s="8">
        <f t="shared" si="1097"/>
        <v>42465.35701388889</v>
      </c>
      <c r="U3338">
        <f t="shared" si="1098"/>
        <v>2016</v>
      </c>
      <c r="V3338" t="str">
        <f>VLOOKUP(MONTH(S3338),REF!$C$4:$D$15,2,FALSE)</f>
        <v>MAR</v>
      </c>
      <c r="W3338" t="str">
        <f t="shared" si="1099"/>
        <v>YES</v>
      </c>
      <c r="X3338" t="str">
        <f t="shared" si="1100"/>
        <v>NO</v>
      </c>
      <c r="Y3338" t="str">
        <f t="shared" si="1101"/>
        <v>NO</v>
      </c>
      <c r="Z3338" t="str">
        <f t="shared" si="1102"/>
        <v>NO</v>
      </c>
      <c r="AA3338" t="str">
        <f t="shared" si="1103"/>
        <v>NO</v>
      </c>
      <c r="AB3338" t="str">
        <f t="shared" si="1104"/>
        <v>NO</v>
      </c>
      <c r="AC3338" t="str">
        <f t="shared" si="1105"/>
        <v>NO</v>
      </c>
      <c r="AD3338" t="str">
        <f t="shared" si="1106"/>
        <v>NO</v>
      </c>
      <c r="AE3338" t="str">
        <f t="shared" si="1107"/>
        <v>NO</v>
      </c>
      <c r="AF3338" t="str">
        <f t="shared" si="1108"/>
        <v>NO</v>
      </c>
      <c r="AG3338" t="str">
        <f t="shared" si="1109"/>
        <v>NO</v>
      </c>
      <c r="AH3338" t="str">
        <f t="shared" si="1110"/>
        <v>NO</v>
      </c>
      <c r="AI3338">
        <f t="shared" si="1111"/>
        <v>9</v>
      </c>
      <c r="AJ3338" t="str">
        <f t="shared" si="1112"/>
        <v/>
      </c>
    </row>
    <row r="3339" spans="1:36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92"/>
        <v>1.1020000000000001</v>
      </c>
      <c r="P3339" s="6">
        <f t="shared" si="1093"/>
        <v>81.029411764705884</v>
      </c>
      <c r="Q3339" t="str">
        <f t="shared" si="1094"/>
        <v>theater</v>
      </c>
      <c r="R3339" t="str">
        <f t="shared" si="1095"/>
        <v>plays</v>
      </c>
      <c r="S3339" s="8">
        <f t="shared" si="1096"/>
        <v>41901</v>
      </c>
      <c r="T3339" s="8">
        <f t="shared" si="1097"/>
        <v>41922.875</v>
      </c>
      <c r="U3339">
        <f t="shared" si="1098"/>
        <v>2014</v>
      </c>
      <c r="V3339" t="str">
        <f>VLOOKUP(MONTH(S3339),REF!$C$4:$D$15,2,FALSE)</f>
        <v>SEP</v>
      </c>
      <c r="W3339" t="str">
        <f t="shared" si="1099"/>
        <v>NO</v>
      </c>
      <c r="X3339" t="str">
        <f t="shared" si="1100"/>
        <v>YES</v>
      </c>
      <c r="Y3339" t="str">
        <f t="shared" si="1101"/>
        <v>NO</v>
      </c>
      <c r="Z3339" t="str">
        <f t="shared" si="1102"/>
        <v>NO</v>
      </c>
      <c r="AA3339" t="str">
        <f t="shared" si="1103"/>
        <v>NO</v>
      </c>
      <c r="AB3339" t="str">
        <f t="shared" si="1104"/>
        <v>NO</v>
      </c>
      <c r="AC3339" t="str">
        <f t="shared" si="1105"/>
        <v>NO</v>
      </c>
      <c r="AD3339" t="str">
        <f t="shared" si="1106"/>
        <v>NO</v>
      </c>
      <c r="AE3339" t="str">
        <f t="shared" si="1107"/>
        <v>NO</v>
      </c>
      <c r="AF3339" t="str">
        <f t="shared" si="1108"/>
        <v>NO</v>
      </c>
      <c r="AG3339" t="str">
        <f t="shared" si="1109"/>
        <v>NO</v>
      </c>
      <c r="AH3339" t="str">
        <f t="shared" si="1110"/>
        <v>NO</v>
      </c>
      <c r="AI3339">
        <f t="shared" si="1111"/>
        <v>34</v>
      </c>
      <c r="AJ3339" t="str">
        <f t="shared" si="1112"/>
        <v/>
      </c>
    </row>
    <row r="3340" spans="1:36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92"/>
        <v>1.0218</v>
      </c>
      <c r="P3340" s="6">
        <f t="shared" si="1093"/>
        <v>136.84821428571428</v>
      </c>
      <c r="Q3340" t="str">
        <f t="shared" si="1094"/>
        <v>theater</v>
      </c>
      <c r="R3340" t="str">
        <f t="shared" si="1095"/>
        <v>plays</v>
      </c>
      <c r="S3340" s="8">
        <f t="shared" si="1096"/>
        <v>42770</v>
      </c>
      <c r="T3340" s="8">
        <f t="shared" si="1097"/>
        <v>42790.574999999997</v>
      </c>
      <c r="U3340">
        <f t="shared" si="1098"/>
        <v>2017</v>
      </c>
      <c r="V3340" t="str">
        <f>VLOOKUP(MONTH(S3340),REF!$C$4:$D$15,2,FALSE)</f>
        <v>FEB</v>
      </c>
      <c r="W3340" t="str">
        <f t="shared" si="1099"/>
        <v>NO</v>
      </c>
      <c r="X3340" t="str">
        <f t="shared" si="1100"/>
        <v>NO</v>
      </c>
      <c r="Y3340" t="str">
        <f t="shared" si="1101"/>
        <v>NO</v>
      </c>
      <c r="Z3340" t="str">
        <f t="shared" si="1102"/>
        <v>NO</v>
      </c>
      <c r="AA3340" t="str">
        <f t="shared" si="1103"/>
        <v>YES</v>
      </c>
      <c r="AB3340" t="str">
        <f t="shared" si="1104"/>
        <v>NO</v>
      </c>
      <c r="AC3340" t="str">
        <f t="shared" si="1105"/>
        <v>NO</v>
      </c>
      <c r="AD3340" t="str">
        <f t="shared" si="1106"/>
        <v>NO</v>
      </c>
      <c r="AE3340" t="str">
        <f t="shared" si="1107"/>
        <v>NO</v>
      </c>
      <c r="AF3340" t="str">
        <f t="shared" si="1108"/>
        <v>NO</v>
      </c>
      <c r="AG3340" t="str">
        <f t="shared" si="1109"/>
        <v>NO</v>
      </c>
      <c r="AH3340" t="str">
        <f t="shared" si="1110"/>
        <v>NO</v>
      </c>
      <c r="AI3340">
        <f t="shared" si="1111"/>
        <v>112</v>
      </c>
      <c r="AJ3340" t="str">
        <f t="shared" si="1112"/>
        <v/>
      </c>
    </row>
    <row r="3341" spans="1:36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92"/>
        <v>1.0435000000000001</v>
      </c>
      <c r="P3341" s="6">
        <f t="shared" si="1093"/>
        <v>177.61702127659575</v>
      </c>
      <c r="Q3341" t="str">
        <f t="shared" si="1094"/>
        <v>theater</v>
      </c>
      <c r="R3341" t="str">
        <f t="shared" si="1095"/>
        <v>plays</v>
      </c>
      <c r="S3341" s="8">
        <f t="shared" si="1096"/>
        <v>42550</v>
      </c>
      <c r="T3341" s="8">
        <f t="shared" si="1097"/>
        <v>42579.665717592594</v>
      </c>
      <c r="U3341">
        <f t="shared" si="1098"/>
        <v>2016</v>
      </c>
      <c r="V3341" t="str">
        <f>VLOOKUP(MONTH(S3341),REF!$C$4:$D$15,2,FALSE)</f>
        <v>JUN</v>
      </c>
      <c r="W3341" t="str">
        <f t="shared" si="1099"/>
        <v>NO</v>
      </c>
      <c r="X3341" t="str">
        <f t="shared" si="1100"/>
        <v>NO</v>
      </c>
      <c r="Y3341" t="str">
        <f t="shared" si="1101"/>
        <v>YES</v>
      </c>
      <c r="Z3341" t="str">
        <f t="shared" si="1102"/>
        <v>NO</v>
      </c>
      <c r="AA3341" t="str">
        <f t="shared" si="1103"/>
        <v>NO</v>
      </c>
      <c r="AB3341" t="str">
        <f t="shared" si="1104"/>
        <v>NO</v>
      </c>
      <c r="AC3341" t="str">
        <f t="shared" si="1105"/>
        <v>NO</v>
      </c>
      <c r="AD3341" t="str">
        <f t="shared" si="1106"/>
        <v>NO</v>
      </c>
      <c r="AE3341" t="str">
        <f t="shared" si="1107"/>
        <v>NO</v>
      </c>
      <c r="AF3341" t="str">
        <f t="shared" si="1108"/>
        <v>NO</v>
      </c>
      <c r="AG3341" t="str">
        <f t="shared" si="1109"/>
        <v>NO</v>
      </c>
      <c r="AH3341" t="str">
        <f t="shared" si="1110"/>
        <v>NO</v>
      </c>
      <c r="AI3341">
        <f t="shared" si="1111"/>
        <v>47</v>
      </c>
      <c r="AJ3341" t="str">
        <f t="shared" si="1112"/>
        <v/>
      </c>
    </row>
    <row r="3342" spans="1:36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92"/>
        <v>1.3816666666666666</v>
      </c>
      <c r="P3342" s="6">
        <f t="shared" si="1093"/>
        <v>109.07894736842105</v>
      </c>
      <c r="Q3342" t="str">
        <f t="shared" si="1094"/>
        <v>theater</v>
      </c>
      <c r="R3342" t="str">
        <f t="shared" si="1095"/>
        <v>plays</v>
      </c>
      <c r="S3342" s="8">
        <f t="shared" si="1096"/>
        <v>42686</v>
      </c>
      <c r="T3342" s="8">
        <f t="shared" si="1097"/>
        <v>42710.974004629628</v>
      </c>
      <c r="U3342">
        <f t="shared" si="1098"/>
        <v>2016</v>
      </c>
      <c r="V3342" t="str">
        <f>VLOOKUP(MONTH(S3342),REF!$C$4:$D$15,2,FALSE)</f>
        <v>NOV</v>
      </c>
      <c r="W3342" t="str">
        <f t="shared" si="1099"/>
        <v>NO</v>
      </c>
      <c r="X3342" t="str">
        <f t="shared" si="1100"/>
        <v>YES</v>
      </c>
      <c r="Y3342" t="str">
        <f t="shared" si="1101"/>
        <v>NO</v>
      </c>
      <c r="Z3342" t="str">
        <f t="shared" si="1102"/>
        <v>NO</v>
      </c>
      <c r="AA3342" t="str">
        <f t="shared" si="1103"/>
        <v>NO</v>
      </c>
      <c r="AB3342" t="str">
        <f t="shared" si="1104"/>
        <v>NO</v>
      </c>
      <c r="AC3342" t="str">
        <f t="shared" si="1105"/>
        <v>NO</v>
      </c>
      <c r="AD3342" t="str">
        <f t="shared" si="1106"/>
        <v>NO</v>
      </c>
      <c r="AE3342" t="str">
        <f t="shared" si="1107"/>
        <v>NO</v>
      </c>
      <c r="AF3342" t="str">
        <f t="shared" si="1108"/>
        <v>NO</v>
      </c>
      <c r="AG3342" t="str">
        <f t="shared" si="1109"/>
        <v>NO</v>
      </c>
      <c r="AH3342" t="str">
        <f t="shared" si="1110"/>
        <v>NO</v>
      </c>
      <c r="AI3342">
        <f t="shared" si="1111"/>
        <v>38</v>
      </c>
      <c r="AJ3342" t="str">
        <f t="shared" si="1112"/>
        <v/>
      </c>
    </row>
    <row r="3343" spans="1:36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92"/>
        <v>1</v>
      </c>
      <c r="P3343" s="6">
        <f t="shared" si="1093"/>
        <v>119.64285714285714</v>
      </c>
      <c r="Q3343" t="str">
        <f t="shared" si="1094"/>
        <v>theater</v>
      </c>
      <c r="R3343" t="str">
        <f t="shared" si="1095"/>
        <v>plays</v>
      </c>
      <c r="S3343" s="8">
        <f t="shared" si="1096"/>
        <v>42511</v>
      </c>
      <c r="T3343" s="8">
        <f t="shared" si="1097"/>
        <v>42533.708333333328</v>
      </c>
      <c r="U3343">
        <f t="shared" si="1098"/>
        <v>2016</v>
      </c>
      <c r="V3343" t="str">
        <f>VLOOKUP(MONTH(S3343),REF!$C$4:$D$15,2,FALSE)</f>
        <v>MAY</v>
      </c>
      <c r="W3343" t="str">
        <f t="shared" si="1099"/>
        <v>NO</v>
      </c>
      <c r="X3343" t="str">
        <f t="shared" si="1100"/>
        <v>YES</v>
      </c>
      <c r="Y3343" t="str">
        <f t="shared" si="1101"/>
        <v>NO</v>
      </c>
      <c r="Z3343" t="str">
        <f t="shared" si="1102"/>
        <v>NO</v>
      </c>
      <c r="AA3343" t="str">
        <f t="shared" si="1103"/>
        <v>NO</v>
      </c>
      <c r="AB3343" t="str">
        <f t="shared" si="1104"/>
        <v>NO</v>
      </c>
      <c r="AC3343" t="str">
        <f t="shared" si="1105"/>
        <v>NO</v>
      </c>
      <c r="AD3343" t="str">
        <f t="shared" si="1106"/>
        <v>NO</v>
      </c>
      <c r="AE3343" t="str">
        <f t="shared" si="1107"/>
        <v>NO</v>
      </c>
      <c r="AF3343" t="str">
        <f t="shared" si="1108"/>
        <v>NO</v>
      </c>
      <c r="AG3343" t="str">
        <f t="shared" si="1109"/>
        <v>NO</v>
      </c>
      <c r="AH3343" t="str">
        <f t="shared" si="1110"/>
        <v>NO</v>
      </c>
      <c r="AI3343">
        <f t="shared" si="1111"/>
        <v>28</v>
      </c>
      <c r="AJ3343" t="str">
        <f t="shared" si="1112"/>
        <v/>
      </c>
    </row>
    <row r="3344" spans="1:36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92"/>
        <v>1.0166666666666666</v>
      </c>
      <c r="P3344" s="6">
        <f t="shared" si="1093"/>
        <v>78.205128205128204</v>
      </c>
      <c r="Q3344" t="str">
        <f t="shared" si="1094"/>
        <v>theater</v>
      </c>
      <c r="R3344" t="str">
        <f t="shared" si="1095"/>
        <v>plays</v>
      </c>
      <c r="S3344" s="8">
        <f t="shared" si="1096"/>
        <v>42062</v>
      </c>
      <c r="T3344" s="8">
        <f t="shared" si="1097"/>
        <v>42095.207638888889</v>
      </c>
      <c r="U3344">
        <f t="shared" si="1098"/>
        <v>2015</v>
      </c>
      <c r="V3344" t="str">
        <f>VLOOKUP(MONTH(S3344),REF!$C$4:$D$15,2,FALSE)</f>
        <v>FEB</v>
      </c>
      <c r="W3344" t="str">
        <f t="shared" si="1099"/>
        <v>NO</v>
      </c>
      <c r="X3344" t="str">
        <f t="shared" si="1100"/>
        <v>NO</v>
      </c>
      <c r="Y3344" t="str">
        <f t="shared" si="1101"/>
        <v>YES</v>
      </c>
      <c r="Z3344" t="str">
        <f t="shared" si="1102"/>
        <v>NO</v>
      </c>
      <c r="AA3344" t="str">
        <f t="shared" si="1103"/>
        <v>NO</v>
      </c>
      <c r="AB3344" t="str">
        <f t="shared" si="1104"/>
        <v>NO</v>
      </c>
      <c r="AC3344" t="str">
        <f t="shared" si="1105"/>
        <v>NO</v>
      </c>
      <c r="AD3344" t="str">
        <f t="shared" si="1106"/>
        <v>NO</v>
      </c>
      <c r="AE3344" t="str">
        <f t="shared" si="1107"/>
        <v>NO</v>
      </c>
      <c r="AF3344" t="str">
        <f t="shared" si="1108"/>
        <v>NO</v>
      </c>
      <c r="AG3344" t="str">
        <f t="shared" si="1109"/>
        <v>NO</v>
      </c>
      <c r="AH3344" t="str">
        <f t="shared" si="1110"/>
        <v>NO</v>
      </c>
      <c r="AI3344">
        <f t="shared" si="1111"/>
        <v>78</v>
      </c>
      <c r="AJ3344" t="str">
        <f t="shared" si="1112"/>
        <v/>
      </c>
    </row>
    <row r="3345" spans="1:36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92"/>
        <v>1.7142857142857142</v>
      </c>
      <c r="P3345" s="6">
        <f t="shared" si="1093"/>
        <v>52.173913043478258</v>
      </c>
      <c r="Q3345" t="str">
        <f t="shared" si="1094"/>
        <v>theater</v>
      </c>
      <c r="R3345" t="str">
        <f t="shared" si="1095"/>
        <v>plays</v>
      </c>
      <c r="S3345" s="8">
        <f t="shared" si="1096"/>
        <v>42453</v>
      </c>
      <c r="T3345" s="8">
        <f t="shared" si="1097"/>
        <v>42473.554166666669</v>
      </c>
      <c r="U3345">
        <f t="shared" si="1098"/>
        <v>2016</v>
      </c>
      <c r="V3345" t="str">
        <f>VLOOKUP(MONTH(S3345),REF!$C$4:$D$15,2,FALSE)</f>
        <v>MAR</v>
      </c>
      <c r="W3345" t="str">
        <f t="shared" si="1099"/>
        <v>YES</v>
      </c>
      <c r="X3345" t="str">
        <f t="shared" si="1100"/>
        <v>NO</v>
      </c>
      <c r="Y3345" t="str">
        <f t="shared" si="1101"/>
        <v>NO</v>
      </c>
      <c r="Z3345" t="str">
        <f t="shared" si="1102"/>
        <v>NO</v>
      </c>
      <c r="AA3345" t="str">
        <f t="shared" si="1103"/>
        <v>NO</v>
      </c>
      <c r="AB3345" t="str">
        <f t="shared" si="1104"/>
        <v>NO</v>
      </c>
      <c r="AC3345" t="str">
        <f t="shared" si="1105"/>
        <v>NO</v>
      </c>
      <c r="AD3345" t="str">
        <f t="shared" si="1106"/>
        <v>NO</v>
      </c>
      <c r="AE3345" t="str">
        <f t="shared" si="1107"/>
        <v>NO</v>
      </c>
      <c r="AF3345" t="str">
        <f t="shared" si="1108"/>
        <v>NO</v>
      </c>
      <c r="AG3345" t="str">
        <f t="shared" si="1109"/>
        <v>NO</v>
      </c>
      <c r="AH3345" t="str">
        <f t="shared" si="1110"/>
        <v>NO</v>
      </c>
      <c r="AI3345">
        <f t="shared" si="1111"/>
        <v>23</v>
      </c>
      <c r="AJ3345" t="str">
        <f t="shared" si="1112"/>
        <v/>
      </c>
    </row>
    <row r="3346" spans="1:36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92"/>
        <v>1.0144444444444445</v>
      </c>
      <c r="P3346" s="6">
        <f t="shared" si="1093"/>
        <v>114.125</v>
      </c>
      <c r="Q3346" t="str">
        <f t="shared" si="1094"/>
        <v>theater</v>
      </c>
      <c r="R3346" t="str">
        <f t="shared" si="1095"/>
        <v>plays</v>
      </c>
      <c r="S3346" s="8">
        <f t="shared" si="1096"/>
        <v>41851</v>
      </c>
      <c r="T3346" s="8">
        <f t="shared" si="1097"/>
        <v>41881.200150462959</v>
      </c>
      <c r="U3346">
        <f t="shared" si="1098"/>
        <v>2014</v>
      </c>
      <c r="V3346" t="str">
        <f>VLOOKUP(MONTH(S3346),REF!$C$4:$D$15,2,FALSE)</f>
        <v>JUL</v>
      </c>
      <c r="W3346" t="str">
        <f t="shared" si="1099"/>
        <v>NO</v>
      </c>
      <c r="X3346" t="str">
        <f t="shared" si="1100"/>
        <v>YES</v>
      </c>
      <c r="Y3346" t="str">
        <f t="shared" si="1101"/>
        <v>NO</v>
      </c>
      <c r="Z3346" t="str">
        <f t="shared" si="1102"/>
        <v>NO</v>
      </c>
      <c r="AA3346" t="str">
        <f t="shared" si="1103"/>
        <v>NO</v>
      </c>
      <c r="AB3346" t="str">
        <f t="shared" si="1104"/>
        <v>NO</v>
      </c>
      <c r="AC3346" t="str">
        <f t="shared" si="1105"/>
        <v>NO</v>
      </c>
      <c r="AD3346" t="str">
        <f t="shared" si="1106"/>
        <v>NO</v>
      </c>
      <c r="AE3346" t="str">
        <f t="shared" si="1107"/>
        <v>NO</v>
      </c>
      <c r="AF3346" t="str">
        <f t="shared" si="1108"/>
        <v>NO</v>
      </c>
      <c r="AG3346" t="str">
        <f t="shared" si="1109"/>
        <v>NO</v>
      </c>
      <c r="AH3346" t="str">
        <f t="shared" si="1110"/>
        <v>NO</v>
      </c>
      <c r="AI3346">
        <f t="shared" si="1111"/>
        <v>40</v>
      </c>
      <c r="AJ3346" t="str">
        <f t="shared" si="1112"/>
        <v/>
      </c>
    </row>
    <row r="3347" spans="1:36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92"/>
        <v>1.3</v>
      </c>
      <c r="P3347" s="6">
        <f t="shared" si="1093"/>
        <v>50</v>
      </c>
      <c r="Q3347" t="str">
        <f t="shared" si="1094"/>
        <v>theater</v>
      </c>
      <c r="R3347" t="str">
        <f t="shared" si="1095"/>
        <v>plays</v>
      </c>
      <c r="S3347" s="8">
        <f t="shared" si="1096"/>
        <v>42053</v>
      </c>
      <c r="T3347" s="8">
        <f t="shared" si="1097"/>
        <v>42112.025694444441</v>
      </c>
      <c r="U3347">
        <f t="shared" si="1098"/>
        <v>2015</v>
      </c>
      <c r="V3347" t="str">
        <f>VLOOKUP(MONTH(S3347),REF!$C$4:$D$15,2,FALSE)</f>
        <v>FEB</v>
      </c>
      <c r="W3347" t="str">
        <f t="shared" si="1099"/>
        <v>YES</v>
      </c>
      <c r="X3347" t="str">
        <f t="shared" si="1100"/>
        <v>NO</v>
      </c>
      <c r="Y3347" t="str">
        <f t="shared" si="1101"/>
        <v>NO</v>
      </c>
      <c r="Z3347" t="str">
        <f t="shared" si="1102"/>
        <v>NO</v>
      </c>
      <c r="AA3347" t="str">
        <f t="shared" si="1103"/>
        <v>NO</v>
      </c>
      <c r="AB3347" t="str">
        <f t="shared" si="1104"/>
        <v>NO</v>
      </c>
      <c r="AC3347" t="str">
        <f t="shared" si="1105"/>
        <v>NO</v>
      </c>
      <c r="AD3347" t="str">
        <f t="shared" si="1106"/>
        <v>NO</v>
      </c>
      <c r="AE3347" t="str">
        <f t="shared" si="1107"/>
        <v>NO</v>
      </c>
      <c r="AF3347" t="str">
        <f t="shared" si="1108"/>
        <v>NO</v>
      </c>
      <c r="AG3347" t="str">
        <f t="shared" si="1109"/>
        <v>NO</v>
      </c>
      <c r="AH3347" t="str">
        <f t="shared" si="1110"/>
        <v>NO</v>
      </c>
      <c r="AI3347">
        <f t="shared" si="1111"/>
        <v>13</v>
      </c>
      <c r="AJ3347" t="str">
        <f t="shared" si="1112"/>
        <v/>
      </c>
    </row>
    <row r="3348" spans="1:36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92"/>
        <v>1.1000000000000001</v>
      </c>
      <c r="P3348" s="6">
        <f t="shared" si="1093"/>
        <v>91.666666666666671</v>
      </c>
      <c r="Q3348" t="str">
        <f t="shared" si="1094"/>
        <v>theater</v>
      </c>
      <c r="R3348" t="str">
        <f t="shared" si="1095"/>
        <v>plays</v>
      </c>
      <c r="S3348" s="8">
        <f t="shared" si="1096"/>
        <v>42054</v>
      </c>
      <c r="T3348" s="8">
        <f t="shared" si="1097"/>
        <v>42061.024421296301</v>
      </c>
      <c r="U3348">
        <f t="shared" si="1098"/>
        <v>2015</v>
      </c>
      <c r="V3348" t="str">
        <f>VLOOKUP(MONTH(S3348),REF!$C$4:$D$15,2,FALSE)</f>
        <v>FEB</v>
      </c>
      <c r="W3348" t="str">
        <f t="shared" si="1099"/>
        <v>NO</v>
      </c>
      <c r="X3348" t="str">
        <f t="shared" si="1100"/>
        <v>YES</v>
      </c>
      <c r="Y3348" t="str">
        <f t="shared" si="1101"/>
        <v>NO</v>
      </c>
      <c r="Z3348" t="str">
        <f t="shared" si="1102"/>
        <v>NO</v>
      </c>
      <c r="AA3348" t="str">
        <f t="shared" si="1103"/>
        <v>NO</v>
      </c>
      <c r="AB3348" t="str">
        <f t="shared" si="1104"/>
        <v>NO</v>
      </c>
      <c r="AC3348" t="str">
        <f t="shared" si="1105"/>
        <v>NO</v>
      </c>
      <c r="AD3348" t="str">
        <f t="shared" si="1106"/>
        <v>NO</v>
      </c>
      <c r="AE3348" t="str">
        <f t="shared" si="1107"/>
        <v>NO</v>
      </c>
      <c r="AF3348" t="str">
        <f t="shared" si="1108"/>
        <v>NO</v>
      </c>
      <c r="AG3348" t="str">
        <f t="shared" si="1109"/>
        <v>NO</v>
      </c>
      <c r="AH3348" t="str">
        <f t="shared" si="1110"/>
        <v>NO</v>
      </c>
      <c r="AI3348">
        <f t="shared" si="1111"/>
        <v>18</v>
      </c>
      <c r="AJ3348" t="str">
        <f t="shared" si="1112"/>
        <v/>
      </c>
    </row>
    <row r="3349" spans="1:36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92"/>
        <v>1.1944999999999999</v>
      </c>
      <c r="P3349" s="6">
        <f t="shared" si="1093"/>
        <v>108.59090909090909</v>
      </c>
      <c r="Q3349" t="str">
        <f t="shared" si="1094"/>
        <v>theater</v>
      </c>
      <c r="R3349" t="str">
        <f t="shared" si="1095"/>
        <v>plays</v>
      </c>
      <c r="S3349" s="8">
        <f t="shared" si="1096"/>
        <v>42485</v>
      </c>
      <c r="T3349" s="8">
        <f t="shared" si="1097"/>
        <v>42498.875</v>
      </c>
      <c r="U3349">
        <f t="shared" si="1098"/>
        <v>2016</v>
      </c>
      <c r="V3349" t="str">
        <f>VLOOKUP(MONTH(S3349),REF!$C$4:$D$15,2,FALSE)</f>
        <v>APR</v>
      </c>
      <c r="W3349" t="str">
        <f t="shared" si="1099"/>
        <v>NO</v>
      </c>
      <c r="X3349" t="str">
        <f t="shared" si="1100"/>
        <v>YES</v>
      </c>
      <c r="Y3349" t="str">
        <f t="shared" si="1101"/>
        <v>NO</v>
      </c>
      <c r="Z3349" t="str">
        <f t="shared" si="1102"/>
        <v>NO</v>
      </c>
      <c r="AA3349" t="str">
        <f t="shared" si="1103"/>
        <v>NO</v>
      </c>
      <c r="AB3349" t="str">
        <f t="shared" si="1104"/>
        <v>NO</v>
      </c>
      <c r="AC3349" t="str">
        <f t="shared" si="1105"/>
        <v>NO</v>
      </c>
      <c r="AD3349" t="str">
        <f t="shared" si="1106"/>
        <v>NO</v>
      </c>
      <c r="AE3349" t="str">
        <f t="shared" si="1107"/>
        <v>NO</v>
      </c>
      <c r="AF3349" t="str">
        <f t="shared" si="1108"/>
        <v>NO</v>
      </c>
      <c r="AG3349" t="str">
        <f t="shared" si="1109"/>
        <v>NO</v>
      </c>
      <c r="AH3349" t="str">
        <f t="shared" si="1110"/>
        <v>NO</v>
      </c>
      <c r="AI3349">
        <f t="shared" si="1111"/>
        <v>22</v>
      </c>
      <c r="AJ3349" t="str">
        <f t="shared" si="1112"/>
        <v/>
      </c>
    </row>
    <row r="3350" spans="1:36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92"/>
        <v>1.002909090909091</v>
      </c>
      <c r="P3350" s="6">
        <f t="shared" si="1093"/>
        <v>69.822784810126578</v>
      </c>
      <c r="Q3350" t="str">
        <f t="shared" si="1094"/>
        <v>theater</v>
      </c>
      <c r="R3350" t="str">
        <f t="shared" si="1095"/>
        <v>plays</v>
      </c>
      <c r="S3350" s="8">
        <f t="shared" si="1096"/>
        <v>42467</v>
      </c>
      <c r="T3350" s="8">
        <f t="shared" si="1097"/>
        <v>42490.165972222225</v>
      </c>
      <c r="U3350">
        <f t="shared" si="1098"/>
        <v>2016</v>
      </c>
      <c r="V3350" t="str">
        <f>VLOOKUP(MONTH(S3350),REF!$C$4:$D$15,2,FALSE)</f>
        <v>APR</v>
      </c>
      <c r="W3350" t="str">
        <f t="shared" si="1099"/>
        <v>NO</v>
      </c>
      <c r="X3350" t="str">
        <f t="shared" si="1100"/>
        <v>NO</v>
      </c>
      <c r="Y3350" t="str">
        <f t="shared" si="1101"/>
        <v>YES</v>
      </c>
      <c r="Z3350" t="str">
        <f t="shared" si="1102"/>
        <v>NO</v>
      </c>
      <c r="AA3350" t="str">
        <f t="shared" si="1103"/>
        <v>NO</v>
      </c>
      <c r="AB3350" t="str">
        <f t="shared" si="1104"/>
        <v>NO</v>
      </c>
      <c r="AC3350" t="str">
        <f t="shared" si="1105"/>
        <v>NO</v>
      </c>
      <c r="AD3350" t="str">
        <f t="shared" si="1106"/>
        <v>NO</v>
      </c>
      <c r="AE3350" t="str">
        <f t="shared" si="1107"/>
        <v>NO</v>
      </c>
      <c r="AF3350" t="str">
        <f t="shared" si="1108"/>
        <v>NO</v>
      </c>
      <c r="AG3350" t="str">
        <f t="shared" si="1109"/>
        <v>NO</v>
      </c>
      <c r="AH3350" t="str">
        <f t="shared" si="1110"/>
        <v>NO</v>
      </c>
      <c r="AI3350">
        <f t="shared" si="1111"/>
        <v>79</v>
      </c>
      <c r="AJ3350" t="str">
        <f t="shared" si="1112"/>
        <v/>
      </c>
    </row>
    <row r="3351" spans="1:36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92"/>
        <v>1.534</v>
      </c>
      <c r="P3351" s="6">
        <f t="shared" si="1093"/>
        <v>109.57142857142857</v>
      </c>
      <c r="Q3351" t="str">
        <f t="shared" si="1094"/>
        <v>theater</v>
      </c>
      <c r="R3351" t="str">
        <f t="shared" si="1095"/>
        <v>plays</v>
      </c>
      <c r="S3351" s="8">
        <f t="shared" si="1096"/>
        <v>42513</v>
      </c>
      <c r="T3351" s="8">
        <f t="shared" si="1097"/>
        <v>42534.708333333328</v>
      </c>
      <c r="U3351">
        <f t="shared" si="1098"/>
        <v>2016</v>
      </c>
      <c r="V3351" t="str">
        <f>VLOOKUP(MONTH(S3351),REF!$C$4:$D$15,2,FALSE)</f>
        <v>MAY</v>
      </c>
      <c r="W3351" t="str">
        <f t="shared" si="1099"/>
        <v>NO</v>
      </c>
      <c r="X3351" t="str">
        <f t="shared" si="1100"/>
        <v>YES</v>
      </c>
      <c r="Y3351" t="str">
        <f t="shared" si="1101"/>
        <v>NO</v>
      </c>
      <c r="Z3351" t="str">
        <f t="shared" si="1102"/>
        <v>NO</v>
      </c>
      <c r="AA3351" t="str">
        <f t="shared" si="1103"/>
        <v>NO</v>
      </c>
      <c r="AB3351" t="str">
        <f t="shared" si="1104"/>
        <v>NO</v>
      </c>
      <c r="AC3351" t="str">
        <f t="shared" si="1105"/>
        <v>NO</v>
      </c>
      <c r="AD3351" t="str">
        <f t="shared" si="1106"/>
        <v>NO</v>
      </c>
      <c r="AE3351" t="str">
        <f t="shared" si="1107"/>
        <v>NO</v>
      </c>
      <c r="AF3351" t="str">
        <f t="shared" si="1108"/>
        <v>NO</v>
      </c>
      <c r="AG3351" t="str">
        <f t="shared" si="1109"/>
        <v>NO</v>
      </c>
      <c r="AH3351" t="str">
        <f t="shared" si="1110"/>
        <v>NO</v>
      </c>
      <c r="AI3351">
        <f t="shared" si="1111"/>
        <v>14</v>
      </c>
      <c r="AJ3351" t="str">
        <f t="shared" si="1112"/>
        <v/>
      </c>
    </row>
    <row r="3352" spans="1:36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92"/>
        <v>1.0442857142857143</v>
      </c>
      <c r="P3352" s="6">
        <f t="shared" si="1093"/>
        <v>71.666666666666671</v>
      </c>
      <c r="Q3352" t="str">
        <f t="shared" si="1094"/>
        <v>theater</v>
      </c>
      <c r="R3352" t="str">
        <f t="shared" si="1095"/>
        <v>plays</v>
      </c>
      <c r="S3352" s="8">
        <f t="shared" si="1096"/>
        <v>42303</v>
      </c>
      <c r="T3352" s="8">
        <f t="shared" si="1097"/>
        <v>42337.958333333328</v>
      </c>
      <c r="U3352">
        <f t="shared" si="1098"/>
        <v>2015</v>
      </c>
      <c r="V3352" t="str">
        <f>VLOOKUP(MONTH(S3352),REF!$C$4:$D$15,2,FALSE)</f>
        <v>OCT</v>
      </c>
      <c r="W3352" t="str">
        <f t="shared" si="1099"/>
        <v>NO</v>
      </c>
      <c r="X3352" t="str">
        <f t="shared" si="1100"/>
        <v>YES</v>
      </c>
      <c r="Y3352" t="str">
        <f t="shared" si="1101"/>
        <v>NO</v>
      </c>
      <c r="Z3352" t="str">
        <f t="shared" si="1102"/>
        <v>NO</v>
      </c>
      <c r="AA3352" t="str">
        <f t="shared" si="1103"/>
        <v>NO</v>
      </c>
      <c r="AB3352" t="str">
        <f t="shared" si="1104"/>
        <v>NO</v>
      </c>
      <c r="AC3352" t="str">
        <f t="shared" si="1105"/>
        <v>NO</v>
      </c>
      <c r="AD3352" t="str">
        <f t="shared" si="1106"/>
        <v>NO</v>
      </c>
      <c r="AE3352" t="str">
        <f t="shared" si="1107"/>
        <v>NO</v>
      </c>
      <c r="AF3352" t="str">
        <f t="shared" si="1108"/>
        <v>NO</v>
      </c>
      <c r="AG3352" t="str">
        <f t="shared" si="1109"/>
        <v>NO</v>
      </c>
      <c r="AH3352" t="str">
        <f t="shared" si="1110"/>
        <v>NO</v>
      </c>
      <c r="AI3352">
        <f t="shared" si="1111"/>
        <v>51</v>
      </c>
      <c r="AJ3352" t="str">
        <f t="shared" si="1112"/>
        <v/>
      </c>
    </row>
    <row r="3353" spans="1:36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92"/>
        <v>1.0109999999999999</v>
      </c>
      <c r="P3353" s="6">
        <f t="shared" si="1093"/>
        <v>93.611111111111114</v>
      </c>
      <c r="Q3353" t="str">
        <f t="shared" si="1094"/>
        <v>theater</v>
      </c>
      <c r="R3353" t="str">
        <f t="shared" si="1095"/>
        <v>plays</v>
      </c>
      <c r="S3353" s="8">
        <f t="shared" si="1096"/>
        <v>41806</v>
      </c>
      <c r="T3353" s="8">
        <f t="shared" si="1097"/>
        <v>41843.458333333336</v>
      </c>
      <c r="U3353">
        <f t="shared" si="1098"/>
        <v>2014</v>
      </c>
      <c r="V3353" t="str">
        <f>VLOOKUP(MONTH(S3353),REF!$C$4:$D$15,2,FALSE)</f>
        <v>JUN</v>
      </c>
      <c r="W3353" t="str">
        <f t="shared" si="1099"/>
        <v>NO</v>
      </c>
      <c r="X3353" t="str">
        <f t="shared" si="1100"/>
        <v>NO</v>
      </c>
      <c r="Y3353" t="str">
        <f t="shared" si="1101"/>
        <v>YES</v>
      </c>
      <c r="Z3353" t="str">
        <f t="shared" si="1102"/>
        <v>NO</v>
      </c>
      <c r="AA3353" t="str">
        <f t="shared" si="1103"/>
        <v>NO</v>
      </c>
      <c r="AB3353" t="str">
        <f t="shared" si="1104"/>
        <v>NO</v>
      </c>
      <c r="AC3353" t="str">
        <f t="shared" si="1105"/>
        <v>NO</v>
      </c>
      <c r="AD3353" t="str">
        <f t="shared" si="1106"/>
        <v>NO</v>
      </c>
      <c r="AE3353" t="str">
        <f t="shared" si="1107"/>
        <v>NO</v>
      </c>
      <c r="AF3353" t="str">
        <f t="shared" si="1108"/>
        <v>NO</v>
      </c>
      <c r="AG3353" t="str">
        <f t="shared" si="1109"/>
        <v>NO</v>
      </c>
      <c r="AH3353" t="str">
        <f t="shared" si="1110"/>
        <v>NO</v>
      </c>
      <c r="AI3353">
        <f t="shared" si="1111"/>
        <v>54</v>
      </c>
      <c r="AJ3353" t="str">
        <f t="shared" si="1112"/>
        <v/>
      </c>
    </row>
    <row r="3354" spans="1:36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92"/>
        <v>1.0751999999999999</v>
      </c>
      <c r="P3354" s="6">
        <f t="shared" si="1093"/>
        <v>76.8</v>
      </c>
      <c r="Q3354" t="str">
        <f t="shared" si="1094"/>
        <v>theater</v>
      </c>
      <c r="R3354" t="str">
        <f t="shared" si="1095"/>
        <v>plays</v>
      </c>
      <c r="S3354" s="8">
        <f t="shared" si="1096"/>
        <v>42496</v>
      </c>
      <c r="T3354" s="8">
        <f t="shared" si="1097"/>
        <v>42552.958333333328</v>
      </c>
      <c r="U3354">
        <f t="shared" si="1098"/>
        <v>2016</v>
      </c>
      <c r="V3354" t="str">
        <f>VLOOKUP(MONTH(S3354),REF!$C$4:$D$15,2,FALSE)</f>
        <v>MAY</v>
      </c>
      <c r="W3354" t="str">
        <f t="shared" si="1099"/>
        <v>NO</v>
      </c>
      <c r="X3354" t="str">
        <f t="shared" si="1100"/>
        <v>NO</v>
      </c>
      <c r="Y3354" t="str">
        <f t="shared" si="1101"/>
        <v>YES</v>
      </c>
      <c r="Z3354" t="str">
        <f t="shared" si="1102"/>
        <v>NO</v>
      </c>
      <c r="AA3354" t="str">
        <f t="shared" si="1103"/>
        <v>NO</v>
      </c>
      <c r="AB3354" t="str">
        <f t="shared" si="1104"/>
        <v>NO</v>
      </c>
      <c r="AC3354" t="str">
        <f t="shared" si="1105"/>
        <v>NO</v>
      </c>
      <c r="AD3354" t="str">
        <f t="shared" si="1106"/>
        <v>NO</v>
      </c>
      <c r="AE3354" t="str">
        <f t="shared" si="1107"/>
        <v>NO</v>
      </c>
      <c r="AF3354" t="str">
        <f t="shared" si="1108"/>
        <v>NO</v>
      </c>
      <c r="AG3354" t="str">
        <f t="shared" si="1109"/>
        <v>NO</v>
      </c>
      <c r="AH3354" t="str">
        <f t="shared" si="1110"/>
        <v>NO</v>
      </c>
      <c r="AI3354">
        <f t="shared" si="1111"/>
        <v>70</v>
      </c>
      <c r="AJ3354" t="str">
        <f t="shared" si="1112"/>
        <v/>
      </c>
    </row>
    <row r="3355" spans="1:36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92"/>
        <v>3.15</v>
      </c>
      <c r="P3355" s="6">
        <f t="shared" si="1093"/>
        <v>35.795454545454547</v>
      </c>
      <c r="Q3355" t="str">
        <f t="shared" si="1094"/>
        <v>theater</v>
      </c>
      <c r="R3355" t="str">
        <f t="shared" si="1095"/>
        <v>plays</v>
      </c>
      <c r="S3355" s="8">
        <f t="shared" si="1096"/>
        <v>42479</v>
      </c>
      <c r="T3355" s="8">
        <f t="shared" si="1097"/>
        <v>42492.958333333328</v>
      </c>
      <c r="U3355">
        <f t="shared" si="1098"/>
        <v>2016</v>
      </c>
      <c r="V3355" t="str">
        <f>VLOOKUP(MONTH(S3355),REF!$C$4:$D$15,2,FALSE)</f>
        <v>APR</v>
      </c>
      <c r="W3355" t="str">
        <f t="shared" si="1099"/>
        <v>YES</v>
      </c>
      <c r="X3355" t="str">
        <f t="shared" si="1100"/>
        <v>NO</v>
      </c>
      <c r="Y3355" t="str">
        <f t="shared" si="1101"/>
        <v>NO</v>
      </c>
      <c r="Z3355" t="str">
        <f t="shared" si="1102"/>
        <v>NO</v>
      </c>
      <c r="AA3355" t="str">
        <f t="shared" si="1103"/>
        <v>NO</v>
      </c>
      <c r="AB3355" t="str">
        <f t="shared" si="1104"/>
        <v>NO</v>
      </c>
      <c r="AC3355" t="str">
        <f t="shared" si="1105"/>
        <v>NO</v>
      </c>
      <c r="AD3355" t="str">
        <f t="shared" si="1106"/>
        <v>NO</v>
      </c>
      <c r="AE3355" t="str">
        <f t="shared" si="1107"/>
        <v>NO</v>
      </c>
      <c r="AF3355" t="str">
        <f t="shared" si="1108"/>
        <v>NO</v>
      </c>
      <c r="AG3355" t="str">
        <f t="shared" si="1109"/>
        <v>NO</v>
      </c>
      <c r="AH3355" t="str">
        <f t="shared" si="1110"/>
        <v>NO</v>
      </c>
      <c r="AI3355">
        <f t="shared" si="1111"/>
        <v>44</v>
      </c>
      <c r="AJ3355" t="str">
        <f t="shared" si="1112"/>
        <v/>
      </c>
    </row>
    <row r="3356" spans="1:36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92"/>
        <v>1.0193333333333334</v>
      </c>
      <c r="P3356" s="6">
        <f t="shared" si="1093"/>
        <v>55.6</v>
      </c>
      <c r="Q3356" t="str">
        <f t="shared" si="1094"/>
        <v>theater</v>
      </c>
      <c r="R3356" t="str">
        <f t="shared" si="1095"/>
        <v>plays</v>
      </c>
      <c r="S3356" s="8">
        <f t="shared" si="1096"/>
        <v>42271</v>
      </c>
      <c r="T3356" s="8">
        <f t="shared" si="1097"/>
        <v>42306.167361111111</v>
      </c>
      <c r="U3356">
        <f t="shared" si="1098"/>
        <v>2015</v>
      </c>
      <c r="V3356" t="str">
        <f>VLOOKUP(MONTH(S3356),REF!$C$4:$D$15,2,FALSE)</f>
        <v>SEP</v>
      </c>
      <c r="W3356" t="str">
        <f t="shared" si="1099"/>
        <v>NO</v>
      </c>
      <c r="X3356" t="str">
        <f t="shared" si="1100"/>
        <v>YES</v>
      </c>
      <c r="Y3356" t="str">
        <f t="shared" si="1101"/>
        <v>NO</v>
      </c>
      <c r="Z3356" t="str">
        <f t="shared" si="1102"/>
        <v>NO</v>
      </c>
      <c r="AA3356" t="str">
        <f t="shared" si="1103"/>
        <v>NO</v>
      </c>
      <c r="AB3356" t="str">
        <f t="shared" si="1104"/>
        <v>NO</v>
      </c>
      <c r="AC3356" t="str">
        <f t="shared" si="1105"/>
        <v>NO</v>
      </c>
      <c r="AD3356" t="str">
        <f t="shared" si="1106"/>
        <v>NO</v>
      </c>
      <c r="AE3356" t="str">
        <f t="shared" si="1107"/>
        <v>NO</v>
      </c>
      <c r="AF3356" t="str">
        <f t="shared" si="1108"/>
        <v>NO</v>
      </c>
      <c r="AG3356" t="str">
        <f t="shared" si="1109"/>
        <v>NO</v>
      </c>
      <c r="AH3356" t="str">
        <f t="shared" si="1110"/>
        <v>NO</v>
      </c>
      <c r="AI3356">
        <f t="shared" si="1111"/>
        <v>55</v>
      </c>
      <c r="AJ3356" t="str">
        <f t="shared" si="1112"/>
        <v/>
      </c>
    </row>
    <row r="3357" spans="1:36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92"/>
        <v>1.2628571428571429</v>
      </c>
      <c r="P3357" s="6">
        <f t="shared" si="1093"/>
        <v>147.33333333333334</v>
      </c>
      <c r="Q3357" t="str">
        <f t="shared" si="1094"/>
        <v>theater</v>
      </c>
      <c r="R3357" t="str">
        <f t="shared" si="1095"/>
        <v>plays</v>
      </c>
      <c r="S3357" s="8">
        <f t="shared" si="1096"/>
        <v>42490</v>
      </c>
      <c r="T3357" s="8">
        <f t="shared" si="1097"/>
        <v>42500.470138888893</v>
      </c>
      <c r="U3357">
        <f t="shared" si="1098"/>
        <v>2016</v>
      </c>
      <c r="V3357" t="str">
        <f>VLOOKUP(MONTH(S3357),REF!$C$4:$D$15,2,FALSE)</f>
        <v>APR</v>
      </c>
      <c r="W3357" t="str">
        <f t="shared" si="1099"/>
        <v>NO</v>
      </c>
      <c r="X3357" t="str">
        <f t="shared" si="1100"/>
        <v>YES</v>
      </c>
      <c r="Y3357" t="str">
        <f t="shared" si="1101"/>
        <v>NO</v>
      </c>
      <c r="Z3357" t="str">
        <f t="shared" si="1102"/>
        <v>NO</v>
      </c>
      <c r="AA3357" t="str">
        <f t="shared" si="1103"/>
        <v>NO</v>
      </c>
      <c r="AB3357" t="str">
        <f t="shared" si="1104"/>
        <v>NO</v>
      </c>
      <c r="AC3357" t="str">
        <f t="shared" si="1105"/>
        <v>NO</v>
      </c>
      <c r="AD3357" t="str">
        <f t="shared" si="1106"/>
        <v>NO</v>
      </c>
      <c r="AE3357" t="str">
        <f t="shared" si="1107"/>
        <v>NO</v>
      </c>
      <c r="AF3357" t="str">
        <f t="shared" si="1108"/>
        <v>NO</v>
      </c>
      <c r="AG3357" t="str">
        <f t="shared" si="1109"/>
        <v>NO</v>
      </c>
      <c r="AH3357" t="str">
        <f t="shared" si="1110"/>
        <v>NO</v>
      </c>
      <c r="AI3357">
        <f t="shared" si="1111"/>
        <v>15</v>
      </c>
      <c r="AJ3357" t="str">
        <f t="shared" si="1112"/>
        <v/>
      </c>
    </row>
    <row r="3358" spans="1:36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92"/>
        <v>1.014</v>
      </c>
      <c r="P3358" s="6">
        <f t="shared" si="1093"/>
        <v>56.333333333333336</v>
      </c>
      <c r="Q3358" t="str">
        <f t="shared" si="1094"/>
        <v>theater</v>
      </c>
      <c r="R3358" t="str">
        <f t="shared" si="1095"/>
        <v>plays</v>
      </c>
      <c r="S3358" s="8">
        <f t="shared" si="1096"/>
        <v>42537</v>
      </c>
      <c r="T3358" s="8">
        <f t="shared" si="1097"/>
        <v>42566.815648148149</v>
      </c>
      <c r="U3358">
        <f t="shared" si="1098"/>
        <v>2016</v>
      </c>
      <c r="V3358" t="str">
        <f>VLOOKUP(MONTH(S3358),REF!$C$4:$D$15,2,FALSE)</f>
        <v>JUN</v>
      </c>
      <c r="W3358" t="str">
        <f t="shared" si="1099"/>
        <v>NO</v>
      </c>
      <c r="X3358" t="str">
        <f t="shared" si="1100"/>
        <v>YES</v>
      </c>
      <c r="Y3358" t="str">
        <f t="shared" si="1101"/>
        <v>NO</v>
      </c>
      <c r="Z3358" t="str">
        <f t="shared" si="1102"/>
        <v>NO</v>
      </c>
      <c r="AA3358" t="str">
        <f t="shared" si="1103"/>
        <v>NO</v>
      </c>
      <c r="AB3358" t="str">
        <f t="shared" si="1104"/>
        <v>NO</v>
      </c>
      <c r="AC3358" t="str">
        <f t="shared" si="1105"/>
        <v>NO</v>
      </c>
      <c r="AD3358" t="str">
        <f t="shared" si="1106"/>
        <v>NO</v>
      </c>
      <c r="AE3358" t="str">
        <f t="shared" si="1107"/>
        <v>NO</v>
      </c>
      <c r="AF3358" t="str">
        <f t="shared" si="1108"/>
        <v>NO</v>
      </c>
      <c r="AG3358" t="str">
        <f t="shared" si="1109"/>
        <v>NO</v>
      </c>
      <c r="AH3358" t="str">
        <f t="shared" si="1110"/>
        <v>NO</v>
      </c>
      <c r="AI3358">
        <f t="shared" si="1111"/>
        <v>27</v>
      </c>
      <c r="AJ3358" t="str">
        <f t="shared" si="1112"/>
        <v/>
      </c>
    </row>
    <row r="3359" spans="1:36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92"/>
        <v>1.01</v>
      </c>
      <c r="P3359" s="6">
        <f t="shared" si="1093"/>
        <v>96.19047619047619</v>
      </c>
      <c r="Q3359" t="str">
        <f t="shared" si="1094"/>
        <v>theater</v>
      </c>
      <c r="R3359" t="str">
        <f t="shared" si="1095"/>
        <v>plays</v>
      </c>
      <c r="S3359" s="8">
        <f t="shared" si="1096"/>
        <v>41822</v>
      </c>
      <c r="T3359" s="8">
        <f t="shared" si="1097"/>
        <v>41852.417939814812</v>
      </c>
      <c r="U3359">
        <f t="shared" si="1098"/>
        <v>2014</v>
      </c>
      <c r="V3359" t="str">
        <f>VLOOKUP(MONTH(S3359),REF!$C$4:$D$15,2,FALSE)</f>
        <v>JUL</v>
      </c>
      <c r="W3359" t="str">
        <f t="shared" si="1099"/>
        <v>NO</v>
      </c>
      <c r="X3359" t="str">
        <f t="shared" si="1100"/>
        <v>YES</v>
      </c>
      <c r="Y3359" t="str">
        <f t="shared" si="1101"/>
        <v>NO</v>
      </c>
      <c r="Z3359" t="str">
        <f t="shared" si="1102"/>
        <v>NO</v>
      </c>
      <c r="AA3359" t="str">
        <f t="shared" si="1103"/>
        <v>NO</v>
      </c>
      <c r="AB3359" t="str">
        <f t="shared" si="1104"/>
        <v>NO</v>
      </c>
      <c r="AC3359" t="str">
        <f t="shared" si="1105"/>
        <v>NO</v>
      </c>
      <c r="AD3359" t="str">
        <f t="shared" si="1106"/>
        <v>NO</v>
      </c>
      <c r="AE3359" t="str">
        <f t="shared" si="1107"/>
        <v>NO</v>
      </c>
      <c r="AF3359" t="str">
        <f t="shared" si="1108"/>
        <v>NO</v>
      </c>
      <c r="AG3359" t="str">
        <f t="shared" si="1109"/>
        <v>NO</v>
      </c>
      <c r="AH3359" t="str">
        <f t="shared" si="1110"/>
        <v>NO</v>
      </c>
      <c r="AI3359">
        <f t="shared" si="1111"/>
        <v>21</v>
      </c>
      <c r="AJ3359" t="str">
        <f t="shared" si="1112"/>
        <v/>
      </c>
    </row>
    <row r="3360" spans="1:36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92"/>
        <v>1.0299</v>
      </c>
      <c r="P3360" s="6">
        <f t="shared" si="1093"/>
        <v>63.574074074074076</v>
      </c>
      <c r="Q3360" t="str">
        <f t="shared" si="1094"/>
        <v>theater</v>
      </c>
      <c r="R3360" t="str">
        <f t="shared" si="1095"/>
        <v>plays</v>
      </c>
      <c r="S3360" s="8">
        <f t="shared" si="1096"/>
        <v>41932</v>
      </c>
      <c r="T3360" s="8">
        <f t="shared" si="1097"/>
        <v>41962.352766203709</v>
      </c>
      <c r="U3360">
        <f t="shared" si="1098"/>
        <v>2014</v>
      </c>
      <c r="V3360" t="str">
        <f>VLOOKUP(MONTH(S3360),REF!$C$4:$D$15,2,FALSE)</f>
        <v>OCT</v>
      </c>
      <c r="W3360" t="str">
        <f t="shared" si="1099"/>
        <v>NO</v>
      </c>
      <c r="X3360" t="str">
        <f t="shared" si="1100"/>
        <v>NO</v>
      </c>
      <c r="Y3360" t="str">
        <f t="shared" si="1101"/>
        <v>NO</v>
      </c>
      <c r="Z3360" t="str">
        <f t="shared" si="1102"/>
        <v>YES</v>
      </c>
      <c r="AA3360" t="str">
        <f t="shared" si="1103"/>
        <v>NO</v>
      </c>
      <c r="AB3360" t="str">
        <f t="shared" si="1104"/>
        <v>NO</v>
      </c>
      <c r="AC3360" t="str">
        <f t="shared" si="1105"/>
        <v>NO</v>
      </c>
      <c r="AD3360" t="str">
        <f t="shared" si="1106"/>
        <v>NO</v>
      </c>
      <c r="AE3360" t="str">
        <f t="shared" si="1107"/>
        <v>NO</v>
      </c>
      <c r="AF3360" t="str">
        <f t="shared" si="1108"/>
        <v>NO</v>
      </c>
      <c r="AG3360" t="str">
        <f t="shared" si="1109"/>
        <v>NO</v>
      </c>
      <c r="AH3360" t="str">
        <f t="shared" si="1110"/>
        <v>NO</v>
      </c>
      <c r="AI3360">
        <f t="shared" si="1111"/>
        <v>162</v>
      </c>
      <c r="AJ3360" t="str">
        <f t="shared" si="1112"/>
        <v/>
      </c>
    </row>
    <row r="3361" spans="1:36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92"/>
        <v>1.0625</v>
      </c>
      <c r="P3361" s="6">
        <f t="shared" si="1093"/>
        <v>184.78260869565219</v>
      </c>
      <c r="Q3361" t="str">
        <f t="shared" si="1094"/>
        <v>theater</v>
      </c>
      <c r="R3361" t="str">
        <f t="shared" si="1095"/>
        <v>plays</v>
      </c>
      <c r="S3361" s="8">
        <f t="shared" si="1096"/>
        <v>42746</v>
      </c>
      <c r="T3361" s="8">
        <f t="shared" si="1097"/>
        <v>42791.057106481487</v>
      </c>
      <c r="U3361">
        <f t="shared" si="1098"/>
        <v>2017</v>
      </c>
      <c r="V3361" t="str">
        <f>VLOOKUP(MONTH(S3361),REF!$C$4:$D$15,2,FALSE)</f>
        <v>JAN</v>
      </c>
      <c r="W3361" t="str">
        <f t="shared" si="1099"/>
        <v>NO</v>
      </c>
      <c r="X3361" t="str">
        <f t="shared" si="1100"/>
        <v>YES</v>
      </c>
      <c r="Y3361" t="str">
        <f t="shared" si="1101"/>
        <v>NO</v>
      </c>
      <c r="Z3361" t="str">
        <f t="shared" si="1102"/>
        <v>NO</v>
      </c>
      <c r="AA3361" t="str">
        <f t="shared" si="1103"/>
        <v>NO</v>
      </c>
      <c r="AB3361" t="str">
        <f t="shared" si="1104"/>
        <v>NO</v>
      </c>
      <c r="AC3361" t="str">
        <f t="shared" si="1105"/>
        <v>NO</v>
      </c>
      <c r="AD3361" t="str">
        <f t="shared" si="1106"/>
        <v>NO</v>
      </c>
      <c r="AE3361" t="str">
        <f t="shared" si="1107"/>
        <v>NO</v>
      </c>
      <c r="AF3361" t="str">
        <f t="shared" si="1108"/>
        <v>NO</v>
      </c>
      <c r="AG3361" t="str">
        <f t="shared" si="1109"/>
        <v>NO</v>
      </c>
      <c r="AH3361" t="str">
        <f t="shared" si="1110"/>
        <v>NO</v>
      </c>
      <c r="AI3361">
        <f t="shared" si="1111"/>
        <v>23</v>
      </c>
      <c r="AJ3361" t="str">
        <f t="shared" si="1112"/>
        <v/>
      </c>
    </row>
    <row r="3362" spans="1:36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92"/>
        <v>1.0137777777777779</v>
      </c>
      <c r="P3362" s="6">
        <f t="shared" si="1093"/>
        <v>126.72222222222223</v>
      </c>
      <c r="Q3362" t="str">
        <f t="shared" si="1094"/>
        <v>theater</v>
      </c>
      <c r="R3362" t="str">
        <f t="shared" si="1095"/>
        <v>plays</v>
      </c>
      <c r="S3362" s="8">
        <f t="shared" si="1096"/>
        <v>42697</v>
      </c>
      <c r="T3362" s="8">
        <f t="shared" si="1097"/>
        <v>42718.665972222225</v>
      </c>
      <c r="U3362">
        <f t="shared" si="1098"/>
        <v>2016</v>
      </c>
      <c r="V3362" t="str">
        <f>VLOOKUP(MONTH(S3362),REF!$C$4:$D$15,2,FALSE)</f>
        <v>NOV</v>
      </c>
      <c r="W3362" t="str">
        <f t="shared" si="1099"/>
        <v>NO</v>
      </c>
      <c r="X3362" t="str">
        <f t="shared" si="1100"/>
        <v>NO</v>
      </c>
      <c r="Y3362" t="str">
        <f t="shared" si="1101"/>
        <v>YES</v>
      </c>
      <c r="Z3362" t="str">
        <f t="shared" si="1102"/>
        <v>NO</v>
      </c>
      <c r="AA3362" t="str">
        <f t="shared" si="1103"/>
        <v>NO</v>
      </c>
      <c r="AB3362" t="str">
        <f t="shared" si="1104"/>
        <v>NO</v>
      </c>
      <c r="AC3362" t="str">
        <f t="shared" si="1105"/>
        <v>NO</v>
      </c>
      <c r="AD3362" t="str">
        <f t="shared" si="1106"/>
        <v>NO</v>
      </c>
      <c r="AE3362" t="str">
        <f t="shared" si="1107"/>
        <v>NO</v>
      </c>
      <c r="AF3362" t="str">
        <f t="shared" si="1108"/>
        <v>NO</v>
      </c>
      <c r="AG3362" t="str">
        <f t="shared" si="1109"/>
        <v>NO</v>
      </c>
      <c r="AH3362" t="str">
        <f t="shared" si="1110"/>
        <v>NO</v>
      </c>
      <c r="AI3362">
        <f t="shared" si="1111"/>
        <v>72</v>
      </c>
      <c r="AJ3362" t="str">
        <f t="shared" si="1112"/>
        <v/>
      </c>
    </row>
    <row r="3363" spans="1:36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92"/>
        <v>1.1346000000000001</v>
      </c>
      <c r="P3363" s="6">
        <f t="shared" si="1093"/>
        <v>83.42647058823529</v>
      </c>
      <c r="Q3363" t="str">
        <f t="shared" si="1094"/>
        <v>theater</v>
      </c>
      <c r="R3363" t="str">
        <f t="shared" si="1095"/>
        <v>plays</v>
      </c>
      <c r="S3363" s="8">
        <f t="shared" si="1096"/>
        <v>41866</v>
      </c>
      <c r="T3363" s="8">
        <f t="shared" si="1097"/>
        <v>41883.665972222225</v>
      </c>
      <c r="U3363">
        <f t="shared" si="1098"/>
        <v>2014</v>
      </c>
      <c r="V3363" t="str">
        <f>VLOOKUP(MONTH(S3363),REF!$C$4:$D$15,2,FALSE)</f>
        <v>AUG</v>
      </c>
      <c r="W3363" t="str">
        <f t="shared" si="1099"/>
        <v>NO</v>
      </c>
      <c r="X3363" t="str">
        <f t="shared" si="1100"/>
        <v>NO</v>
      </c>
      <c r="Y3363" t="str">
        <f t="shared" si="1101"/>
        <v>YES</v>
      </c>
      <c r="Z3363" t="str">
        <f t="shared" si="1102"/>
        <v>NO</v>
      </c>
      <c r="AA3363" t="str">
        <f t="shared" si="1103"/>
        <v>NO</v>
      </c>
      <c r="AB3363" t="str">
        <f t="shared" si="1104"/>
        <v>NO</v>
      </c>
      <c r="AC3363" t="str">
        <f t="shared" si="1105"/>
        <v>NO</v>
      </c>
      <c r="AD3363" t="str">
        <f t="shared" si="1106"/>
        <v>NO</v>
      </c>
      <c r="AE3363" t="str">
        <f t="shared" si="1107"/>
        <v>NO</v>
      </c>
      <c r="AF3363" t="str">
        <f t="shared" si="1108"/>
        <v>NO</v>
      </c>
      <c r="AG3363" t="str">
        <f t="shared" si="1109"/>
        <v>NO</v>
      </c>
      <c r="AH3363" t="str">
        <f t="shared" si="1110"/>
        <v>NO</v>
      </c>
      <c r="AI3363">
        <f t="shared" si="1111"/>
        <v>68</v>
      </c>
      <c r="AJ3363" t="str">
        <f t="shared" si="1112"/>
        <v/>
      </c>
    </row>
    <row r="3364" spans="1:36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92"/>
        <v>2.1800000000000002</v>
      </c>
      <c r="P3364" s="6">
        <f t="shared" si="1093"/>
        <v>54.5</v>
      </c>
      <c r="Q3364" t="str">
        <f t="shared" si="1094"/>
        <v>theater</v>
      </c>
      <c r="R3364" t="str">
        <f t="shared" si="1095"/>
        <v>plays</v>
      </c>
      <c r="S3364" s="8">
        <f t="shared" si="1096"/>
        <v>42056</v>
      </c>
      <c r="T3364" s="8">
        <f t="shared" si="1097"/>
        <v>42070.204861111109</v>
      </c>
      <c r="U3364">
        <f t="shared" si="1098"/>
        <v>2015</v>
      </c>
      <c r="V3364" t="str">
        <f>VLOOKUP(MONTH(S3364),REF!$C$4:$D$15,2,FALSE)</f>
        <v>FEB</v>
      </c>
      <c r="W3364" t="str">
        <f t="shared" si="1099"/>
        <v>YES</v>
      </c>
      <c r="X3364" t="str">
        <f t="shared" si="1100"/>
        <v>NO</v>
      </c>
      <c r="Y3364" t="str">
        <f t="shared" si="1101"/>
        <v>NO</v>
      </c>
      <c r="Z3364" t="str">
        <f t="shared" si="1102"/>
        <v>NO</v>
      </c>
      <c r="AA3364" t="str">
        <f t="shared" si="1103"/>
        <v>NO</v>
      </c>
      <c r="AB3364" t="str">
        <f t="shared" si="1104"/>
        <v>NO</v>
      </c>
      <c r="AC3364" t="str">
        <f t="shared" si="1105"/>
        <v>NO</v>
      </c>
      <c r="AD3364" t="str">
        <f t="shared" si="1106"/>
        <v>NO</v>
      </c>
      <c r="AE3364" t="str">
        <f t="shared" si="1107"/>
        <v>NO</v>
      </c>
      <c r="AF3364" t="str">
        <f t="shared" si="1108"/>
        <v>NO</v>
      </c>
      <c r="AG3364" t="str">
        <f t="shared" si="1109"/>
        <v>NO</v>
      </c>
      <c r="AH3364" t="str">
        <f t="shared" si="1110"/>
        <v>NO</v>
      </c>
      <c r="AI3364">
        <f t="shared" si="1111"/>
        <v>20</v>
      </c>
      <c r="AJ3364" t="str">
        <f t="shared" si="1112"/>
        <v/>
      </c>
    </row>
    <row r="3365" spans="1:36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92"/>
        <v>1.0141935483870967</v>
      </c>
      <c r="P3365" s="6">
        <f t="shared" si="1093"/>
        <v>302.30769230769232</v>
      </c>
      <c r="Q3365" t="str">
        <f t="shared" si="1094"/>
        <v>theater</v>
      </c>
      <c r="R3365" t="str">
        <f t="shared" si="1095"/>
        <v>plays</v>
      </c>
      <c r="S3365" s="8">
        <f t="shared" si="1096"/>
        <v>41852</v>
      </c>
      <c r="T3365" s="8">
        <f t="shared" si="1097"/>
        <v>41870.666666666664</v>
      </c>
      <c r="U3365">
        <f t="shared" si="1098"/>
        <v>2014</v>
      </c>
      <c r="V3365" t="str">
        <f>VLOOKUP(MONTH(S3365),REF!$C$4:$D$15,2,FALSE)</f>
        <v>AUG</v>
      </c>
      <c r="W3365" t="str">
        <f t="shared" si="1099"/>
        <v>NO</v>
      </c>
      <c r="X3365" t="str">
        <f t="shared" si="1100"/>
        <v>NO</v>
      </c>
      <c r="Y3365" t="str">
        <f t="shared" si="1101"/>
        <v>YES</v>
      </c>
      <c r="Z3365" t="str">
        <f t="shared" si="1102"/>
        <v>NO</v>
      </c>
      <c r="AA3365" t="str">
        <f t="shared" si="1103"/>
        <v>NO</v>
      </c>
      <c r="AB3365" t="str">
        <f t="shared" si="1104"/>
        <v>NO</v>
      </c>
      <c r="AC3365" t="str">
        <f t="shared" si="1105"/>
        <v>NO</v>
      </c>
      <c r="AD3365" t="str">
        <f t="shared" si="1106"/>
        <v>NO</v>
      </c>
      <c r="AE3365" t="str">
        <f t="shared" si="1107"/>
        <v>NO</v>
      </c>
      <c r="AF3365" t="str">
        <f t="shared" si="1108"/>
        <v>NO</v>
      </c>
      <c r="AG3365" t="str">
        <f t="shared" si="1109"/>
        <v>NO</v>
      </c>
      <c r="AH3365" t="str">
        <f t="shared" si="1110"/>
        <v>NO</v>
      </c>
      <c r="AI3365">
        <f t="shared" si="1111"/>
        <v>26</v>
      </c>
      <c r="AJ3365" t="str">
        <f t="shared" si="1112"/>
        <v/>
      </c>
    </row>
    <row r="3366" spans="1:36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92"/>
        <v>1.0593333333333332</v>
      </c>
      <c r="P3366" s="6">
        <f t="shared" si="1093"/>
        <v>44.138888888888886</v>
      </c>
      <c r="Q3366" t="str">
        <f t="shared" si="1094"/>
        <v>theater</v>
      </c>
      <c r="R3366" t="str">
        <f t="shared" si="1095"/>
        <v>plays</v>
      </c>
      <c r="S3366" s="8">
        <f t="shared" si="1096"/>
        <v>42423</v>
      </c>
      <c r="T3366" s="8">
        <f t="shared" si="1097"/>
        <v>42444.875</v>
      </c>
      <c r="U3366">
        <f t="shared" si="1098"/>
        <v>2016</v>
      </c>
      <c r="V3366" t="str">
        <f>VLOOKUP(MONTH(S3366),REF!$C$4:$D$15,2,FALSE)</f>
        <v>FEB</v>
      </c>
      <c r="W3366" t="str">
        <f t="shared" si="1099"/>
        <v>NO</v>
      </c>
      <c r="X3366" t="str">
        <f t="shared" si="1100"/>
        <v>YES</v>
      </c>
      <c r="Y3366" t="str">
        <f t="shared" si="1101"/>
        <v>NO</v>
      </c>
      <c r="Z3366" t="str">
        <f t="shared" si="1102"/>
        <v>NO</v>
      </c>
      <c r="AA3366" t="str">
        <f t="shared" si="1103"/>
        <v>NO</v>
      </c>
      <c r="AB3366" t="str">
        <f t="shared" si="1104"/>
        <v>NO</v>
      </c>
      <c r="AC3366" t="str">
        <f t="shared" si="1105"/>
        <v>NO</v>
      </c>
      <c r="AD3366" t="str">
        <f t="shared" si="1106"/>
        <v>NO</v>
      </c>
      <c r="AE3366" t="str">
        <f t="shared" si="1107"/>
        <v>NO</v>
      </c>
      <c r="AF3366" t="str">
        <f t="shared" si="1108"/>
        <v>NO</v>
      </c>
      <c r="AG3366" t="str">
        <f t="shared" si="1109"/>
        <v>NO</v>
      </c>
      <c r="AH3366" t="str">
        <f t="shared" si="1110"/>
        <v>NO</v>
      </c>
      <c r="AI3366">
        <f t="shared" si="1111"/>
        <v>72</v>
      </c>
      <c r="AJ3366" t="str">
        <f t="shared" si="1112"/>
        <v/>
      </c>
    </row>
    <row r="3367" spans="1:36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92"/>
        <v>1.04</v>
      </c>
      <c r="P3367" s="6">
        <f t="shared" si="1093"/>
        <v>866.66666666666663</v>
      </c>
      <c r="Q3367" t="str">
        <f t="shared" si="1094"/>
        <v>theater</v>
      </c>
      <c r="R3367" t="str">
        <f t="shared" si="1095"/>
        <v>plays</v>
      </c>
      <c r="S3367" s="8">
        <f t="shared" si="1096"/>
        <v>42321</v>
      </c>
      <c r="T3367" s="8">
        <f t="shared" si="1097"/>
        <v>42351.101759259254</v>
      </c>
      <c r="U3367">
        <f t="shared" si="1098"/>
        <v>2015</v>
      </c>
      <c r="V3367" t="str">
        <f>VLOOKUP(MONTH(S3367),REF!$C$4:$D$15,2,FALSE)</f>
        <v>NOV</v>
      </c>
      <c r="W3367" t="str">
        <f t="shared" si="1099"/>
        <v>NO</v>
      </c>
      <c r="X3367" t="str">
        <f t="shared" si="1100"/>
        <v>YES</v>
      </c>
      <c r="Y3367" t="str">
        <f t="shared" si="1101"/>
        <v>NO</v>
      </c>
      <c r="Z3367" t="str">
        <f t="shared" si="1102"/>
        <v>NO</v>
      </c>
      <c r="AA3367" t="str">
        <f t="shared" si="1103"/>
        <v>NO</v>
      </c>
      <c r="AB3367" t="str">
        <f t="shared" si="1104"/>
        <v>NO</v>
      </c>
      <c r="AC3367" t="str">
        <f t="shared" si="1105"/>
        <v>NO</v>
      </c>
      <c r="AD3367" t="str">
        <f t="shared" si="1106"/>
        <v>NO</v>
      </c>
      <c r="AE3367" t="str">
        <f t="shared" si="1107"/>
        <v>NO</v>
      </c>
      <c r="AF3367" t="str">
        <f t="shared" si="1108"/>
        <v>NO</v>
      </c>
      <c r="AG3367" t="str">
        <f t="shared" si="1109"/>
        <v>NO</v>
      </c>
      <c r="AH3367" t="str">
        <f t="shared" si="1110"/>
        <v>NO</v>
      </c>
      <c r="AI3367">
        <f t="shared" si="1111"/>
        <v>3</v>
      </c>
      <c r="AJ3367" t="str">
        <f t="shared" si="1112"/>
        <v/>
      </c>
    </row>
    <row r="3368" spans="1:36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92"/>
        <v>2.21</v>
      </c>
      <c r="P3368" s="6">
        <f t="shared" si="1093"/>
        <v>61.388888888888886</v>
      </c>
      <c r="Q3368" t="str">
        <f t="shared" si="1094"/>
        <v>theater</v>
      </c>
      <c r="R3368" t="str">
        <f t="shared" si="1095"/>
        <v>plays</v>
      </c>
      <c r="S3368" s="8">
        <f t="shared" si="1096"/>
        <v>42107</v>
      </c>
      <c r="T3368" s="8">
        <f t="shared" si="1097"/>
        <v>42137.067557870367</v>
      </c>
      <c r="U3368">
        <f t="shared" si="1098"/>
        <v>2015</v>
      </c>
      <c r="V3368" t="str">
        <f>VLOOKUP(MONTH(S3368),REF!$C$4:$D$15,2,FALSE)</f>
        <v>APR</v>
      </c>
      <c r="W3368" t="str">
        <f t="shared" si="1099"/>
        <v>YES</v>
      </c>
      <c r="X3368" t="str">
        <f t="shared" si="1100"/>
        <v>NO</v>
      </c>
      <c r="Y3368" t="str">
        <f t="shared" si="1101"/>
        <v>NO</v>
      </c>
      <c r="Z3368" t="str">
        <f t="shared" si="1102"/>
        <v>NO</v>
      </c>
      <c r="AA3368" t="str">
        <f t="shared" si="1103"/>
        <v>NO</v>
      </c>
      <c r="AB3368" t="str">
        <f t="shared" si="1104"/>
        <v>NO</v>
      </c>
      <c r="AC3368" t="str">
        <f t="shared" si="1105"/>
        <v>NO</v>
      </c>
      <c r="AD3368" t="str">
        <f t="shared" si="1106"/>
        <v>NO</v>
      </c>
      <c r="AE3368" t="str">
        <f t="shared" si="1107"/>
        <v>NO</v>
      </c>
      <c r="AF3368" t="str">
        <f t="shared" si="1108"/>
        <v>NO</v>
      </c>
      <c r="AG3368" t="str">
        <f t="shared" si="1109"/>
        <v>NO</v>
      </c>
      <c r="AH3368" t="str">
        <f t="shared" si="1110"/>
        <v>NO</v>
      </c>
      <c r="AI3368">
        <f t="shared" si="1111"/>
        <v>18</v>
      </c>
      <c r="AJ3368" t="str">
        <f t="shared" si="1112"/>
        <v/>
      </c>
    </row>
    <row r="3369" spans="1:36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92"/>
        <v>1.1866666666666668</v>
      </c>
      <c r="P3369" s="6">
        <f t="shared" si="1093"/>
        <v>29.666666666666668</v>
      </c>
      <c r="Q3369" t="str">
        <f t="shared" si="1094"/>
        <v>theater</v>
      </c>
      <c r="R3369" t="str">
        <f t="shared" si="1095"/>
        <v>plays</v>
      </c>
      <c r="S3369" s="8">
        <f t="shared" si="1096"/>
        <v>42193</v>
      </c>
      <c r="T3369" s="8">
        <f t="shared" si="1097"/>
        <v>42217.933958333335</v>
      </c>
      <c r="U3369">
        <f t="shared" si="1098"/>
        <v>2015</v>
      </c>
      <c r="V3369" t="str">
        <f>VLOOKUP(MONTH(S3369),REF!$C$4:$D$15,2,FALSE)</f>
        <v>JUL</v>
      </c>
      <c r="W3369" t="str">
        <f t="shared" si="1099"/>
        <v>YES</v>
      </c>
      <c r="X3369" t="str">
        <f t="shared" si="1100"/>
        <v>NO</v>
      </c>
      <c r="Y3369" t="str">
        <f t="shared" si="1101"/>
        <v>NO</v>
      </c>
      <c r="Z3369" t="str">
        <f t="shared" si="1102"/>
        <v>NO</v>
      </c>
      <c r="AA3369" t="str">
        <f t="shared" si="1103"/>
        <v>NO</v>
      </c>
      <c r="AB3369" t="str">
        <f t="shared" si="1104"/>
        <v>NO</v>
      </c>
      <c r="AC3369" t="str">
        <f t="shared" si="1105"/>
        <v>NO</v>
      </c>
      <c r="AD3369" t="str">
        <f t="shared" si="1106"/>
        <v>NO</v>
      </c>
      <c r="AE3369" t="str">
        <f t="shared" si="1107"/>
        <v>NO</v>
      </c>
      <c r="AF3369" t="str">
        <f t="shared" si="1108"/>
        <v>NO</v>
      </c>
      <c r="AG3369" t="str">
        <f t="shared" si="1109"/>
        <v>NO</v>
      </c>
      <c r="AH3369" t="str">
        <f t="shared" si="1110"/>
        <v>NO</v>
      </c>
      <c r="AI3369">
        <f t="shared" si="1111"/>
        <v>30</v>
      </c>
      <c r="AJ3369" t="str">
        <f t="shared" si="1112"/>
        <v/>
      </c>
    </row>
    <row r="3370" spans="1:36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92"/>
        <v>1.046</v>
      </c>
      <c r="P3370" s="6">
        <f t="shared" si="1093"/>
        <v>45.478260869565219</v>
      </c>
      <c r="Q3370" t="str">
        <f t="shared" si="1094"/>
        <v>theater</v>
      </c>
      <c r="R3370" t="str">
        <f t="shared" si="1095"/>
        <v>plays</v>
      </c>
      <c r="S3370" s="8">
        <f t="shared" si="1096"/>
        <v>41969</v>
      </c>
      <c r="T3370" s="8">
        <f t="shared" si="1097"/>
        <v>42005.208333333328</v>
      </c>
      <c r="U3370">
        <f t="shared" si="1098"/>
        <v>2014</v>
      </c>
      <c r="V3370" t="str">
        <f>VLOOKUP(MONTH(S3370),REF!$C$4:$D$15,2,FALSE)</f>
        <v>NOV</v>
      </c>
      <c r="W3370" t="str">
        <f t="shared" si="1099"/>
        <v>NO</v>
      </c>
      <c r="X3370" t="str">
        <f t="shared" si="1100"/>
        <v>YES</v>
      </c>
      <c r="Y3370" t="str">
        <f t="shared" si="1101"/>
        <v>NO</v>
      </c>
      <c r="Z3370" t="str">
        <f t="shared" si="1102"/>
        <v>NO</v>
      </c>
      <c r="AA3370" t="str">
        <f t="shared" si="1103"/>
        <v>NO</v>
      </c>
      <c r="AB3370" t="str">
        <f t="shared" si="1104"/>
        <v>NO</v>
      </c>
      <c r="AC3370" t="str">
        <f t="shared" si="1105"/>
        <v>NO</v>
      </c>
      <c r="AD3370" t="str">
        <f t="shared" si="1106"/>
        <v>NO</v>
      </c>
      <c r="AE3370" t="str">
        <f t="shared" si="1107"/>
        <v>NO</v>
      </c>
      <c r="AF3370" t="str">
        <f t="shared" si="1108"/>
        <v>NO</v>
      </c>
      <c r="AG3370" t="str">
        <f t="shared" si="1109"/>
        <v>NO</v>
      </c>
      <c r="AH3370" t="str">
        <f t="shared" si="1110"/>
        <v>NO</v>
      </c>
      <c r="AI3370">
        <f t="shared" si="1111"/>
        <v>23</v>
      </c>
      <c r="AJ3370" t="str">
        <f t="shared" si="1112"/>
        <v/>
      </c>
    </row>
    <row r="3371" spans="1:36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92"/>
        <v>1.0389999999999999</v>
      </c>
      <c r="P3371" s="6">
        <f t="shared" si="1093"/>
        <v>96.203703703703709</v>
      </c>
      <c r="Q3371" t="str">
        <f t="shared" si="1094"/>
        <v>theater</v>
      </c>
      <c r="R3371" t="str">
        <f t="shared" si="1095"/>
        <v>plays</v>
      </c>
      <c r="S3371" s="8">
        <f t="shared" si="1096"/>
        <v>42690</v>
      </c>
      <c r="T3371" s="8">
        <f t="shared" si="1097"/>
        <v>42750.041435185187</v>
      </c>
      <c r="U3371">
        <f t="shared" si="1098"/>
        <v>2016</v>
      </c>
      <c r="V3371" t="str">
        <f>VLOOKUP(MONTH(S3371),REF!$C$4:$D$15,2,FALSE)</f>
        <v>NOV</v>
      </c>
      <c r="W3371" t="str">
        <f t="shared" si="1099"/>
        <v>NO</v>
      </c>
      <c r="X3371" t="str">
        <f t="shared" si="1100"/>
        <v>NO</v>
      </c>
      <c r="Y3371" t="str">
        <f t="shared" si="1101"/>
        <v>YES</v>
      </c>
      <c r="Z3371" t="str">
        <f t="shared" si="1102"/>
        <v>NO</v>
      </c>
      <c r="AA3371" t="str">
        <f t="shared" si="1103"/>
        <v>NO</v>
      </c>
      <c r="AB3371" t="str">
        <f t="shared" si="1104"/>
        <v>NO</v>
      </c>
      <c r="AC3371" t="str">
        <f t="shared" si="1105"/>
        <v>NO</v>
      </c>
      <c r="AD3371" t="str">
        <f t="shared" si="1106"/>
        <v>NO</v>
      </c>
      <c r="AE3371" t="str">
        <f t="shared" si="1107"/>
        <v>NO</v>
      </c>
      <c r="AF3371" t="str">
        <f t="shared" si="1108"/>
        <v>NO</v>
      </c>
      <c r="AG3371" t="str">
        <f t="shared" si="1109"/>
        <v>NO</v>
      </c>
      <c r="AH3371" t="str">
        <f t="shared" si="1110"/>
        <v>NO</v>
      </c>
      <c r="AI3371">
        <f t="shared" si="1111"/>
        <v>54</v>
      </c>
      <c r="AJ3371" t="str">
        <f t="shared" si="1112"/>
        <v/>
      </c>
    </row>
    <row r="3372" spans="1:36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92"/>
        <v>1.1773333333333333</v>
      </c>
      <c r="P3372" s="6">
        <f t="shared" si="1093"/>
        <v>67.92307692307692</v>
      </c>
      <c r="Q3372" t="str">
        <f t="shared" si="1094"/>
        <v>theater</v>
      </c>
      <c r="R3372" t="str">
        <f t="shared" si="1095"/>
        <v>plays</v>
      </c>
      <c r="S3372" s="8">
        <f t="shared" si="1096"/>
        <v>42690</v>
      </c>
      <c r="T3372" s="8">
        <f t="shared" si="1097"/>
        <v>42721.333333333328</v>
      </c>
      <c r="U3372">
        <f t="shared" si="1098"/>
        <v>2016</v>
      </c>
      <c r="V3372" t="str">
        <f>VLOOKUP(MONTH(S3372),REF!$C$4:$D$15,2,FALSE)</f>
        <v>NOV</v>
      </c>
      <c r="W3372" t="str">
        <f t="shared" si="1099"/>
        <v>NO</v>
      </c>
      <c r="X3372" t="str">
        <f t="shared" si="1100"/>
        <v>YES</v>
      </c>
      <c r="Y3372" t="str">
        <f t="shared" si="1101"/>
        <v>NO</v>
      </c>
      <c r="Z3372" t="str">
        <f t="shared" si="1102"/>
        <v>NO</v>
      </c>
      <c r="AA3372" t="str">
        <f t="shared" si="1103"/>
        <v>NO</v>
      </c>
      <c r="AB3372" t="str">
        <f t="shared" si="1104"/>
        <v>NO</v>
      </c>
      <c r="AC3372" t="str">
        <f t="shared" si="1105"/>
        <v>NO</v>
      </c>
      <c r="AD3372" t="str">
        <f t="shared" si="1106"/>
        <v>NO</v>
      </c>
      <c r="AE3372" t="str">
        <f t="shared" si="1107"/>
        <v>NO</v>
      </c>
      <c r="AF3372" t="str">
        <f t="shared" si="1108"/>
        <v>NO</v>
      </c>
      <c r="AG3372" t="str">
        <f t="shared" si="1109"/>
        <v>NO</v>
      </c>
      <c r="AH3372" t="str">
        <f t="shared" si="1110"/>
        <v>NO</v>
      </c>
      <c r="AI3372">
        <f t="shared" si="1111"/>
        <v>26</v>
      </c>
      <c r="AJ3372" t="str">
        <f t="shared" si="1112"/>
        <v/>
      </c>
    </row>
    <row r="3373" spans="1:36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92"/>
        <v>1.385</v>
      </c>
      <c r="P3373" s="6">
        <f t="shared" si="1093"/>
        <v>30.777777777777779</v>
      </c>
      <c r="Q3373" t="str">
        <f t="shared" si="1094"/>
        <v>theater</v>
      </c>
      <c r="R3373" t="str">
        <f t="shared" si="1095"/>
        <v>plays</v>
      </c>
      <c r="S3373" s="8">
        <f t="shared" si="1096"/>
        <v>42313</v>
      </c>
      <c r="T3373" s="8">
        <f t="shared" si="1097"/>
        <v>42340.874594907407</v>
      </c>
      <c r="U3373">
        <f t="shared" si="1098"/>
        <v>2015</v>
      </c>
      <c r="V3373" t="str">
        <f>VLOOKUP(MONTH(S3373),REF!$C$4:$D$15,2,FALSE)</f>
        <v>NOV</v>
      </c>
      <c r="W3373" t="str">
        <f t="shared" si="1099"/>
        <v>YES</v>
      </c>
      <c r="X3373" t="str">
        <f t="shared" si="1100"/>
        <v>NO</v>
      </c>
      <c r="Y3373" t="str">
        <f t="shared" si="1101"/>
        <v>NO</v>
      </c>
      <c r="Z3373" t="str">
        <f t="shared" si="1102"/>
        <v>NO</v>
      </c>
      <c r="AA3373" t="str">
        <f t="shared" si="1103"/>
        <v>NO</v>
      </c>
      <c r="AB3373" t="str">
        <f t="shared" si="1104"/>
        <v>NO</v>
      </c>
      <c r="AC3373" t="str">
        <f t="shared" si="1105"/>
        <v>NO</v>
      </c>
      <c r="AD3373" t="str">
        <f t="shared" si="1106"/>
        <v>NO</v>
      </c>
      <c r="AE3373" t="str">
        <f t="shared" si="1107"/>
        <v>NO</v>
      </c>
      <c r="AF3373" t="str">
        <f t="shared" si="1108"/>
        <v>NO</v>
      </c>
      <c r="AG3373" t="str">
        <f t="shared" si="1109"/>
        <v>NO</v>
      </c>
      <c r="AH3373" t="str">
        <f t="shared" si="1110"/>
        <v>NO</v>
      </c>
      <c r="AI3373">
        <f t="shared" si="1111"/>
        <v>9</v>
      </c>
      <c r="AJ3373" t="str">
        <f t="shared" si="1112"/>
        <v/>
      </c>
    </row>
    <row r="3374" spans="1:36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92"/>
        <v>1.0349999999999999</v>
      </c>
      <c r="P3374" s="6">
        <f t="shared" si="1093"/>
        <v>38.333333333333336</v>
      </c>
      <c r="Q3374" t="str">
        <f t="shared" si="1094"/>
        <v>theater</v>
      </c>
      <c r="R3374" t="str">
        <f t="shared" si="1095"/>
        <v>plays</v>
      </c>
      <c r="S3374" s="8">
        <f t="shared" si="1096"/>
        <v>41856</v>
      </c>
      <c r="T3374" s="8">
        <f t="shared" si="1097"/>
        <v>41876.207638888889</v>
      </c>
      <c r="U3374">
        <f t="shared" si="1098"/>
        <v>2014</v>
      </c>
      <c r="V3374" t="str">
        <f>VLOOKUP(MONTH(S3374),REF!$C$4:$D$15,2,FALSE)</f>
        <v>AUG</v>
      </c>
      <c r="W3374" t="str">
        <f t="shared" si="1099"/>
        <v>NO</v>
      </c>
      <c r="X3374" t="str">
        <f t="shared" si="1100"/>
        <v>YES</v>
      </c>
      <c r="Y3374" t="str">
        <f t="shared" si="1101"/>
        <v>NO</v>
      </c>
      <c r="Z3374" t="str">
        <f t="shared" si="1102"/>
        <v>NO</v>
      </c>
      <c r="AA3374" t="str">
        <f t="shared" si="1103"/>
        <v>NO</v>
      </c>
      <c r="AB3374" t="str">
        <f t="shared" si="1104"/>
        <v>NO</v>
      </c>
      <c r="AC3374" t="str">
        <f t="shared" si="1105"/>
        <v>NO</v>
      </c>
      <c r="AD3374" t="str">
        <f t="shared" si="1106"/>
        <v>NO</v>
      </c>
      <c r="AE3374" t="str">
        <f t="shared" si="1107"/>
        <v>NO</v>
      </c>
      <c r="AF3374" t="str">
        <f t="shared" si="1108"/>
        <v>NO</v>
      </c>
      <c r="AG3374" t="str">
        <f t="shared" si="1109"/>
        <v>NO</v>
      </c>
      <c r="AH3374" t="str">
        <f t="shared" si="1110"/>
        <v>NO</v>
      </c>
      <c r="AI3374">
        <f t="shared" si="1111"/>
        <v>27</v>
      </c>
      <c r="AJ3374" t="str">
        <f t="shared" si="1112"/>
        <v/>
      </c>
    </row>
    <row r="3375" spans="1:36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92"/>
        <v>1.0024999999999999</v>
      </c>
      <c r="P3375" s="6">
        <f t="shared" si="1093"/>
        <v>66.833333333333329</v>
      </c>
      <c r="Q3375" t="str">
        <f t="shared" si="1094"/>
        <v>theater</v>
      </c>
      <c r="R3375" t="str">
        <f t="shared" si="1095"/>
        <v>plays</v>
      </c>
      <c r="S3375" s="8">
        <f t="shared" si="1096"/>
        <v>42180</v>
      </c>
      <c r="T3375" s="8">
        <f t="shared" si="1097"/>
        <v>42203.666666666672</v>
      </c>
      <c r="U3375">
        <f t="shared" si="1098"/>
        <v>2015</v>
      </c>
      <c r="V3375" t="str">
        <f>VLOOKUP(MONTH(S3375),REF!$C$4:$D$15,2,FALSE)</f>
        <v>JUN</v>
      </c>
      <c r="W3375" t="str">
        <f t="shared" si="1099"/>
        <v>NO</v>
      </c>
      <c r="X3375" t="str">
        <f t="shared" si="1100"/>
        <v>YES</v>
      </c>
      <c r="Y3375" t="str">
        <f t="shared" si="1101"/>
        <v>NO</v>
      </c>
      <c r="Z3375" t="str">
        <f t="shared" si="1102"/>
        <v>NO</v>
      </c>
      <c r="AA3375" t="str">
        <f t="shared" si="1103"/>
        <v>NO</v>
      </c>
      <c r="AB3375" t="str">
        <f t="shared" si="1104"/>
        <v>NO</v>
      </c>
      <c r="AC3375" t="str">
        <f t="shared" si="1105"/>
        <v>NO</v>
      </c>
      <c r="AD3375" t="str">
        <f t="shared" si="1106"/>
        <v>NO</v>
      </c>
      <c r="AE3375" t="str">
        <f t="shared" si="1107"/>
        <v>NO</v>
      </c>
      <c r="AF3375" t="str">
        <f t="shared" si="1108"/>
        <v>NO</v>
      </c>
      <c r="AG3375" t="str">
        <f t="shared" si="1109"/>
        <v>NO</v>
      </c>
      <c r="AH3375" t="str">
        <f t="shared" si="1110"/>
        <v>NO</v>
      </c>
      <c r="AI3375">
        <f t="shared" si="1111"/>
        <v>30</v>
      </c>
      <c r="AJ3375" t="str">
        <f t="shared" si="1112"/>
        <v/>
      </c>
    </row>
    <row r="3376" spans="1:36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92"/>
        <v>1.0657142857142856</v>
      </c>
      <c r="P3376" s="6">
        <f t="shared" si="1093"/>
        <v>71.730769230769226</v>
      </c>
      <c r="Q3376" t="str">
        <f t="shared" si="1094"/>
        <v>theater</v>
      </c>
      <c r="R3376" t="str">
        <f t="shared" si="1095"/>
        <v>plays</v>
      </c>
      <c r="S3376" s="8">
        <f t="shared" si="1096"/>
        <v>42276</v>
      </c>
      <c r="T3376" s="8">
        <f t="shared" si="1097"/>
        <v>42305.731666666667</v>
      </c>
      <c r="U3376">
        <f t="shared" si="1098"/>
        <v>2015</v>
      </c>
      <c r="V3376" t="str">
        <f>VLOOKUP(MONTH(S3376),REF!$C$4:$D$15,2,FALSE)</f>
        <v>SEP</v>
      </c>
      <c r="W3376" t="str">
        <f t="shared" si="1099"/>
        <v>NO</v>
      </c>
      <c r="X3376" t="str">
        <f t="shared" si="1100"/>
        <v>YES</v>
      </c>
      <c r="Y3376" t="str">
        <f t="shared" si="1101"/>
        <v>NO</v>
      </c>
      <c r="Z3376" t="str">
        <f t="shared" si="1102"/>
        <v>NO</v>
      </c>
      <c r="AA3376" t="str">
        <f t="shared" si="1103"/>
        <v>NO</v>
      </c>
      <c r="AB3376" t="str">
        <f t="shared" si="1104"/>
        <v>NO</v>
      </c>
      <c r="AC3376" t="str">
        <f t="shared" si="1105"/>
        <v>NO</v>
      </c>
      <c r="AD3376" t="str">
        <f t="shared" si="1106"/>
        <v>NO</v>
      </c>
      <c r="AE3376" t="str">
        <f t="shared" si="1107"/>
        <v>NO</v>
      </c>
      <c r="AF3376" t="str">
        <f t="shared" si="1108"/>
        <v>NO</v>
      </c>
      <c r="AG3376" t="str">
        <f t="shared" si="1109"/>
        <v>NO</v>
      </c>
      <c r="AH3376" t="str">
        <f t="shared" si="1110"/>
        <v>NO</v>
      </c>
      <c r="AI3376">
        <f t="shared" si="1111"/>
        <v>52</v>
      </c>
      <c r="AJ3376" t="str">
        <f t="shared" si="1112"/>
        <v/>
      </c>
    </row>
    <row r="3377" spans="1:36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92"/>
        <v>1</v>
      </c>
      <c r="P3377" s="6">
        <f t="shared" si="1093"/>
        <v>176.47058823529412</v>
      </c>
      <c r="Q3377" t="str">
        <f t="shared" si="1094"/>
        <v>theater</v>
      </c>
      <c r="R3377" t="str">
        <f t="shared" si="1095"/>
        <v>plays</v>
      </c>
      <c r="S3377" s="8">
        <f t="shared" si="1096"/>
        <v>41766</v>
      </c>
      <c r="T3377" s="8">
        <f t="shared" si="1097"/>
        <v>41777.610798611109</v>
      </c>
      <c r="U3377">
        <f t="shared" si="1098"/>
        <v>2014</v>
      </c>
      <c r="V3377" t="str">
        <f>VLOOKUP(MONTH(S3377),REF!$C$4:$D$15,2,FALSE)</f>
        <v>MAY</v>
      </c>
      <c r="W3377" t="str">
        <f t="shared" si="1099"/>
        <v>NO</v>
      </c>
      <c r="X3377" t="str">
        <f t="shared" si="1100"/>
        <v>YES</v>
      </c>
      <c r="Y3377" t="str">
        <f t="shared" si="1101"/>
        <v>NO</v>
      </c>
      <c r="Z3377" t="str">
        <f t="shared" si="1102"/>
        <v>NO</v>
      </c>
      <c r="AA3377" t="str">
        <f t="shared" si="1103"/>
        <v>NO</v>
      </c>
      <c r="AB3377" t="str">
        <f t="shared" si="1104"/>
        <v>NO</v>
      </c>
      <c r="AC3377" t="str">
        <f t="shared" si="1105"/>
        <v>NO</v>
      </c>
      <c r="AD3377" t="str">
        <f t="shared" si="1106"/>
        <v>NO</v>
      </c>
      <c r="AE3377" t="str">
        <f t="shared" si="1107"/>
        <v>NO</v>
      </c>
      <c r="AF3377" t="str">
        <f t="shared" si="1108"/>
        <v>NO</v>
      </c>
      <c r="AG3377" t="str">
        <f t="shared" si="1109"/>
        <v>NO</v>
      </c>
      <c r="AH3377" t="str">
        <f t="shared" si="1110"/>
        <v>NO</v>
      </c>
      <c r="AI3377">
        <f t="shared" si="1111"/>
        <v>17</v>
      </c>
      <c r="AJ3377" t="str">
        <f t="shared" si="1112"/>
        <v/>
      </c>
    </row>
    <row r="3378" spans="1:36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92"/>
        <v>1.0001249999999999</v>
      </c>
      <c r="P3378" s="6">
        <f t="shared" si="1093"/>
        <v>421.10526315789474</v>
      </c>
      <c r="Q3378" t="str">
        <f t="shared" si="1094"/>
        <v>theater</v>
      </c>
      <c r="R3378" t="str">
        <f t="shared" si="1095"/>
        <v>plays</v>
      </c>
      <c r="S3378" s="8">
        <f t="shared" si="1096"/>
        <v>42060</v>
      </c>
      <c r="T3378" s="8">
        <f t="shared" si="1097"/>
        <v>42119.659652777773</v>
      </c>
      <c r="U3378">
        <f t="shared" si="1098"/>
        <v>2015</v>
      </c>
      <c r="V3378" t="str">
        <f>VLOOKUP(MONTH(S3378),REF!$C$4:$D$15,2,FALSE)</f>
        <v>FEB</v>
      </c>
      <c r="W3378" t="str">
        <f t="shared" si="1099"/>
        <v>NO</v>
      </c>
      <c r="X3378" t="str">
        <f t="shared" si="1100"/>
        <v>NO</v>
      </c>
      <c r="Y3378" t="str">
        <f t="shared" si="1101"/>
        <v>YES</v>
      </c>
      <c r="Z3378" t="str">
        <f t="shared" si="1102"/>
        <v>NO</v>
      </c>
      <c r="AA3378" t="str">
        <f t="shared" si="1103"/>
        <v>NO</v>
      </c>
      <c r="AB3378" t="str">
        <f t="shared" si="1104"/>
        <v>NO</v>
      </c>
      <c r="AC3378" t="str">
        <f t="shared" si="1105"/>
        <v>NO</v>
      </c>
      <c r="AD3378" t="str">
        <f t="shared" si="1106"/>
        <v>NO</v>
      </c>
      <c r="AE3378" t="str">
        <f t="shared" si="1107"/>
        <v>NO</v>
      </c>
      <c r="AF3378" t="str">
        <f t="shared" si="1108"/>
        <v>NO</v>
      </c>
      <c r="AG3378" t="str">
        <f t="shared" si="1109"/>
        <v>NO</v>
      </c>
      <c r="AH3378" t="str">
        <f t="shared" si="1110"/>
        <v>NO</v>
      </c>
      <c r="AI3378">
        <f t="shared" si="1111"/>
        <v>19</v>
      </c>
      <c r="AJ3378" t="str">
        <f t="shared" si="1112"/>
        <v/>
      </c>
    </row>
    <row r="3379" spans="1:36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92"/>
        <v>1.0105</v>
      </c>
      <c r="P3379" s="6">
        <f t="shared" si="1093"/>
        <v>104.98701298701299</v>
      </c>
      <c r="Q3379" t="str">
        <f t="shared" si="1094"/>
        <v>theater</v>
      </c>
      <c r="R3379" t="str">
        <f t="shared" si="1095"/>
        <v>plays</v>
      </c>
      <c r="S3379" s="8">
        <f t="shared" si="1096"/>
        <v>42054</v>
      </c>
      <c r="T3379" s="8">
        <f t="shared" si="1097"/>
        <v>42083.705555555556</v>
      </c>
      <c r="U3379">
        <f t="shared" si="1098"/>
        <v>2015</v>
      </c>
      <c r="V3379" t="str">
        <f>VLOOKUP(MONTH(S3379),REF!$C$4:$D$15,2,FALSE)</f>
        <v>FEB</v>
      </c>
      <c r="W3379" t="str">
        <f t="shared" si="1099"/>
        <v>NO</v>
      </c>
      <c r="X3379" t="str">
        <f t="shared" si="1100"/>
        <v>NO</v>
      </c>
      <c r="Y3379" t="str">
        <f t="shared" si="1101"/>
        <v>YES</v>
      </c>
      <c r="Z3379" t="str">
        <f t="shared" si="1102"/>
        <v>NO</v>
      </c>
      <c r="AA3379" t="str">
        <f t="shared" si="1103"/>
        <v>NO</v>
      </c>
      <c r="AB3379" t="str">
        <f t="shared" si="1104"/>
        <v>NO</v>
      </c>
      <c r="AC3379" t="str">
        <f t="shared" si="1105"/>
        <v>NO</v>
      </c>
      <c r="AD3379" t="str">
        <f t="shared" si="1106"/>
        <v>NO</v>
      </c>
      <c r="AE3379" t="str">
        <f t="shared" si="1107"/>
        <v>NO</v>
      </c>
      <c r="AF3379" t="str">
        <f t="shared" si="1108"/>
        <v>NO</v>
      </c>
      <c r="AG3379" t="str">
        <f t="shared" si="1109"/>
        <v>NO</v>
      </c>
      <c r="AH3379" t="str">
        <f t="shared" si="1110"/>
        <v>NO</v>
      </c>
      <c r="AI3379">
        <f t="shared" si="1111"/>
        <v>77</v>
      </c>
      <c r="AJ3379" t="str">
        <f t="shared" si="1112"/>
        <v/>
      </c>
    </row>
    <row r="3380" spans="1:36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92"/>
        <v>1.0763636363636364</v>
      </c>
      <c r="P3380" s="6">
        <f t="shared" si="1093"/>
        <v>28.19047619047619</v>
      </c>
      <c r="Q3380" t="str">
        <f t="shared" si="1094"/>
        <v>theater</v>
      </c>
      <c r="R3380" t="str">
        <f t="shared" si="1095"/>
        <v>plays</v>
      </c>
      <c r="S3380" s="8">
        <f t="shared" si="1096"/>
        <v>41858</v>
      </c>
      <c r="T3380" s="8">
        <f t="shared" si="1097"/>
        <v>41882.547222222223</v>
      </c>
      <c r="U3380">
        <f t="shared" si="1098"/>
        <v>2014</v>
      </c>
      <c r="V3380" t="str">
        <f>VLOOKUP(MONTH(S3380),REF!$C$4:$D$15,2,FALSE)</f>
        <v>AUG</v>
      </c>
      <c r="W3380" t="str">
        <f t="shared" si="1099"/>
        <v>YES</v>
      </c>
      <c r="X3380" t="str">
        <f t="shared" si="1100"/>
        <v>NO</v>
      </c>
      <c r="Y3380" t="str">
        <f t="shared" si="1101"/>
        <v>NO</v>
      </c>
      <c r="Z3380" t="str">
        <f t="shared" si="1102"/>
        <v>NO</v>
      </c>
      <c r="AA3380" t="str">
        <f t="shared" si="1103"/>
        <v>NO</v>
      </c>
      <c r="AB3380" t="str">
        <f t="shared" si="1104"/>
        <v>NO</v>
      </c>
      <c r="AC3380" t="str">
        <f t="shared" si="1105"/>
        <v>NO</v>
      </c>
      <c r="AD3380" t="str">
        <f t="shared" si="1106"/>
        <v>NO</v>
      </c>
      <c r="AE3380" t="str">
        <f t="shared" si="1107"/>
        <v>NO</v>
      </c>
      <c r="AF3380" t="str">
        <f t="shared" si="1108"/>
        <v>NO</v>
      </c>
      <c r="AG3380" t="str">
        <f t="shared" si="1109"/>
        <v>NO</v>
      </c>
      <c r="AH3380" t="str">
        <f t="shared" si="1110"/>
        <v>NO</v>
      </c>
      <c r="AI3380">
        <f t="shared" si="1111"/>
        <v>21</v>
      </c>
      <c r="AJ3380" t="str">
        <f t="shared" si="1112"/>
        <v/>
      </c>
    </row>
    <row r="3381" spans="1:36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92"/>
        <v>1.0365</v>
      </c>
      <c r="P3381" s="6">
        <f t="shared" si="1093"/>
        <v>54.55263157894737</v>
      </c>
      <c r="Q3381" t="str">
        <f t="shared" si="1094"/>
        <v>theater</v>
      </c>
      <c r="R3381" t="str">
        <f t="shared" si="1095"/>
        <v>plays</v>
      </c>
      <c r="S3381" s="8">
        <f t="shared" si="1096"/>
        <v>42226</v>
      </c>
      <c r="T3381" s="8">
        <f t="shared" si="1097"/>
        <v>42242.958333333328</v>
      </c>
      <c r="U3381">
        <f t="shared" si="1098"/>
        <v>2015</v>
      </c>
      <c r="V3381" t="str">
        <f>VLOOKUP(MONTH(S3381),REF!$C$4:$D$15,2,FALSE)</f>
        <v>AUG</v>
      </c>
      <c r="W3381" t="str">
        <f t="shared" si="1099"/>
        <v>NO</v>
      </c>
      <c r="X3381" t="str">
        <f t="shared" si="1100"/>
        <v>YES</v>
      </c>
      <c r="Y3381" t="str">
        <f t="shared" si="1101"/>
        <v>NO</v>
      </c>
      <c r="Z3381" t="str">
        <f t="shared" si="1102"/>
        <v>NO</v>
      </c>
      <c r="AA3381" t="str">
        <f t="shared" si="1103"/>
        <v>NO</v>
      </c>
      <c r="AB3381" t="str">
        <f t="shared" si="1104"/>
        <v>NO</v>
      </c>
      <c r="AC3381" t="str">
        <f t="shared" si="1105"/>
        <v>NO</v>
      </c>
      <c r="AD3381" t="str">
        <f t="shared" si="1106"/>
        <v>NO</v>
      </c>
      <c r="AE3381" t="str">
        <f t="shared" si="1107"/>
        <v>NO</v>
      </c>
      <c r="AF3381" t="str">
        <f t="shared" si="1108"/>
        <v>NO</v>
      </c>
      <c r="AG3381" t="str">
        <f t="shared" si="1109"/>
        <v>NO</v>
      </c>
      <c r="AH3381" t="str">
        <f t="shared" si="1110"/>
        <v>NO</v>
      </c>
      <c r="AI3381">
        <f t="shared" si="1111"/>
        <v>38</v>
      </c>
      <c r="AJ3381" t="str">
        <f t="shared" si="1112"/>
        <v/>
      </c>
    </row>
    <row r="3382" spans="1:36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92"/>
        <v>1.0443333333333333</v>
      </c>
      <c r="P3382" s="6">
        <f t="shared" si="1093"/>
        <v>111.89285714285714</v>
      </c>
      <c r="Q3382" t="str">
        <f t="shared" si="1094"/>
        <v>theater</v>
      </c>
      <c r="R3382" t="str">
        <f t="shared" si="1095"/>
        <v>plays</v>
      </c>
      <c r="S3382" s="8">
        <f t="shared" si="1096"/>
        <v>41938</v>
      </c>
      <c r="T3382" s="8">
        <f t="shared" si="1097"/>
        <v>41972.995115740741</v>
      </c>
      <c r="U3382">
        <f t="shared" si="1098"/>
        <v>2014</v>
      </c>
      <c r="V3382" t="str">
        <f>VLOOKUP(MONTH(S3382),REF!$C$4:$D$15,2,FALSE)</f>
        <v>OCT</v>
      </c>
      <c r="W3382" t="str">
        <f t="shared" si="1099"/>
        <v>NO</v>
      </c>
      <c r="X3382" t="str">
        <f t="shared" si="1100"/>
        <v>YES</v>
      </c>
      <c r="Y3382" t="str">
        <f t="shared" si="1101"/>
        <v>NO</v>
      </c>
      <c r="Z3382" t="str">
        <f t="shared" si="1102"/>
        <v>NO</v>
      </c>
      <c r="AA3382" t="str">
        <f t="shared" si="1103"/>
        <v>NO</v>
      </c>
      <c r="AB3382" t="str">
        <f t="shared" si="1104"/>
        <v>NO</v>
      </c>
      <c r="AC3382" t="str">
        <f t="shared" si="1105"/>
        <v>NO</v>
      </c>
      <c r="AD3382" t="str">
        <f t="shared" si="1106"/>
        <v>NO</v>
      </c>
      <c r="AE3382" t="str">
        <f t="shared" si="1107"/>
        <v>NO</v>
      </c>
      <c r="AF3382" t="str">
        <f t="shared" si="1108"/>
        <v>NO</v>
      </c>
      <c r="AG3382" t="str">
        <f t="shared" si="1109"/>
        <v>NO</v>
      </c>
      <c r="AH3382" t="str">
        <f t="shared" si="1110"/>
        <v>NO</v>
      </c>
      <c r="AI3382">
        <f t="shared" si="1111"/>
        <v>28</v>
      </c>
      <c r="AJ3382" t="str">
        <f t="shared" si="1112"/>
        <v/>
      </c>
    </row>
    <row r="3383" spans="1:36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92"/>
        <v>1.0225</v>
      </c>
      <c r="P3383" s="6">
        <f t="shared" si="1093"/>
        <v>85.208333333333329</v>
      </c>
      <c r="Q3383" t="str">
        <f t="shared" si="1094"/>
        <v>theater</v>
      </c>
      <c r="R3383" t="str">
        <f t="shared" si="1095"/>
        <v>plays</v>
      </c>
      <c r="S3383" s="8">
        <f t="shared" si="1096"/>
        <v>42044</v>
      </c>
      <c r="T3383" s="8">
        <f t="shared" si="1097"/>
        <v>42074.143321759257</v>
      </c>
      <c r="U3383">
        <f t="shared" si="1098"/>
        <v>2015</v>
      </c>
      <c r="V3383" t="str">
        <f>VLOOKUP(MONTH(S3383),REF!$C$4:$D$15,2,FALSE)</f>
        <v>FEB</v>
      </c>
      <c r="W3383" t="str">
        <f t="shared" si="1099"/>
        <v>NO</v>
      </c>
      <c r="X3383" t="str">
        <f t="shared" si="1100"/>
        <v>YES</v>
      </c>
      <c r="Y3383" t="str">
        <f t="shared" si="1101"/>
        <v>NO</v>
      </c>
      <c r="Z3383" t="str">
        <f t="shared" si="1102"/>
        <v>NO</v>
      </c>
      <c r="AA3383" t="str">
        <f t="shared" si="1103"/>
        <v>NO</v>
      </c>
      <c r="AB3383" t="str">
        <f t="shared" si="1104"/>
        <v>NO</v>
      </c>
      <c r="AC3383" t="str">
        <f t="shared" si="1105"/>
        <v>NO</v>
      </c>
      <c r="AD3383" t="str">
        <f t="shared" si="1106"/>
        <v>NO</v>
      </c>
      <c r="AE3383" t="str">
        <f t="shared" si="1107"/>
        <v>NO</v>
      </c>
      <c r="AF3383" t="str">
        <f t="shared" si="1108"/>
        <v>NO</v>
      </c>
      <c r="AG3383" t="str">
        <f t="shared" si="1109"/>
        <v>NO</v>
      </c>
      <c r="AH3383" t="str">
        <f t="shared" si="1110"/>
        <v>NO</v>
      </c>
      <c r="AI3383">
        <f t="shared" si="1111"/>
        <v>48</v>
      </c>
      <c r="AJ3383" t="str">
        <f t="shared" si="1112"/>
        <v/>
      </c>
    </row>
    <row r="3384" spans="1:36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92"/>
        <v>1.0074285714285713</v>
      </c>
      <c r="P3384" s="6">
        <f t="shared" si="1093"/>
        <v>76.652173913043484</v>
      </c>
      <c r="Q3384" t="str">
        <f t="shared" si="1094"/>
        <v>theater</v>
      </c>
      <c r="R3384" t="str">
        <f t="shared" si="1095"/>
        <v>plays</v>
      </c>
      <c r="S3384" s="8">
        <f t="shared" si="1096"/>
        <v>42559</v>
      </c>
      <c r="T3384" s="8">
        <f t="shared" si="1097"/>
        <v>42583.957638888889</v>
      </c>
      <c r="U3384">
        <f t="shared" si="1098"/>
        <v>2016</v>
      </c>
      <c r="V3384" t="str">
        <f>VLOOKUP(MONTH(S3384),REF!$C$4:$D$15,2,FALSE)</f>
        <v>JUL</v>
      </c>
      <c r="W3384" t="str">
        <f t="shared" si="1099"/>
        <v>NO</v>
      </c>
      <c r="X3384" t="str">
        <f t="shared" si="1100"/>
        <v>YES</v>
      </c>
      <c r="Y3384" t="str">
        <f t="shared" si="1101"/>
        <v>NO</v>
      </c>
      <c r="Z3384" t="str">
        <f t="shared" si="1102"/>
        <v>NO</v>
      </c>
      <c r="AA3384" t="str">
        <f t="shared" si="1103"/>
        <v>NO</v>
      </c>
      <c r="AB3384" t="str">
        <f t="shared" si="1104"/>
        <v>NO</v>
      </c>
      <c r="AC3384" t="str">
        <f t="shared" si="1105"/>
        <v>NO</v>
      </c>
      <c r="AD3384" t="str">
        <f t="shared" si="1106"/>
        <v>NO</v>
      </c>
      <c r="AE3384" t="str">
        <f t="shared" si="1107"/>
        <v>NO</v>
      </c>
      <c r="AF3384" t="str">
        <f t="shared" si="1108"/>
        <v>NO</v>
      </c>
      <c r="AG3384" t="str">
        <f t="shared" si="1109"/>
        <v>NO</v>
      </c>
      <c r="AH3384" t="str">
        <f t="shared" si="1110"/>
        <v>NO</v>
      </c>
      <c r="AI3384">
        <f t="shared" si="1111"/>
        <v>46</v>
      </c>
      <c r="AJ3384" t="str">
        <f t="shared" si="1112"/>
        <v/>
      </c>
    </row>
    <row r="3385" spans="1:36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92"/>
        <v>1.1171428571428572</v>
      </c>
      <c r="P3385" s="6">
        <f t="shared" si="1093"/>
        <v>65.166666666666671</v>
      </c>
      <c r="Q3385" t="str">
        <f t="shared" si="1094"/>
        <v>theater</v>
      </c>
      <c r="R3385" t="str">
        <f t="shared" si="1095"/>
        <v>plays</v>
      </c>
      <c r="S3385" s="8">
        <f t="shared" si="1096"/>
        <v>42525</v>
      </c>
      <c r="T3385" s="8">
        <f t="shared" si="1097"/>
        <v>42544.782638888893</v>
      </c>
      <c r="U3385">
        <f t="shared" si="1098"/>
        <v>2016</v>
      </c>
      <c r="V3385" t="str">
        <f>VLOOKUP(MONTH(S3385),REF!$C$4:$D$15,2,FALSE)</f>
        <v>JUN</v>
      </c>
      <c r="W3385" t="str">
        <f t="shared" si="1099"/>
        <v>NO</v>
      </c>
      <c r="X3385" t="str">
        <f t="shared" si="1100"/>
        <v>YES</v>
      </c>
      <c r="Y3385" t="str">
        <f t="shared" si="1101"/>
        <v>NO</v>
      </c>
      <c r="Z3385" t="str">
        <f t="shared" si="1102"/>
        <v>NO</v>
      </c>
      <c r="AA3385" t="str">
        <f t="shared" si="1103"/>
        <v>NO</v>
      </c>
      <c r="AB3385" t="str">
        <f t="shared" si="1104"/>
        <v>NO</v>
      </c>
      <c r="AC3385" t="str">
        <f t="shared" si="1105"/>
        <v>NO</v>
      </c>
      <c r="AD3385" t="str">
        <f t="shared" si="1106"/>
        <v>NO</v>
      </c>
      <c r="AE3385" t="str">
        <f t="shared" si="1107"/>
        <v>NO</v>
      </c>
      <c r="AF3385" t="str">
        <f t="shared" si="1108"/>
        <v>NO</v>
      </c>
      <c r="AG3385" t="str">
        <f t="shared" si="1109"/>
        <v>NO</v>
      </c>
      <c r="AH3385" t="str">
        <f t="shared" si="1110"/>
        <v>NO</v>
      </c>
      <c r="AI3385">
        <f t="shared" si="1111"/>
        <v>30</v>
      </c>
      <c r="AJ3385" t="str">
        <f t="shared" si="1112"/>
        <v/>
      </c>
    </row>
    <row r="3386" spans="1:36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92"/>
        <v>1.0001100000000001</v>
      </c>
      <c r="P3386" s="6">
        <f t="shared" si="1093"/>
        <v>93.760312499999998</v>
      </c>
      <c r="Q3386" t="str">
        <f t="shared" si="1094"/>
        <v>theater</v>
      </c>
      <c r="R3386" t="str">
        <f t="shared" si="1095"/>
        <v>plays</v>
      </c>
      <c r="S3386" s="8">
        <f t="shared" si="1096"/>
        <v>42292</v>
      </c>
      <c r="T3386" s="8">
        <f t="shared" si="1097"/>
        <v>42329.125</v>
      </c>
      <c r="U3386">
        <f t="shared" si="1098"/>
        <v>2015</v>
      </c>
      <c r="V3386" t="str">
        <f>VLOOKUP(MONTH(S3386),REF!$C$4:$D$15,2,FALSE)</f>
        <v>OCT</v>
      </c>
      <c r="W3386" t="str">
        <f t="shared" si="1099"/>
        <v>NO</v>
      </c>
      <c r="X3386" t="str">
        <f t="shared" si="1100"/>
        <v>NO</v>
      </c>
      <c r="Y3386" t="str">
        <f t="shared" si="1101"/>
        <v>YES</v>
      </c>
      <c r="Z3386" t="str">
        <f t="shared" si="1102"/>
        <v>NO</v>
      </c>
      <c r="AA3386" t="str">
        <f t="shared" si="1103"/>
        <v>NO</v>
      </c>
      <c r="AB3386" t="str">
        <f t="shared" si="1104"/>
        <v>NO</v>
      </c>
      <c r="AC3386" t="str">
        <f t="shared" si="1105"/>
        <v>NO</v>
      </c>
      <c r="AD3386" t="str">
        <f t="shared" si="1106"/>
        <v>NO</v>
      </c>
      <c r="AE3386" t="str">
        <f t="shared" si="1107"/>
        <v>NO</v>
      </c>
      <c r="AF3386" t="str">
        <f t="shared" si="1108"/>
        <v>NO</v>
      </c>
      <c r="AG3386" t="str">
        <f t="shared" si="1109"/>
        <v>NO</v>
      </c>
      <c r="AH3386" t="str">
        <f t="shared" si="1110"/>
        <v>NO</v>
      </c>
      <c r="AI3386">
        <f t="shared" si="1111"/>
        <v>64</v>
      </c>
      <c r="AJ3386" t="str">
        <f t="shared" si="1112"/>
        <v/>
      </c>
    </row>
    <row r="3387" spans="1:36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92"/>
        <v>1</v>
      </c>
      <c r="P3387" s="6">
        <f t="shared" si="1093"/>
        <v>133.33333333333334</v>
      </c>
      <c r="Q3387" t="str">
        <f t="shared" si="1094"/>
        <v>theater</v>
      </c>
      <c r="R3387" t="str">
        <f t="shared" si="1095"/>
        <v>plays</v>
      </c>
      <c r="S3387" s="8">
        <f t="shared" si="1096"/>
        <v>41954</v>
      </c>
      <c r="T3387" s="8">
        <f t="shared" si="1097"/>
        <v>41983.8675</v>
      </c>
      <c r="U3387">
        <f t="shared" si="1098"/>
        <v>2014</v>
      </c>
      <c r="V3387" t="str">
        <f>VLOOKUP(MONTH(S3387),REF!$C$4:$D$15,2,FALSE)</f>
        <v>NOV</v>
      </c>
      <c r="W3387" t="str">
        <f t="shared" si="1099"/>
        <v>NO</v>
      </c>
      <c r="X3387" t="str">
        <f t="shared" si="1100"/>
        <v>YES</v>
      </c>
      <c r="Y3387" t="str">
        <f t="shared" si="1101"/>
        <v>NO</v>
      </c>
      <c r="Z3387" t="str">
        <f t="shared" si="1102"/>
        <v>NO</v>
      </c>
      <c r="AA3387" t="str">
        <f t="shared" si="1103"/>
        <v>NO</v>
      </c>
      <c r="AB3387" t="str">
        <f t="shared" si="1104"/>
        <v>NO</v>
      </c>
      <c r="AC3387" t="str">
        <f t="shared" si="1105"/>
        <v>NO</v>
      </c>
      <c r="AD3387" t="str">
        <f t="shared" si="1106"/>
        <v>NO</v>
      </c>
      <c r="AE3387" t="str">
        <f t="shared" si="1107"/>
        <v>NO</v>
      </c>
      <c r="AF3387" t="str">
        <f t="shared" si="1108"/>
        <v>NO</v>
      </c>
      <c r="AG3387" t="str">
        <f t="shared" si="1109"/>
        <v>NO</v>
      </c>
      <c r="AH3387" t="str">
        <f t="shared" si="1110"/>
        <v>NO</v>
      </c>
      <c r="AI3387">
        <f t="shared" si="1111"/>
        <v>15</v>
      </c>
      <c r="AJ3387" t="str">
        <f t="shared" si="1112"/>
        <v/>
      </c>
    </row>
    <row r="3388" spans="1:36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92"/>
        <v>1.05</v>
      </c>
      <c r="P3388" s="6">
        <f t="shared" si="1093"/>
        <v>51.219512195121951</v>
      </c>
      <c r="Q3388" t="str">
        <f t="shared" si="1094"/>
        <v>theater</v>
      </c>
      <c r="R3388" t="str">
        <f t="shared" si="1095"/>
        <v>plays</v>
      </c>
      <c r="S3388" s="8">
        <f t="shared" si="1096"/>
        <v>41947</v>
      </c>
      <c r="T3388" s="8">
        <f t="shared" si="1097"/>
        <v>41976.644745370373</v>
      </c>
      <c r="U3388">
        <f t="shared" si="1098"/>
        <v>2014</v>
      </c>
      <c r="V3388" t="str">
        <f>VLOOKUP(MONTH(S3388),REF!$C$4:$D$15,2,FALSE)</f>
        <v>NOV</v>
      </c>
      <c r="W3388" t="str">
        <f t="shared" si="1099"/>
        <v>NO</v>
      </c>
      <c r="X3388" t="str">
        <f t="shared" si="1100"/>
        <v>YES</v>
      </c>
      <c r="Y3388" t="str">
        <f t="shared" si="1101"/>
        <v>NO</v>
      </c>
      <c r="Z3388" t="str">
        <f t="shared" si="1102"/>
        <v>NO</v>
      </c>
      <c r="AA3388" t="str">
        <f t="shared" si="1103"/>
        <v>NO</v>
      </c>
      <c r="AB3388" t="str">
        <f t="shared" si="1104"/>
        <v>NO</v>
      </c>
      <c r="AC3388" t="str">
        <f t="shared" si="1105"/>
        <v>NO</v>
      </c>
      <c r="AD3388" t="str">
        <f t="shared" si="1106"/>
        <v>NO</v>
      </c>
      <c r="AE3388" t="str">
        <f t="shared" si="1107"/>
        <v>NO</v>
      </c>
      <c r="AF3388" t="str">
        <f t="shared" si="1108"/>
        <v>NO</v>
      </c>
      <c r="AG3388" t="str">
        <f t="shared" si="1109"/>
        <v>NO</v>
      </c>
      <c r="AH3388" t="str">
        <f t="shared" si="1110"/>
        <v>NO</v>
      </c>
      <c r="AI3388">
        <f t="shared" si="1111"/>
        <v>41</v>
      </c>
      <c r="AJ3388" t="str">
        <f t="shared" si="1112"/>
        <v/>
      </c>
    </row>
    <row r="3389" spans="1:36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92"/>
        <v>1.1686666666666667</v>
      </c>
      <c r="P3389" s="6">
        <f t="shared" si="1093"/>
        <v>100.17142857142858</v>
      </c>
      <c r="Q3389" t="str">
        <f t="shared" si="1094"/>
        <v>theater</v>
      </c>
      <c r="R3389" t="str">
        <f t="shared" si="1095"/>
        <v>plays</v>
      </c>
      <c r="S3389" s="8">
        <f t="shared" si="1096"/>
        <v>41948</v>
      </c>
      <c r="T3389" s="8">
        <f t="shared" si="1097"/>
        <v>41987.762592592597</v>
      </c>
      <c r="U3389">
        <f t="shared" si="1098"/>
        <v>2014</v>
      </c>
      <c r="V3389" t="str">
        <f>VLOOKUP(MONTH(S3389),REF!$C$4:$D$15,2,FALSE)</f>
        <v>NOV</v>
      </c>
      <c r="W3389" t="str">
        <f t="shared" si="1099"/>
        <v>NO</v>
      </c>
      <c r="X3389" t="str">
        <f t="shared" si="1100"/>
        <v>YES</v>
      </c>
      <c r="Y3389" t="str">
        <f t="shared" si="1101"/>
        <v>NO</v>
      </c>
      <c r="Z3389" t="str">
        <f t="shared" si="1102"/>
        <v>NO</v>
      </c>
      <c r="AA3389" t="str">
        <f t="shared" si="1103"/>
        <v>NO</v>
      </c>
      <c r="AB3389" t="str">
        <f t="shared" si="1104"/>
        <v>NO</v>
      </c>
      <c r="AC3389" t="str">
        <f t="shared" si="1105"/>
        <v>NO</v>
      </c>
      <c r="AD3389" t="str">
        <f t="shared" si="1106"/>
        <v>NO</v>
      </c>
      <c r="AE3389" t="str">
        <f t="shared" si="1107"/>
        <v>NO</v>
      </c>
      <c r="AF3389" t="str">
        <f t="shared" si="1108"/>
        <v>NO</v>
      </c>
      <c r="AG3389" t="str">
        <f t="shared" si="1109"/>
        <v>NO</v>
      </c>
      <c r="AH3389" t="str">
        <f t="shared" si="1110"/>
        <v>NO</v>
      </c>
      <c r="AI3389">
        <f t="shared" si="1111"/>
        <v>35</v>
      </c>
      <c r="AJ3389" t="str">
        <f t="shared" si="1112"/>
        <v/>
      </c>
    </row>
    <row r="3390" spans="1:36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92"/>
        <v>1.038</v>
      </c>
      <c r="P3390" s="6">
        <f t="shared" si="1093"/>
        <v>34.6</v>
      </c>
      <c r="Q3390" t="str">
        <f t="shared" si="1094"/>
        <v>theater</v>
      </c>
      <c r="R3390" t="str">
        <f t="shared" si="1095"/>
        <v>plays</v>
      </c>
      <c r="S3390" s="8">
        <f t="shared" si="1096"/>
        <v>42143</v>
      </c>
      <c r="T3390" s="8">
        <f t="shared" si="1097"/>
        <v>42173.461122685185</v>
      </c>
      <c r="U3390">
        <f t="shared" si="1098"/>
        <v>2015</v>
      </c>
      <c r="V3390" t="str">
        <f>VLOOKUP(MONTH(S3390),REF!$C$4:$D$15,2,FALSE)</f>
        <v>MAY</v>
      </c>
      <c r="W3390" t="str">
        <f t="shared" si="1099"/>
        <v>NO</v>
      </c>
      <c r="X3390" t="str">
        <f t="shared" si="1100"/>
        <v>YES</v>
      </c>
      <c r="Y3390" t="str">
        <f t="shared" si="1101"/>
        <v>NO</v>
      </c>
      <c r="Z3390" t="str">
        <f t="shared" si="1102"/>
        <v>NO</v>
      </c>
      <c r="AA3390" t="str">
        <f t="shared" si="1103"/>
        <v>NO</v>
      </c>
      <c r="AB3390" t="str">
        <f t="shared" si="1104"/>
        <v>NO</v>
      </c>
      <c r="AC3390" t="str">
        <f t="shared" si="1105"/>
        <v>NO</v>
      </c>
      <c r="AD3390" t="str">
        <f t="shared" si="1106"/>
        <v>NO</v>
      </c>
      <c r="AE3390" t="str">
        <f t="shared" si="1107"/>
        <v>NO</v>
      </c>
      <c r="AF3390" t="str">
        <f t="shared" si="1108"/>
        <v>NO</v>
      </c>
      <c r="AG3390" t="str">
        <f t="shared" si="1109"/>
        <v>NO</v>
      </c>
      <c r="AH3390" t="str">
        <f t="shared" si="1110"/>
        <v>NO</v>
      </c>
      <c r="AI3390">
        <f t="shared" si="1111"/>
        <v>45</v>
      </c>
      <c r="AJ3390" t="str">
        <f t="shared" si="1112"/>
        <v/>
      </c>
    </row>
    <row r="3391" spans="1:36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92"/>
        <v>1.145</v>
      </c>
      <c r="P3391" s="6">
        <f t="shared" si="1093"/>
        <v>184.67741935483872</v>
      </c>
      <c r="Q3391" t="str">
        <f t="shared" si="1094"/>
        <v>theater</v>
      </c>
      <c r="R3391" t="str">
        <f t="shared" si="1095"/>
        <v>plays</v>
      </c>
      <c r="S3391" s="8">
        <f t="shared" si="1096"/>
        <v>42495</v>
      </c>
      <c r="T3391" s="8">
        <f t="shared" si="1097"/>
        <v>42524.563449074078</v>
      </c>
      <c r="U3391">
        <f t="shared" si="1098"/>
        <v>2016</v>
      </c>
      <c r="V3391" t="str">
        <f>VLOOKUP(MONTH(S3391),REF!$C$4:$D$15,2,FALSE)</f>
        <v>MAY</v>
      </c>
      <c r="W3391" t="str">
        <f t="shared" si="1099"/>
        <v>NO</v>
      </c>
      <c r="X3391" t="str">
        <f t="shared" si="1100"/>
        <v>NO</v>
      </c>
      <c r="Y3391" t="str">
        <f t="shared" si="1101"/>
        <v>NO</v>
      </c>
      <c r="Z3391" t="str">
        <f t="shared" si="1102"/>
        <v>YES</v>
      </c>
      <c r="AA3391" t="str">
        <f t="shared" si="1103"/>
        <v>NO</v>
      </c>
      <c r="AB3391" t="str">
        <f t="shared" si="1104"/>
        <v>NO</v>
      </c>
      <c r="AC3391" t="str">
        <f t="shared" si="1105"/>
        <v>NO</v>
      </c>
      <c r="AD3391" t="str">
        <f t="shared" si="1106"/>
        <v>NO</v>
      </c>
      <c r="AE3391" t="str">
        <f t="shared" si="1107"/>
        <v>NO</v>
      </c>
      <c r="AF3391" t="str">
        <f t="shared" si="1108"/>
        <v>NO</v>
      </c>
      <c r="AG3391" t="str">
        <f t="shared" si="1109"/>
        <v>NO</v>
      </c>
      <c r="AH3391" t="str">
        <f t="shared" si="1110"/>
        <v>NO</v>
      </c>
      <c r="AI3391">
        <f t="shared" si="1111"/>
        <v>62</v>
      </c>
      <c r="AJ3391" t="str">
        <f t="shared" si="1112"/>
        <v/>
      </c>
    </row>
    <row r="3392" spans="1:36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92"/>
        <v>1.024</v>
      </c>
      <c r="P3392" s="6">
        <f t="shared" si="1093"/>
        <v>69.818181818181813</v>
      </c>
      <c r="Q3392" t="str">
        <f t="shared" si="1094"/>
        <v>theater</v>
      </c>
      <c r="R3392" t="str">
        <f t="shared" si="1095"/>
        <v>plays</v>
      </c>
      <c r="S3392" s="8">
        <f t="shared" si="1096"/>
        <v>41816</v>
      </c>
      <c r="T3392" s="8">
        <f t="shared" si="1097"/>
        <v>41830.774826388893</v>
      </c>
      <c r="U3392">
        <f t="shared" si="1098"/>
        <v>2014</v>
      </c>
      <c r="V3392" t="str">
        <f>VLOOKUP(MONTH(S3392),REF!$C$4:$D$15,2,FALSE)</f>
        <v>JUN</v>
      </c>
      <c r="W3392" t="str">
        <f t="shared" si="1099"/>
        <v>NO</v>
      </c>
      <c r="X3392" t="str">
        <f t="shared" si="1100"/>
        <v>YES</v>
      </c>
      <c r="Y3392" t="str">
        <f t="shared" si="1101"/>
        <v>NO</v>
      </c>
      <c r="Z3392" t="str">
        <f t="shared" si="1102"/>
        <v>NO</v>
      </c>
      <c r="AA3392" t="str">
        <f t="shared" si="1103"/>
        <v>NO</v>
      </c>
      <c r="AB3392" t="str">
        <f t="shared" si="1104"/>
        <v>NO</v>
      </c>
      <c r="AC3392" t="str">
        <f t="shared" si="1105"/>
        <v>NO</v>
      </c>
      <c r="AD3392" t="str">
        <f t="shared" si="1106"/>
        <v>NO</v>
      </c>
      <c r="AE3392" t="str">
        <f t="shared" si="1107"/>
        <v>NO</v>
      </c>
      <c r="AF3392" t="str">
        <f t="shared" si="1108"/>
        <v>NO</v>
      </c>
      <c r="AG3392" t="str">
        <f t="shared" si="1109"/>
        <v>NO</v>
      </c>
      <c r="AH3392" t="str">
        <f t="shared" si="1110"/>
        <v>NO</v>
      </c>
      <c r="AI3392">
        <f t="shared" si="1111"/>
        <v>22</v>
      </c>
      <c r="AJ3392" t="str">
        <f t="shared" si="1112"/>
        <v/>
      </c>
    </row>
    <row r="3393" spans="1:36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92"/>
        <v>2.23</v>
      </c>
      <c r="P3393" s="6">
        <f t="shared" si="1093"/>
        <v>61.944444444444443</v>
      </c>
      <c r="Q3393" t="str">
        <f t="shared" si="1094"/>
        <v>theater</v>
      </c>
      <c r="R3393" t="str">
        <f t="shared" si="1095"/>
        <v>plays</v>
      </c>
      <c r="S3393" s="8">
        <f t="shared" si="1096"/>
        <v>41831</v>
      </c>
      <c r="T3393" s="8">
        <f t="shared" si="1097"/>
        <v>41859.936111111107</v>
      </c>
      <c r="U3393">
        <f t="shared" si="1098"/>
        <v>2014</v>
      </c>
      <c r="V3393" t="str">
        <f>VLOOKUP(MONTH(S3393),REF!$C$4:$D$15,2,FALSE)</f>
        <v>JUL</v>
      </c>
      <c r="W3393" t="str">
        <f t="shared" si="1099"/>
        <v>YES</v>
      </c>
      <c r="X3393" t="str">
        <f t="shared" si="1100"/>
        <v>NO</v>
      </c>
      <c r="Y3393" t="str">
        <f t="shared" si="1101"/>
        <v>NO</v>
      </c>
      <c r="Z3393" t="str">
        <f t="shared" si="1102"/>
        <v>NO</v>
      </c>
      <c r="AA3393" t="str">
        <f t="shared" si="1103"/>
        <v>NO</v>
      </c>
      <c r="AB3393" t="str">
        <f t="shared" si="1104"/>
        <v>NO</v>
      </c>
      <c r="AC3393" t="str">
        <f t="shared" si="1105"/>
        <v>NO</v>
      </c>
      <c r="AD3393" t="str">
        <f t="shared" si="1106"/>
        <v>NO</v>
      </c>
      <c r="AE3393" t="str">
        <f t="shared" si="1107"/>
        <v>NO</v>
      </c>
      <c r="AF3393" t="str">
        <f t="shared" si="1108"/>
        <v>NO</v>
      </c>
      <c r="AG3393" t="str">
        <f t="shared" si="1109"/>
        <v>NO</v>
      </c>
      <c r="AH3393" t="str">
        <f t="shared" si="1110"/>
        <v>NO</v>
      </c>
      <c r="AI3393">
        <f t="shared" si="1111"/>
        <v>18</v>
      </c>
      <c r="AJ3393" t="str">
        <f t="shared" si="1112"/>
        <v/>
      </c>
    </row>
    <row r="3394" spans="1:36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92"/>
        <v>1</v>
      </c>
      <c r="P3394" s="6">
        <f t="shared" si="1093"/>
        <v>41.666666666666664</v>
      </c>
      <c r="Q3394" t="str">
        <f t="shared" si="1094"/>
        <v>theater</v>
      </c>
      <c r="R3394" t="str">
        <f t="shared" si="1095"/>
        <v>plays</v>
      </c>
      <c r="S3394" s="8">
        <f t="shared" si="1096"/>
        <v>42447</v>
      </c>
      <c r="T3394" s="8">
        <f t="shared" si="1097"/>
        <v>42496.845543981486</v>
      </c>
      <c r="U3394">
        <f t="shared" si="1098"/>
        <v>2016</v>
      </c>
      <c r="V3394" t="str">
        <f>VLOOKUP(MONTH(S3394),REF!$C$4:$D$15,2,FALSE)</f>
        <v>MAR</v>
      </c>
      <c r="W3394" t="str">
        <f t="shared" si="1099"/>
        <v>YES</v>
      </c>
      <c r="X3394" t="str">
        <f t="shared" si="1100"/>
        <v>NO</v>
      </c>
      <c r="Y3394" t="str">
        <f t="shared" si="1101"/>
        <v>NO</v>
      </c>
      <c r="Z3394" t="str">
        <f t="shared" si="1102"/>
        <v>NO</v>
      </c>
      <c r="AA3394" t="str">
        <f t="shared" si="1103"/>
        <v>NO</v>
      </c>
      <c r="AB3394" t="str">
        <f t="shared" si="1104"/>
        <v>NO</v>
      </c>
      <c r="AC3394" t="str">
        <f t="shared" si="1105"/>
        <v>NO</v>
      </c>
      <c r="AD3394" t="str">
        <f t="shared" si="1106"/>
        <v>NO</v>
      </c>
      <c r="AE3394" t="str">
        <f t="shared" si="1107"/>
        <v>NO</v>
      </c>
      <c r="AF3394" t="str">
        <f t="shared" si="1108"/>
        <v>NO</v>
      </c>
      <c r="AG3394" t="str">
        <f t="shared" si="1109"/>
        <v>NO</v>
      </c>
      <c r="AH3394" t="str">
        <f t="shared" si="1110"/>
        <v>NO</v>
      </c>
      <c r="AI3394">
        <f t="shared" si="1111"/>
        <v>12</v>
      </c>
      <c r="AJ3394" t="str">
        <f t="shared" si="1112"/>
        <v/>
      </c>
    </row>
    <row r="3395" spans="1:36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113">E3395/D3395</f>
        <v>1.0580000000000001</v>
      </c>
      <c r="P3395" s="6">
        <f t="shared" ref="P3395:P3458" si="1114">E3395/L3395</f>
        <v>36.06818181818182</v>
      </c>
      <c r="Q3395" t="str">
        <f t="shared" ref="Q3395:Q3458" si="1115">LEFT(N3395,FIND("/",N3395)-1)</f>
        <v>theater</v>
      </c>
      <c r="R3395" t="str">
        <f t="shared" ref="R3395:R3458" si="1116">RIGHT(N3395,LEN(N3395)-FIND("/",N3395))</f>
        <v>plays</v>
      </c>
      <c r="S3395" s="8">
        <f t="shared" ref="S3395:S3458" si="1117">ROUND((J3395/86400)+DATE(1970,1,1),0)</f>
        <v>41924</v>
      </c>
      <c r="T3395" s="8">
        <f t="shared" ref="T3395:T3458" si="1118">(I3395/86400)+DATE(1970,1,1)</f>
        <v>41949.031944444447</v>
      </c>
      <c r="U3395">
        <f t="shared" ref="U3395:U3458" si="1119">YEAR(S3395)</f>
        <v>2014</v>
      </c>
      <c r="V3395" t="str">
        <f>VLOOKUP(MONTH(S3395),REF!$C$4:$D$15,2,FALSE)</f>
        <v>OCT</v>
      </c>
      <c r="W3395" t="str">
        <f t="shared" ref="W3395:W3458" si="1120">IF(D3395&lt;1000,"YES","NO")</f>
        <v>NO</v>
      </c>
      <c r="X3395" t="str">
        <f t="shared" ref="X3395:X3458" si="1121">IF(AND($D3395&gt;=1000,$D3395&lt;=4999),"YES","NO")</f>
        <v>YES</v>
      </c>
      <c r="Y3395" t="str">
        <f t="shared" ref="Y3395:Y3458" si="1122">IF(AND($D3395&gt;=5000,$D3395&lt;=9999),"YES","NO")</f>
        <v>NO</v>
      </c>
      <c r="Z3395" t="str">
        <f t="shared" ref="Z3395:Z3458" si="1123">IF(AND($D3395&gt;=10000,$D3395&lt;=14999),"YES","NO")</f>
        <v>NO</v>
      </c>
      <c r="AA3395" t="str">
        <f t="shared" ref="AA3395:AA3458" si="1124">IF(AND($D3395&gt;=15000,$D3395&lt;=19999),"YES","NO")</f>
        <v>NO</v>
      </c>
      <c r="AB3395" t="str">
        <f t="shared" ref="AB3395:AB3458" si="1125">IF(AND($D3395&gt;=20000,$D3395&lt;=24999),"YES","NO")</f>
        <v>NO</v>
      </c>
      <c r="AC3395" t="str">
        <f t="shared" ref="AC3395:AC3458" si="1126">IF(AND($D3395&gt;=25000,$D3395&lt;=29999),"YES","NO")</f>
        <v>NO</v>
      </c>
      <c r="AD3395" t="str">
        <f t="shared" ref="AD3395:AD3458" si="1127">IF(AND($D3395&gt;=30000,$D3395&lt;=34999),"YES","NO")</f>
        <v>NO</v>
      </c>
      <c r="AE3395" t="str">
        <f t="shared" ref="AE3395:AE3458" si="1128">IF(AND($D3395&gt;=35000,$D3395&lt;=39999),"YES","NO")</f>
        <v>NO</v>
      </c>
      <c r="AF3395" t="str">
        <f t="shared" ref="AF3395:AF3458" si="1129">IF(AND($D3395&gt;=40000,$D3395&lt;=44999),"YES","NO")</f>
        <v>NO</v>
      </c>
      <c r="AG3395" t="str">
        <f t="shared" ref="AG3395:AG3458" si="1130">IF(AND($D3395&gt;=45000,$D3395&lt;=49999),"YES","NO")</f>
        <v>NO</v>
      </c>
      <c r="AH3395" t="str">
        <f t="shared" ref="AH3395:AH3458" si="1131">IF($D3395&gt;=50000,"YES","NO")</f>
        <v>NO</v>
      </c>
      <c r="AI3395">
        <f t="shared" ref="AI3395:AI3458" si="1132">IF(F3395="successful",L3395,"")</f>
        <v>44</v>
      </c>
      <c r="AJ3395" t="str">
        <f t="shared" ref="AJ3395:AJ3458" si="1133">IF(F3395="failed",L3395,"")</f>
        <v/>
      </c>
    </row>
    <row r="3396" spans="1:36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113"/>
        <v>1.4236363636363636</v>
      </c>
      <c r="P3396" s="6">
        <f t="shared" si="1114"/>
        <v>29</v>
      </c>
      <c r="Q3396" t="str">
        <f t="shared" si="1115"/>
        <v>theater</v>
      </c>
      <c r="R3396" t="str">
        <f t="shared" si="1116"/>
        <v>plays</v>
      </c>
      <c r="S3396" s="8">
        <f t="shared" si="1117"/>
        <v>41818</v>
      </c>
      <c r="T3396" s="8">
        <f t="shared" si="1118"/>
        <v>41847.59542824074</v>
      </c>
      <c r="U3396">
        <f t="shared" si="1119"/>
        <v>2014</v>
      </c>
      <c r="V3396" t="str">
        <f>VLOOKUP(MONTH(S3396),REF!$C$4:$D$15,2,FALSE)</f>
        <v>JUN</v>
      </c>
      <c r="W3396" t="str">
        <f t="shared" si="1120"/>
        <v>YES</v>
      </c>
      <c r="X3396" t="str">
        <f t="shared" si="1121"/>
        <v>NO</v>
      </c>
      <c r="Y3396" t="str">
        <f t="shared" si="1122"/>
        <v>NO</v>
      </c>
      <c r="Z3396" t="str">
        <f t="shared" si="1123"/>
        <v>NO</v>
      </c>
      <c r="AA3396" t="str">
        <f t="shared" si="1124"/>
        <v>NO</v>
      </c>
      <c r="AB3396" t="str">
        <f t="shared" si="1125"/>
        <v>NO</v>
      </c>
      <c r="AC3396" t="str">
        <f t="shared" si="1126"/>
        <v>NO</v>
      </c>
      <c r="AD3396" t="str">
        <f t="shared" si="1127"/>
        <v>NO</v>
      </c>
      <c r="AE3396" t="str">
        <f t="shared" si="1128"/>
        <v>NO</v>
      </c>
      <c r="AF3396" t="str">
        <f t="shared" si="1129"/>
        <v>NO</v>
      </c>
      <c r="AG3396" t="str">
        <f t="shared" si="1130"/>
        <v>NO</v>
      </c>
      <c r="AH3396" t="str">
        <f t="shared" si="1131"/>
        <v>NO</v>
      </c>
      <c r="AI3396">
        <f t="shared" si="1132"/>
        <v>27</v>
      </c>
      <c r="AJ3396" t="str">
        <f t="shared" si="1133"/>
        <v/>
      </c>
    </row>
    <row r="3397" spans="1:36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113"/>
        <v>1.84</v>
      </c>
      <c r="P3397" s="6">
        <f t="shared" si="1114"/>
        <v>24.210526315789473</v>
      </c>
      <c r="Q3397" t="str">
        <f t="shared" si="1115"/>
        <v>theater</v>
      </c>
      <c r="R3397" t="str">
        <f t="shared" si="1116"/>
        <v>plays</v>
      </c>
      <c r="S3397" s="8">
        <f t="shared" si="1117"/>
        <v>42141</v>
      </c>
      <c r="T3397" s="8">
        <f t="shared" si="1118"/>
        <v>42154.756944444445</v>
      </c>
      <c r="U3397">
        <f t="shared" si="1119"/>
        <v>2015</v>
      </c>
      <c r="V3397" t="str">
        <f>VLOOKUP(MONTH(S3397),REF!$C$4:$D$15,2,FALSE)</f>
        <v>MAY</v>
      </c>
      <c r="W3397" t="str">
        <f t="shared" si="1120"/>
        <v>YES</v>
      </c>
      <c r="X3397" t="str">
        <f t="shared" si="1121"/>
        <v>NO</v>
      </c>
      <c r="Y3397" t="str">
        <f t="shared" si="1122"/>
        <v>NO</v>
      </c>
      <c r="Z3397" t="str">
        <f t="shared" si="1123"/>
        <v>NO</v>
      </c>
      <c r="AA3397" t="str">
        <f t="shared" si="1124"/>
        <v>NO</v>
      </c>
      <c r="AB3397" t="str">
        <f t="shared" si="1125"/>
        <v>NO</v>
      </c>
      <c r="AC3397" t="str">
        <f t="shared" si="1126"/>
        <v>NO</v>
      </c>
      <c r="AD3397" t="str">
        <f t="shared" si="1127"/>
        <v>NO</v>
      </c>
      <c r="AE3397" t="str">
        <f t="shared" si="1128"/>
        <v>NO</v>
      </c>
      <c r="AF3397" t="str">
        <f t="shared" si="1129"/>
        <v>NO</v>
      </c>
      <c r="AG3397" t="str">
        <f t="shared" si="1130"/>
        <v>NO</v>
      </c>
      <c r="AH3397" t="str">
        <f t="shared" si="1131"/>
        <v>NO</v>
      </c>
      <c r="AI3397">
        <f t="shared" si="1132"/>
        <v>38</v>
      </c>
      <c r="AJ3397" t="str">
        <f t="shared" si="1133"/>
        <v/>
      </c>
    </row>
    <row r="3398" spans="1:36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113"/>
        <v>1.0433333333333332</v>
      </c>
      <c r="P3398" s="6">
        <f t="shared" si="1114"/>
        <v>55.892857142857146</v>
      </c>
      <c r="Q3398" t="str">
        <f t="shared" si="1115"/>
        <v>theater</v>
      </c>
      <c r="R3398" t="str">
        <f t="shared" si="1116"/>
        <v>plays</v>
      </c>
      <c r="S3398" s="8">
        <f t="shared" si="1117"/>
        <v>41764</v>
      </c>
      <c r="T3398" s="8">
        <f t="shared" si="1118"/>
        <v>41791.165972222225</v>
      </c>
      <c r="U3398">
        <f t="shared" si="1119"/>
        <v>2014</v>
      </c>
      <c r="V3398" t="str">
        <f>VLOOKUP(MONTH(S3398),REF!$C$4:$D$15,2,FALSE)</f>
        <v>MAY</v>
      </c>
      <c r="W3398" t="str">
        <f t="shared" si="1120"/>
        <v>NO</v>
      </c>
      <c r="X3398" t="str">
        <f t="shared" si="1121"/>
        <v>YES</v>
      </c>
      <c r="Y3398" t="str">
        <f t="shared" si="1122"/>
        <v>NO</v>
      </c>
      <c r="Z3398" t="str">
        <f t="shared" si="1123"/>
        <v>NO</v>
      </c>
      <c r="AA3398" t="str">
        <f t="shared" si="1124"/>
        <v>NO</v>
      </c>
      <c r="AB3398" t="str">
        <f t="shared" si="1125"/>
        <v>NO</v>
      </c>
      <c r="AC3398" t="str">
        <f t="shared" si="1126"/>
        <v>NO</v>
      </c>
      <c r="AD3398" t="str">
        <f t="shared" si="1127"/>
        <v>NO</v>
      </c>
      <c r="AE3398" t="str">
        <f t="shared" si="1128"/>
        <v>NO</v>
      </c>
      <c r="AF3398" t="str">
        <f t="shared" si="1129"/>
        <v>NO</v>
      </c>
      <c r="AG3398" t="str">
        <f t="shared" si="1130"/>
        <v>NO</v>
      </c>
      <c r="AH3398" t="str">
        <f t="shared" si="1131"/>
        <v>NO</v>
      </c>
      <c r="AI3398">
        <f t="shared" si="1132"/>
        <v>28</v>
      </c>
      <c r="AJ3398" t="str">
        <f t="shared" si="1133"/>
        <v/>
      </c>
    </row>
    <row r="3399" spans="1:36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113"/>
        <v>1.1200000000000001</v>
      </c>
      <c r="P3399" s="6">
        <f t="shared" si="1114"/>
        <v>11.666666666666666</v>
      </c>
      <c r="Q3399" t="str">
        <f t="shared" si="1115"/>
        <v>theater</v>
      </c>
      <c r="R3399" t="str">
        <f t="shared" si="1116"/>
        <v>plays</v>
      </c>
      <c r="S3399" s="8">
        <f t="shared" si="1117"/>
        <v>42378</v>
      </c>
      <c r="T3399" s="8">
        <f t="shared" si="1118"/>
        <v>42418.916666666672</v>
      </c>
      <c r="U3399">
        <f t="shared" si="1119"/>
        <v>2016</v>
      </c>
      <c r="V3399" t="str">
        <f>VLOOKUP(MONTH(S3399),REF!$C$4:$D$15,2,FALSE)</f>
        <v>JAN</v>
      </c>
      <c r="W3399" t="str">
        <f t="shared" si="1120"/>
        <v>YES</v>
      </c>
      <c r="X3399" t="str">
        <f t="shared" si="1121"/>
        <v>NO</v>
      </c>
      <c r="Y3399" t="str">
        <f t="shared" si="1122"/>
        <v>NO</v>
      </c>
      <c r="Z3399" t="str">
        <f t="shared" si="1123"/>
        <v>NO</v>
      </c>
      <c r="AA3399" t="str">
        <f t="shared" si="1124"/>
        <v>NO</v>
      </c>
      <c r="AB3399" t="str">
        <f t="shared" si="1125"/>
        <v>NO</v>
      </c>
      <c r="AC3399" t="str">
        <f t="shared" si="1126"/>
        <v>NO</v>
      </c>
      <c r="AD3399" t="str">
        <f t="shared" si="1127"/>
        <v>NO</v>
      </c>
      <c r="AE3399" t="str">
        <f t="shared" si="1128"/>
        <v>NO</v>
      </c>
      <c r="AF3399" t="str">
        <f t="shared" si="1129"/>
        <v>NO</v>
      </c>
      <c r="AG3399" t="str">
        <f t="shared" si="1130"/>
        <v>NO</v>
      </c>
      <c r="AH3399" t="str">
        <f t="shared" si="1131"/>
        <v>NO</v>
      </c>
      <c r="AI3399">
        <f t="shared" si="1132"/>
        <v>24</v>
      </c>
      <c r="AJ3399" t="str">
        <f t="shared" si="1133"/>
        <v/>
      </c>
    </row>
    <row r="3400" spans="1:36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113"/>
        <v>1.1107499999999999</v>
      </c>
      <c r="P3400" s="6">
        <f t="shared" si="1114"/>
        <v>68.353846153846149</v>
      </c>
      <c r="Q3400" t="str">
        <f t="shared" si="1115"/>
        <v>theater</v>
      </c>
      <c r="R3400" t="str">
        <f t="shared" si="1116"/>
        <v>plays</v>
      </c>
      <c r="S3400" s="8">
        <f t="shared" si="1117"/>
        <v>41942</v>
      </c>
      <c r="T3400" s="8">
        <f t="shared" si="1118"/>
        <v>41964.708333333328</v>
      </c>
      <c r="U3400">
        <f t="shared" si="1119"/>
        <v>2014</v>
      </c>
      <c r="V3400" t="str">
        <f>VLOOKUP(MONTH(S3400),REF!$C$4:$D$15,2,FALSE)</f>
        <v>OCT</v>
      </c>
      <c r="W3400" t="str">
        <f t="shared" si="1120"/>
        <v>NO</v>
      </c>
      <c r="X3400" t="str">
        <f t="shared" si="1121"/>
        <v>YES</v>
      </c>
      <c r="Y3400" t="str">
        <f t="shared" si="1122"/>
        <v>NO</v>
      </c>
      <c r="Z3400" t="str">
        <f t="shared" si="1123"/>
        <v>NO</v>
      </c>
      <c r="AA3400" t="str">
        <f t="shared" si="1124"/>
        <v>NO</v>
      </c>
      <c r="AB3400" t="str">
        <f t="shared" si="1125"/>
        <v>NO</v>
      </c>
      <c r="AC3400" t="str">
        <f t="shared" si="1126"/>
        <v>NO</v>
      </c>
      <c r="AD3400" t="str">
        <f t="shared" si="1127"/>
        <v>NO</v>
      </c>
      <c r="AE3400" t="str">
        <f t="shared" si="1128"/>
        <v>NO</v>
      </c>
      <c r="AF3400" t="str">
        <f t="shared" si="1129"/>
        <v>NO</v>
      </c>
      <c r="AG3400" t="str">
        <f t="shared" si="1130"/>
        <v>NO</v>
      </c>
      <c r="AH3400" t="str">
        <f t="shared" si="1131"/>
        <v>NO</v>
      </c>
      <c r="AI3400">
        <f t="shared" si="1132"/>
        <v>65</v>
      </c>
      <c r="AJ3400" t="str">
        <f t="shared" si="1133"/>
        <v/>
      </c>
    </row>
    <row r="3401" spans="1:36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113"/>
        <v>1.0375000000000001</v>
      </c>
      <c r="P3401" s="6">
        <f t="shared" si="1114"/>
        <v>27.065217391304348</v>
      </c>
      <c r="Q3401" t="str">
        <f t="shared" si="1115"/>
        <v>theater</v>
      </c>
      <c r="R3401" t="str">
        <f t="shared" si="1116"/>
        <v>plays</v>
      </c>
      <c r="S3401" s="8">
        <f t="shared" si="1117"/>
        <v>42027</v>
      </c>
      <c r="T3401" s="8">
        <f t="shared" si="1118"/>
        <v>42056.920428240745</v>
      </c>
      <c r="U3401">
        <f t="shared" si="1119"/>
        <v>2015</v>
      </c>
      <c r="V3401" t="str">
        <f>VLOOKUP(MONTH(S3401),REF!$C$4:$D$15,2,FALSE)</f>
        <v>JAN</v>
      </c>
      <c r="W3401" t="str">
        <f t="shared" si="1120"/>
        <v>NO</v>
      </c>
      <c r="X3401" t="str">
        <f t="shared" si="1121"/>
        <v>YES</v>
      </c>
      <c r="Y3401" t="str">
        <f t="shared" si="1122"/>
        <v>NO</v>
      </c>
      <c r="Z3401" t="str">
        <f t="shared" si="1123"/>
        <v>NO</v>
      </c>
      <c r="AA3401" t="str">
        <f t="shared" si="1124"/>
        <v>NO</v>
      </c>
      <c r="AB3401" t="str">
        <f t="shared" si="1125"/>
        <v>NO</v>
      </c>
      <c r="AC3401" t="str">
        <f t="shared" si="1126"/>
        <v>NO</v>
      </c>
      <c r="AD3401" t="str">
        <f t="shared" si="1127"/>
        <v>NO</v>
      </c>
      <c r="AE3401" t="str">
        <f t="shared" si="1128"/>
        <v>NO</v>
      </c>
      <c r="AF3401" t="str">
        <f t="shared" si="1129"/>
        <v>NO</v>
      </c>
      <c r="AG3401" t="str">
        <f t="shared" si="1130"/>
        <v>NO</v>
      </c>
      <c r="AH3401" t="str">
        <f t="shared" si="1131"/>
        <v>NO</v>
      </c>
      <c r="AI3401">
        <f t="shared" si="1132"/>
        <v>46</v>
      </c>
      <c r="AJ3401" t="str">
        <f t="shared" si="1133"/>
        <v/>
      </c>
    </row>
    <row r="3402" spans="1:36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113"/>
        <v>1.0041</v>
      </c>
      <c r="P3402" s="6">
        <f t="shared" si="1114"/>
        <v>118.12941176470588</v>
      </c>
      <c r="Q3402" t="str">
        <f t="shared" si="1115"/>
        <v>theater</v>
      </c>
      <c r="R3402" t="str">
        <f t="shared" si="1116"/>
        <v>plays</v>
      </c>
      <c r="S3402" s="8">
        <f t="shared" si="1117"/>
        <v>41835</v>
      </c>
      <c r="T3402" s="8">
        <f t="shared" si="1118"/>
        <v>41879.953865740739</v>
      </c>
      <c r="U3402">
        <f t="shared" si="1119"/>
        <v>2014</v>
      </c>
      <c r="V3402" t="str">
        <f>VLOOKUP(MONTH(S3402),REF!$C$4:$D$15,2,FALSE)</f>
        <v>JUL</v>
      </c>
      <c r="W3402" t="str">
        <f t="shared" si="1120"/>
        <v>NO</v>
      </c>
      <c r="X3402" t="str">
        <f t="shared" si="1121"/>
        <v>NO</v>
      </c>
      <c r="Y3402" t="str">
        <f t="shared" si="1122"/>
        <v>NO</v>
      </c>
      <c r="Z3402" t="str">
        <f t="shared" si="1123"/>
        <v>YES</v>
      </c>
      <c r="AA3402" t="str">
        <f t="shared" si="1124"/>
        <v>NO</v>
      </c>
      <c r="AB3402" t="str">
        <f t="shared" si="1125"/>
        <v>NO</v>
      </c>
      <c r="AC3402" t="str">
        <f t="shared" si="1126"/>
        <v>NO</v>
      </c>
      <c r="AD3402" t="str">
        <f t="shared" si="1127"/>
        <v>NO</v>
      </c>
      <c r="AE3402" t="str">
        <f t="shared" si="1128"/>
        <v>NO</v>
      </c>
      <c r="AF3402" t="str">
        <f t="shared" si="1129"/>
        <v>NO</v>
      </c>
      <c r="AG3402" t="str">
        <f t="shared" si="1130"/>
        <v>NO</v>
      </c>
      <c r="AH3402" t="str">
        <f t="shared" si="1131"/>
        <v>NO</v>
      </c>
      <c r="AI3402">
        <f t="shared" si="1132"/>
        <v>85</v>
      </c>
      <c r="AJ3402" t="str">
        <f t="shared" si="1133"/>
        <v/>
      </c>
    </row>
    <row r="3403" spans="1:36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113"/>
        <v>1.0186206896551724</v>
      </c>
      <c r="P3403" s="6">
        <f t="shared" si="1114"/>
        <v>44.757575757575758</v>
      </c>
      <c r="Q3403" t="str">
        <f t="shared" si="1115"/>
        <v>theater</v>
      </c>
      <c r="R3403" t="str">
        <f t="shared" si="1116"/>
        <v>plays</v>
      </c>
      <c r="S3403" s="8">
        <f t="shared" si="1117"/>
        <v>42194</v>
      </c>
      <c r="T3403" s="8">
        <f t="shared" si="1118"/>
        <v>42223.723912037036</v>
      </c>
      <c r="U3403">
        <f t="shared" si="1119"/>
        <v>2015</v>
      </c>
      <c r="V3403" t="str">
        <f>VLOOKUP(MONTH(S3403),REF!$C$4:$D$15,2,FALSE)</f>
        <v>JUL</v>
      </c>
      <c r="W3403" t="str">
        <f t="shared" si="1120"/>
        <v>NO</v>
      </c>
      <c r="X3403" t="str">
        <f t="shared" si="1121"/>
        <v>YES</v>
      </c>
      <c r="Y3403" t="str">
        <f t="shared" si="1122"/>
        <v>NO</v>
      </c>
      <c r="Z3403" t="str">
        <f t="shared" si="1123"/>
        <v>NO</v>
      </c>
      <c r="AA3403" t="str">
        <f t="shared" si="1124"/>
        <v>NO</v>
      </c>
      <c r="AB3403" t="str">
        <f t="shared" si="1125"/>
        <v>NO</v>
      </c>
      <c r="AC3403" t="str">
        <f t="shared" si="1126"/>
        <v>NO</v>
      </c>
      <c r="AD3403" t="str">
        <f t="shared" si="1127"/>
        <v>NO</v>
      </c>
      <c r="AE3403" t="str">
        <f t="shared" si="1128"/>
        <v>NO</v>
      </c>
      <c r="AF3403" t="str">
        <f t="shared" si="1129"/>
        <v>NO</v>
      </c>
      <c r="AG3403" t="str">
        <f t="shared" si="1130"/>
        <v>NO</v>
      </c>
      <c r="AH3403" t="str">
        <f t="shared" si="1131"/>
        <v>NO</v>
      </c>
      <c r="AI3403">
        <f t="shared" si="1132"/>
        <v>66</v>
      </c>
      <c r="AJ3403" t="str">
        <f t="shared" si="1133"/>
        <v/>
      </c>
    </row>
    <row r="3404" spans="1:36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113"/>
        <v>1.0976666666666666</v>
      </c>
      <c r="P3404" s="6">
        <f t="shared" si="1114"/>
        <v>99.787878787878782</v>
      </c>
      <c r="Q3404" t="str">
        <f t="shared" si="1115"/>
        <v>theater</v>
      </c>
      <c r="R3404" t="str">
        <f t="shared" si="1116"/>
        <v>plays</v>
      </c>
      <c r="S3404" s="8">
        <f t="shared" si="1117"/>
        <v>42291</v>
      </c>
      <c r="T3404" s="8">
        <f t="shared" si="1118"/>
        <v>42320.104861111111</v>
      </c>
      <c r="U3404">
        <f t="shared" si="1119"/>
        <v>2015</v>
      </c>
      <c r="V3404" t="str">
        <f>VLOOKUP(MONTH(S3404),REF!$C$4:$D$15,2,FALSE)</f>
        <v>OCT</v>
      </c>
      <c r="W3404" t="str">
        <f t="shared" si="1120"/>
        <v>NO</v>
      </c>
      <c r="X3404" t="str">
        <f t="shared" si="1121"/>
        <v>NO</v>
      </c>
      <c r="Y3404" t="str">
        <f t="shared" si="1122"/>
        <v>NO</v>
      </c>
      <c r="Z3404" t="str">
        <f t="shared" si="1123"/>
        <v>NO</v>
      </c>
      <c r="AA3404" t="str">
        <f t="shared" si="1124"/>
        <v>YES</v>
      </c>
      <c r="AB3404" t="str">
        <f t="shared" si="1125"/>
        <v>NO</v>
      </c>
      <c r="AC3404" t="str">
        <f t="shared" si="1126"/>
        <v>NO</v>
      </c>
      <c r="AD3404" t="str">
        <f t="shared" si="1127"/>
        <v>NO</v>
      </c>
      <c r="AE3404" t="str">
        <f t="shared" si="1128"/>
        <v>NO</v>
      </c>
      <c r="AF3404" t="str">
        <f t="shared" si="1129"/>
        <v>NO</v>
      </c>
      <c r="AG3404" t="str">
        <f t="shared" si="1130"/>
        <v>NO</v>
      </c>
      <c r="AH3404" t="str">
        <f t="shared" si="1131"/>
        <v>NO</v>
      </c>
      <c r="AI3404">
        <f t="shared" si="1132"/>
        <v>165</v>
      </c>
      <c r="AJ3404" t="str">
        <f t="shared" si="1133"/>
        <v/>
      </c>
    </row>
    <row r="3405" spans="1:36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113"/>
        <v>1</v>
      </c>
      <c r="P3405" s="6">
        <f t="shared" si="1114"/>
        <v>117.64705882352941</v>
      </c>
      <c r="Q3405" t="str">
        <f t="shared" si="1115"/>
        <v>theater</v>
      </c>
      <c r="R3405" t="str">
        <f t="shared" si="1116"/>
        <v>plays</v>
      </c>
      <c r="S3405" s="8">
        <f t="shared" si="1117"/>
        <v>42150</v>
      </c>
      <c r="T3405" s="8">
        <f t="shared" si="1118"/>
        <v>42180.462083333332</v>
      </c>
      <c r="U3405">
        <f t="shared" si="1119"/>
        <v>2015</v>
      </c>
      <c r="V3405" t="str">
        <f>VLOOKUP(MONTH(S3405),REF!$C$4:$D$15,2,FALSE)</f>
        <v>MAY</v>
      </c>
      <c r="W3405" t="str">
        <f t="shared" si="1120"/>
        <v>NO</v>
      </c>
      <c r="X3405" t="str">
        <f t="shared" si="1121"/>
        <v>YES</v>
      </c>
      <c r="Y3405" t="str">
        <f t="shared" si="1122"/>
        <v>NO</v>
      </c>
      <c r="Z3405" t="str">
        <f t="shared" si="1123"/>
        <v>NO</v>
      </c>
      <c r="AA3405" t="str">
        <f t="shared" si="1124"/>
        <v>NO</v>
      </c>
      <c r="AB3405" t="str">
        <f t="shared" si="1125"/>
        <v>NO</v>
      </c>
      <c r="AC3405" t="str">
        <f t="shared" si="1126"/>
        <v>NO</v>
      </c>
      <c r="AD3405" t="str">
        <f t="shared" si="1127"/>
        <v>NO</v>
      </c>
      <c r="AE3405" t="str">
        <f t="shared" si="1128"/>
        <v>NO</v>
      </c>
      <c r="AF3405" t="str">
        <f t="shared" si="1129"/>
        <v>NO</v>
      </c>
      <c r="AG3405" t="str">
        <f t="shared" si="1130"/>
        <v>NO</v>
      </c>
      <c r="AH3405" t="str">
        <f t="shared" si="1131"/>
        <v>NO</v>
      </c>
      <c r="AI3405">
        <f t="shared" si="1132"/>
        <v>17</v>
      </c>
      <c r="AJ3405" t="str">
        <f t="shared" si="1133"/>
        <v/>
      </c>
    </row>
    <row r="3406" spans="1:36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113"/>
        <v>1.22</v>
      </c>
      <c r="P3406" s="6">
        <f t="shared" si="1114"/>
        <v>203.33333333333334</v>
      </c>
      <c r="Q3406" t="str">
        <f t="shared" si="1115"/>
        <v>theater</v>
      </c>
      <c r="R3406" t="str">
        <f t="shared" si="1116"/>
        <v>plays</v>
      </c>
      <c r="S3406" s="8">
        <f t="shared" si="1117"/>
        <v>42153</v>
      </c>
      <c r="T3406" s="8">
        <f t="shared" si="1118"/>
        <v>42172.503495370373</v>
      </c>
      <c r="U3406">
        <f t="shared" si="1119"/>
        <v>2015</v>
      </c>
      <c r="V3406" t="str">
        <f>VLOOKUP(MONTH(S3406),REF!$C$4:$D$15,2,FALSE)</f>
        <v>MAY</v>
      </c>
      <c r="W3406" t="str">
        <f t="shared" si="1120"/>
        <v>YES</v>
      </c>
      <c r="X3406" t="str">
        <f t="shared" si="1121"/>
        <v>NO</v>
      </c>
      <c r="Y3406" t="str">
        <f t="shared" si="1122"/>
        <v>NO</v>
      </c>
      <c r="Z3406" t="str">
        <f t="shared" si="1123"/>
        <v>NO</v>
      </c>
      <c r="AA3406" t="str">
        <f t="shared" si="1124"/>
        <v>NO</v>
      </c>
      <c r="AB3406" t="str">
        <f t="shared" si="1125"/>
        <v>NO</v>
      </c>
      <c r="AC3406" t="str">
        <f t="shared" si="1126"/>
        <v>NO</v>
      </c>
      <c r="AD3406" t="str">
        <f t="shared" si="1127"/>
        <v>NO</v>
      </c>
      <c r="AE3406" t="str">
        <f t="shared" si="1128"/>
        <v>NO</v>
      </c>
      <c r="AF3406" t="str">
        <f t="shared" si="1129"/>
        <v>NO</v>
      </c>
      <c r="AG3406" t="str">
        <f t="shared" si="1130"/>
        <v>NO</v>
      </c>
      <c r="AH3406" t="str">
        <f t="shared" si="1131"/>
        <v>NO</v>
      </c>
      <c r="AI3406">
        <f t="shared" si="1132"/>
        <v>3</v>
      </c>
      <c r="AJ3406" t="str">
        <f t="shared" si="1133"/>
        <v/>
      </c>
    </row>
    <row r="3407" spans="1:36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113"/>
        <v>1.3757142857142857</v>
      </c>
      <c r="P3407" s="6">
        <f t="shared" si="1114"/>
        <v>28.323529411764707</v>
      </c>
      <c r="Q3407" t="str">
        <f t="shared" si="1115"/>
        <v>theater</v>
      </c>
      <c r="R3407" t="str">
        <f t="shared" si="1116"/>
        <v>plays</v>
      </c>
      <c r="S3407" s="8">
        <f t="shared" si="1117"/>
        <v>42410</v>
      </c>
      <c r="T3407" s="8">
        <f t="shared" si="1118"/>
        <v>42430.999305555553</v>
      </c>
      <c r="U3407">
        <f t="shared" si="1119"/>
        <v>2016</v>
      </c>
      <c r="V3407" t="str">
        <f>VLOOKUP(MONTH(S3407),REF!$C$4:$D$15,2,FALSE)</f>
        <v>FEB</v>
      </c>
      <c r="W3407" t="str">
        <f t="shared" si="1120"/>
        <v>YES</v>
      </c>
      <c r="X3407" t="str">
        <f t="shared" si="1121"/>
        <v>NO</v>
      </c>
      <c r="Y3407" t="str">
        <f t="shared" si="1122"/>
        <v>NO</v>
      </c>
      <c r="Z3407" t="str">
        <f t="shared" si="1123"/>
        <v>NO</v>
      </c>
      <c r="AA3407" t="str">
        <f t="shared" si="1124"/>
        <v>NO</v>
      </c>
      <c r="AB3407" t="str">
        <f t="shared" si="1125"/>
        <v>NO</v>
      </c>
      <c r="AC3407" t="str">
        <f t="shared" si="1126"/>
        <v>NO</v>
      </c>
      <c r="AD3407" t="str">
        <f t="shared" si="1127"/>
        <v>NO</v>
      </c>
      <c r="AE3407" t="str">
        <f t="shared" si="1128"/>
        <v>NO</v>
      </c>
      <c r="AF3407" t="str">
        <f t="shared" si="1129"/>
        <v>NO</v>
      </c>
      <c r="AG3407" t="str">
        <f t="shared" si="1130"/>
        <v>NO</v>
      </c>
      <c r="AH3407" t="str">
        <f t="shared" si="1131"/>
        <v>NO</v>
      </c>
      <c r="AI3407">
        <f t="shared" si="1132"/>
        <v>17</v>
      </c>
      <c r="AJ3407" t="str">
        <f t="shared" si="1133"/>
        <v/>
      </c>
    </row>
    <row r="3408" spans="1:36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113"/>
        <v>1.0031000000000001</v>
      </c>
      <c r="P3408" s="6">
        <f t="shared" si="1114"/>
        <v>110.23076923076923</v>
      </c>
      <c r="Q3408" t="str">
        <f t="shared" si="1115"/>
        <v>theater</v>
      </c>
      <c r="R3408" t="str">
        <f t="shared" si="1116"/>
        <v>plays</v>
      </c>
      <c r="S3408" s="8">
        <f t="shared" si="1117"/>
        <v>41791</v>
      </c>
      <c r="T3408" s="8">
        <f t="shared" si="1118"/>
        <v>41836.492777777778</v>
      </c>
      <c r="U3408">
        <f t="shared" si="1119"/>
        <v>2014</v>
      </c>
      <c r="V3408" t="str">
        <f>VLOOKUP(MONTH(S3408),REF!$C$4:$D$15,2,FALSE)</f>
        <v>JUN</v>
      </c>
      <c r="W3408" t="str">
        <f t="shared" si="1120"/>
        <v>NO</v>
      </c>
      <c r="X3408" t="str">
        <f t="shared" si="1121"/>
        <v>NO</v>
      </c>
      <c r="Y3408" t="str">
        <f t="shared" si="1122"/>
        <v>NO</v>
      </c>
      <c r="Z3408" t="str">
        <f t="shared" si="1123"/>
        <v>YES</v>
      </c>
      <c r="AA3408" t="str">
        <f t="shared" si="1124"/>
        <v>NO</v>
      </c>
      <c r="AB3408" t="str">
        <f t="shared" si="1125"/>
        <v>NO</v>
      </c>
      <c r="AC3408" t="str">
        <f t="shared" si="1126"/>
        <v>NO</v>
      </c>
      <c r="AD3408" t="str">
        <f t="shared" si="1127"/>
        <v>NO</v>
      </c>
      <c r="AE3408" t="str">
        <f t="shared" si="1128"/>
        <v>NO</v>
      </c>
      <c r="AF3408" t="str">
        <f t="shared" si="1129"/>
        <v>NO</v>
      </c>
      <c r="AG3408" t="str">
        <f t="shared" si="1130"/>
        <v>NO</v>
      </c>
      <c r="AH3408" t="str">
        <f t="shared" si="1131"/>
        <v>NO</v>
      </c>
      <c r="AI3408">
        <f t="shared" si="1132"/>
        <v>91</v>
      </c>
      <c r="AJ3408" t="str">
        <f t="shared" si="1133"/>
        <v/>
      </c>
    </row>
    <row r="3409" spans="1:36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113"/>
        <v>1.071</v>
      </c>
      <c r="P3409" s="6">
        <f t="shared" si="1114"/>
        <v>31.970149253731343</v>
      </c>
      <c r="Q3409" t="str">
        <f t="shared" si="1115"/>
        <v>theater</v>
      </c>
      <c r="R3409" t="str">
        <f t="shared" si="1116"/>
        <v>plays</v>
      </c>
      <c r="S3409" s="8">
        <f t="shared" si="1117"/>
        <v>41796</v>
      </c>
      <c r="T3409" s="8">
        <f t="shared" si="1118"/>
        <v>41826.422326388885</v>
      </c>
      <c r="U3409">
        <f t="shared" si="1119"/>
        <v>2014</v>
      </c>
      <c r="V3409" t="str">
        <f>VLOOKUP(MONTH(S3409),REF!$C$4:$D$15,2,FALSE)</f>
        <v>JUN</v>
      </c>
      <c r="W3409" t="str">
        <f t="shared" si="1120"/>
        <v>NO</v>
      </c>
      <c r="X3409" t="str">
        <f t="shared" si="1121"/>
        <v>YES</v>
      </c>
      <c r="Y3409" t="str">
        <f t="shared" si="1122"/>
        <v>NO</v>
      </c>
      <c r="Z3409" t="str">
        <f t="shared" si="1123"/>
        <v>NO</v>
      </c>
      <c r="AA3409" t="str">
        <f t="shared" si="1124"/>
        <v>NO</v>
      </c>
      <c r="AB3409" t="str">
        <f t="shared" si="1125"/>
        <v>NO</v>
      </c>
      <c r="AC3409" t="str">
        <f t="shared" si="1126"/>
        <v>NO</v>
      </c>
      <c r="AD3409" t="str">
        <f t="shared" si="1127"/>
        <v>NO</v>
      </c>
      <c r="AE3409" t="str">
        <f t="shared" si="1128"/>
        <v>NO</v>
      </c>
      <c r="AF3409" t="str">
        <f t="shared" si="1129"/>
        <v>NO</v>
      </c>
      <c r="AG3409" t="str">
        <f t="shared" si="1130"/>
        <v>NO</v>
      </c>
      <c r="AH3409" t="str">
        <f t="shared" si="1131"/>
        <v>NO</v>
      </c>
      <c r="AI3409">
        <f t="shared" si="1132"/>
        <v>67</v>
      </c>
      <c r="AJ3409" t="str">
        <f t="shared" si="1133"/>
        <v/>
      </c>
    </row>
    <row r="3410" spans="1:36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113"/>
        <v>2.11</v>
      </c>
      <c r="P3410" s="6">
        <f t="shared" si="1114"/>
        <v>58.611111111111114</v>
      </c>
      <c r="Q3410" t="str">
        <f t="shared" si="1115"/>
        <v>theater</v>
      </c>
      <c r="R3410" t="str">
        <f t="shared" si="1116"/>
        <v>plays</v>
      </c>
      <c r="S3410" s="8">
        <f t="shared" si="1117"/>
        <v>41809</v>
      </c>
      <c r="T3410" s="8">
        <f t="shared" si="1118"/>
        <v>41838.991944444446</v>
      </c>
      <c r="U3410">
        <f t="shared" si="1119"/>
        <v>2014</v>
      </c>
      <c r="V3410" t="str">
        <f>VLOOKUP(MONTH(S3410),REF!$C$4:$D$15,2,FALSE)</f>
        <v>JUN</v>
      </c>
      <c r="W3410" t="str">
        <f t="shared" si="1120"/>
        <v>YES</v>
      </c>
      <c r="X3410" t="str">
        <f t="shared" si="1121"/>
        <v>NO</v>
      </c>
      <c r="Y3410" t="str">
        <f t="shared" si="1122"/>
        <v>NO</v>
      </c>
      <c r="Z3410" t="str">
        <f t="shared" si="1123"/>
        <v>NO</v>
      </c>
      <c r="AA3410" t="str">
        <f t="shared" si="1124"/>
        <v>NO</v>
      </c>
      <c r="AB3410" t="str">
        <f t="shared" si="1125"/>
        <v>NO</v>
      </c>
      <c r="AC3410" t="str">
        <f t="shared" si="1126"/>
        <v>NO</v>
      </c>
      <c r="AD3410" t="str">
        <f t="shared" si="1127"/>
        <v>NO</v>
      </c>
      <c r="AE3410" t="str">
        <f t="shared" si="1128"/>
        <v>NO</v>
      </c>
      <c r="AF3410" t="str">
        <f t="shared" si="1129"/>
        <v>NO</v>
      </c>
      <c r="AG3410" t="str">
        <f t="shared" si="1130"/>
        <v>NO</v>
      </c>
      <c r="AH3410" t="str">
        <f t="shared" si="1131"/>
        <v>NO</v>
      </c>
      <c r="AI3410">
        <f t="shared" si="1132"/>
        <v>18</v>
      </c>
      <c r="AJ3410" t="str">
        <f t="shared" si="1133"/>
        <v/>
      </c>
    </row>
    <row r="3411" spans="1:36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113"/>
        <v>1.236</v>
      </c>
      <c r="P3411" s="6">
        <f t="shared" si="1114"/>
        <v>29.428571428571427</v>
      </c>
      <c r="Q3411" t="str">
        <f t="shared" si="1115"/>
        <v>theater</v>
      </c>
      <c r="R3411" t="str">
        <f t="shared" si="1116"/>
        <v>plays</v>
      </c>
      <c r="S3411" s="8">
        <f t="shared" si="1117"/>
        <v>42545</v>
      </c>
      <c r="T3411" s="8">
        <f t="shared" si="1118"/>
        <v>42582.873611111107</v>
      </c>
      <c r="U3411">
        <f t="shared" si="1119"/>
        <v>2016</v>
      </c>
      <c r="V3411" t="str">
        <f>VLOOKUP(MONTH(S3411),REF!$C$4:$D$15,2,FALSE)</f>
        <v>JUN</v>
      </c>
      <c r="W3411" t="str">
        <f t="shared" si="1120"/>
        <v>YES</v>
      </c>
      <c r="X3411" t="str">
        <f t="shared" si="1121"/>
        <v>NO</v>
      </c>
      <c r="Y3411" t="str">
        <f t="shared" si="1122"/>
        <v>NO</v>
      </c>
      <c r="Z3411" t="str">
        <f t="shared" si="1123"/>
        <v>NO</v>
      </c>
      <c r="AA3411" t="str">
        <f t="shared" si="1124"/>
        <v>NO</v>
      </c>
      <c r="AB3411" t="str">
        <f t="shared" si="1125"/>
        <v>NO</v>
      </c>
      <c r="AC3411" t="str">
        <f t="shared" si="1126"/>
        <v>NO</v>
      </c>
      <c r="AD3411" t="str">
        <f t="shared" si="1127"/>
        <v>NO</v>
      </c>
      <c r="AE3411" t="str">
        <f t="shared" si="1128"/>
        <v>NO</v>
      </c>
      <c r="AF3411" t="str">
        <f t="shared" si="1129"/>
        <v>NO</v>
      </c>
      <c r="AG3411" t="str">
        <f t="shared" si="1130"/>
        <v>NO</v>
      </c>
      <c r="AH3411" t="str">
        <f t="shared" si="1131"/>
        <v>NO</v>
      </c>
      <c r="AI3411">
        <f t="shared" si="1132"/>
        <v>21</v>
      </c>
      <c r="AJ3411" t="str">
        <f t="shared" si="1133"/>
        <v/>
      </c>
    </row>
    <row r="3412" spans="1:36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113"/>
        <v>1.085</v>
      </c>
      <c r="P3412" s="6">
        <f t="shared" si="1114"/>
        <v>81.375</v>
      </c>
      <c r="Q3412" t="str">
        <f t="shared" si="1115"/>
        <v>theater</v>
      </c>
      <c r="R3412" t="str">
        <f t="shared" si="1116"/>
        <v>plays</v>
      </c>
      <c r="S3412" s="8">
        <f t="shared" si="1117"/>
        <v>42500</v>
      </c>
      <c r="T3412" s="8">
        <f t="shared" si="1118"/>
        <v>42527.291666666672</v>
      </c>
      <c r="U3412">
        <f t="shared" si="1119"/>
        <v>2016</v>
      </c>
      <c r="V3412" t="str">
        <f>VLOOKUP(MONTH(S3412),REF!$C$4:$D$15,2,FALSE)</f>
        <v>MAY</v>
      </c>
      <c r="W3412" t="str">
        <f t="shared" si="1120"/>
        <v>NO</v>
      </c>
      <c r="X3412" t="str">
        <f t="shared" si="1121"/>
        <v>YES</v>
      </c>
      <c r="Y3412" t="str">
        <f t="shared" si="1122"/>
        <v>NO</v>
      </c>
      <c r="Z3412" t="str">
        <f t="shared" si="1123"/>
        <v>NO</v>
      </c>
      <c r="AA3412" t="str">
        <f t="shared" si="1124"/>
        <v>NO</v>
      </c>
      <c r="AB3412" t="str">
        <f t="shared" si="1125"/>
        <v>NO</v>
      </c>
      <c r="AC3412" t="str">
        <f t="shared" si="1126"/>
        <v>NO</v>
      </c>
      <c r="AD3412" t="str">
        <f t="shared" si="1127"/>
        <v>NO</v>
      </c>
      <c r="AE3412" t="str">
        <f t="shared" si="1128"/>
        <v>NO</v>
      </c>
      <c r="AF3412" t="str">
        <f t="shared" si="1129"/>
        <v>NO</v>
      </c>
      <c r="AG3412" t="str">
        <f t="shared" si="1130"/>
        <v>NO</v>
      </c>
      <c r="AH3412" t="str">
        <f t="shared" si="1131"/>
        <v>NO</v>
      </c>
      <c r="AI3412">
        <f t="shared" si="1132"/>
        <v>40</v>
      </c>
      <c r="AJ3412" t="str">
        <f t="shared" si="1133"/>
        <v/>
      </c>
    </row>
    <row r="3413" spans="1:36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113"/>
        <v>1.0356666666666667</v>
      </c>
      <c r="P3413" s="6">
        <f t="shared" si="1114"/>
        <v>199.16666666666666</v>
      </c>
      <c r="Q3413" t="str">
        <f t="shared" si="1115"/>
        <v>theater</v>
      </c>
      <c r="R3413" t="str">
        <f t="shared" si="1116"/>
        <v>plays</v>
      </c>
      <c r="S3413" s="8">
        <f t="shared" si="1117"/>
        <v>42265</v>
      </c>
      <c r="T3413" s="8">
        <f t="shared" si="1118"/>
        <v>42285.022824074069</v>
      </c>
      <c r="U3413">
        <f t="shared" si="1119"/>
        <v>2015</v>
      </c>
      <c r="V3413" t="str">
        <f>VLOOKUP(MONTH(S3413),REF!$C$4:$D$15,2,FALSE)</f>
        <v>SEP</v>
      </c>
      <c r="W3413" t="str">
        <f t="shared" si="1120"/>
        <v>NO</v>
      </c>
      <c r="X3413" t="str">
        <f t="shared" si="1121"/>
        <v>NO</v>
      </c>
      <c r="Y3413" t="str">
        <f t="shared" si="1122"/>
        <v>NO</v>
      </c>
      <c r="Z3413" t="str">
        <f t="shared" si="1123"/>
        <v>NO</v>
      </c>
      <c r="AA3413" t="str">
        <f t="shared" si="1124"/>
        <v>YES</v>
      </c>
      <c r="AB3413" t="str">
        <f t="shared" si="1125"/>
        <v>NO</v>
      </c>
      <c r="AC3413" t="str">
        <f t="shared" si="1126"/>
        <v>NO</v>
      </c>
      <c r="AD3413" t="str">
        <f t="shared" si="1127"/>
        <v>NO</v>
      </c>
      <c r="AE3413" t="str">
        <f t="shared" si="1128"/>
        <v>NO</v>
      </c>
      <c r="AF3413" t="str">
        <f t="shared" si="1129"/>
        <v>NO</v>
      </c>
      <c r="AG3413" t="str">
        <f t="shared" si="1130"/>
        <v>NO</v>
      </c>
      <c r="AH3413" t="str">
        <f t="shared" si="1131"/>
        <v>NO</v>
      </c>
      <c r="AI3413">
        <f t="shared" si="1132"/>
        <v>78</v>
      </c>
      <c r="AJ3413" t="str">
        <f t="shared" si="1133"/>
        <v/>
      </c>
    </row>
    <row r="3414" spans="1:36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113"/>
        <v>1</v>
      </c>
      <c r="P3414" s="6">
        <f t="shared" si="1114"/>
        <v>115.38461538461539</v>
      </c>
      <c r="Q3414" t="str">
        <f t="shared" si="1115"/>
        <v>theater</v>
      </c>
      <c r="R3414" t="str">
        <f t="shared" si="1116"/>
        <v>plays</v>
      </c>
      <c r="S3414" s="8">
        <f t="shared" si="1117"/>
        <v>41880</v>
      </c>
      <c r="T3414" s="8">
        <f t="shared" si="1118"/>
        <v>41909.959050925929</v>
      </c>
      <c r="U3414">
        <f t="shared" si="1119"/>
        <v>2014</v>
      </c>
      <c r="V3414" t="str">
        <f>VLOOKUP(MONTH(S3414),REF!$C$4:$D$15,2,FALSE)</f>
        <v>AUG</v>
      </c>
      <c r="W3414" t="str">
        <f t="shared" si="1120"/>
        <v>NO</v>
      </c>
      <c r="X3414" t="str">
        <f t="shared" si="1121"/>
        <v>YES</v>
      </c>
      <c r="Y3414" t="str">
        <f t="shared" si="1122"/>
        <v>NO</v>
      </c>
      <c r="Z3414" t="str">
        <f t="shared" si="1123"/>
        <v>NO</v>
      </c>
      <c r="AA3414" t="str">
        <f t="shared" si="1124"/>
        <v>NO</v>
      </c>
      <c r="AB3414" t="str">
        <f t="shared" si="1125"/>
        <v>NO</v>
      </c>
      <c r="AC3414" t="str">
        <f t="shared" si="1126"/>
        <v>NO</v>
      </c>
      <c r="AD3414" t="str">
        <f t="shared" si="1127"/>
        <v>NO</v>
      </c>
      <c r="AE3414" t="str">
        <f t="shared" si="1128"/>
        <v>NO</v>
      </c>
      <c r="AF3414" t="str">
        <f t="shared" si="1129"/>
        <v>NO</v>
      </c>
      <c r="AG3414" t="str">
        <f t="shared" si="1130"/>
        <v>NO</v>
      </c>
      <c r="AH3414" t="str">
        <f t="shared" si="1131"/>
        <v>NO</v>
      </c>
      <c r="AI3414">
        <f t="shared" si="1132"/>
        <v>26</v>
      </c>
      <c r="AJ3414" t="str">
        <f t="shared" si="1133"/>
        <v/>
      </c>
    </row>
    <row r="3415" spans="1:36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113"/>
        <v>1.3</v>
      </c>
      <c r="P3415" s="6">
        <f t="shared" si="1114"/>
        <v>46.428571428571431</v>
      </c>
      <c r="Q3415" t="str">
        <f t="shared" si="1115"/>
        <v>theater</v>
      </c>
      <c r="R3415" t="str">
        <f t="shared" si="1116"/>
        <v>plays</v>
      </c>
      <c r="S3415" s="8">
        <f t="shared" si="1117"/>
        <v>42054</v>
      </c>
      <c r="T3415" s="8">
        <f t="shared" si="1118"/>
        <v>42063.207638888889</v>
      </c>
      <c r="U3415">
        <f t="shared" si="1119"/>
        <v>2015</v>
      </c>
      <c r="V3415" t="str">
        <f>VLOOKUP(MONTH(S3415),REF!$C$4:$D$15,2,FALSE)</f>
        <v>FEB</v>
      </c>
      <c r="W3415" t="str">
        <f t="shared" si="1120"/>
        <v>YES</v>
      </c>
      <c r="X3415" t="str">
        <f t="shared" si="1121"/>
        <v>NO</v>
      </c>
      <c r="Y3415" t="str">
        <f t="shared" si="1122"/>
        <v>NO</v>
      </c>
      <c r="Z3415" t="str">
        <f t="shared" si="1123"/>
        <v>NO</v>
      </c>
      <c r="AA3415" t="str">
        <f t="shared" si="1124"/>
        <v>NO</v>
      </c>
      <c r="AB3415" t="str">
        <f t="shared" si="1125"/>
        <v>NO</v>
      </c>
      <c r="AC3415" t="str">
        <f t="shared" si="1126"/>
        <v>NO</v>
      </c>
      <c r="AD3415" t="str">
        <f t="shared" si="1127"/>
        <v>NO</v>
      </c>
      <c r="AE3415" t="str">
        <f t="shared" si="1128"/>
        <v>NO</v>
      </c>
      <c r="AF3415" t="str">
        <f t="shared" si="1129"/>
        <v>NO</v>
      </c>
      <c r="AG3415" t="str">
        <f t="shared" si="1130"/>
        <v>NO</v>
      </c>
      <c r="AH3415" t="str">
        <f t="shared" si="1131"/>
        <v>NO</v>
      </c>
      <c r="AI3415">
        <f t="shared" si="1132"/>
        <v>14</v>
      </c>
      <c r="AJ3415" t="str">
        <f t="shared" si="1133"/>
        <v/>
      </c>
    </row>
    <row r="3416" spans="1:36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113"/>
        <v>1.0349999999999999</v>
      </c>
      <c r="P3416" s="6">
        <f t="shared" si="1114"/>
        <v>70.568181818181813</v>
      </c>
      <c r="Q3416" t="str">
        <f t="shared" si="1115"/>
        <v>theater</v>
      </c>
      <c r="R3416" t="str">
        <f t="shared" si="1116"/>
        <v>plays</v>
      </c>
      <c r="S3416" s="8">
        <f t="shared" si="1117"/>
        <v>42676</v>
      </c>
      <c r="T3416" s="8">
        <f t="shared" si="1118"/>
        <v>42705.332638888889</v>
      </c>
      <c r="U3416">
        <f t="shared" si="1119"/>
        <v>2016</v>
      </c>
      <c r="V3416" t="str">
        <f>VLOOKUP(MONTH(S3416),REF!$C$4:$D$15,2,FALSE)</f>
        <v>NOV</v>
      </c>
      <c r="W3416" t="str">
        <f t="shared" si="1120"/>
        <v>NO</v>
      </c>
      <c r="X3416" t="str">
        <f t="shared" si="1121"/>
        <v>YES</v>
      </c>
      <c r="Y3416" t="str">
        <f t="shared" si="1122"/>
        <v>NO</v>
      </c>
      <c r="Z3416" t="str">
        <f t="shared" si="1123"/>
        <v>NO</v>
      </c>
      <c r="AA3416" t="str">
        <f t="shared" si="1124"/>
        <v>NO</v>
      </c>
      <c r="AB3416" t="str">
        <f t="shared" si="1125"/>
        <v>NO</v>
      </c>
      <c r="AC3416" t="str">
        <f t="shared" si="1126"/>
        <v>NO</v>
      </c>
      <c r="AD3416" t="str">
        <f t="shared" si="1127"/>
        <v>NO</v>
      </c>
      <c r="AE3416" t="str">
        <f t="shared" si="1128"/>
        <v>NO</v>
      </c>
      <c r="AF3416" t="str">
        <f t="shared" si="1129"/>
        <v>NO</v>
      </c>
      <c r="AG3416" t="str">
        <f t="shared" si="1130"/>
        <v>NO</v>
      </c>
      <c r="AH3416" t="str">
        <f t="shared" si="1131"/>
        <v>NO</v>
      </c>
      <c r="AI3416">
        <f t="shared" si="1132"/>
        <v>44</v>
      </c>
      <c r="AJ3416" t="str">
        <f t="shared" si="1133"/>
        <v/>
      </c>
    </row>
    <row r="3417" spans="1:36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113"/>
        <v>1</v>
      </c>
      <c r="P3417" s="6">
        <f t="shared" si="1114"/>
        <v>22.222222222222221</v>
      </c>
      <c r="Q3417" t="str">
        <f t="shared" si="1115"/>
        <v>theater</v>
      </c>
      <c r="R3417" t="str">
        <f t="shared" si="1116"/>
        <v>plays</v>
      </c>
      <c r="S3417" s="8">
        <f t="shared" si="1117"/>
        <v>42467</v>
      </c>
      <c r="T3417" s="8">
        <f t="shared" si="1118"/>
        <v>42477.979166666672</v>
      </c>
      <c r="U3417">
        <f t="shared" si="1119"/>
        <v>2016</v>
      </c>
      <c r="V3417" t="str">
        <f>VLOOKUP(MONTH(S3417),REF!$C$4:$D$15,2,FALSE)</f>
        <v>APR</v>
      </c>
      <c r="W3417" t="str">
        <f t="shared" si="1120"/>
        <v>YES</v>
      </c>
      <c r="X3417" t="str">
        <f t="shared" si="1121"/>
        <v>NO</v>
      </c>
      <c r="Y3417" t="str">
        <f t="shared" si="1122"/>
        <v>NO</v>
      </c>
      <c r="Z3417" t="str">
        <f t="shared" si="1123"/>
        <v>NO</v>
      </c>
      <c r="AA3417" t="str">
        <f t="shared" si="1124"/>
        <v>NO</v>
      </c>
      <c r="AB3417" t="str">
        <f t="shared" si="1125"/>
        <v>NO</v>
      </c>
      <c r="AC3417" t="str">
        <f t="shared" si="1126"/>
        <v>NO</v>
      </c>
      <c r="AD3417" t="str">
        <f t="shared" si="1127"/>
        <v>NO</v>
      </c>
      <c r="AE3417" t="str">
        <f t="shared" si="1128"/>
        <v>NO</v>
      </c>
      <c r="AF3417" t="str">
        <f t="shared" si="1129"/>
        <v>NO</v>
      </c>
      <c r="AG3417" t="str">
        <f t="shared" si="1130"/>
        <v>NO</v>
      </c>
      <c r="AH3417" t="str">
        <f t="shared" si="1131"/>
        <v>NO</v>
      </c>
      <c r="AI3417">
        <f t="shared" si="1132"/>
        <v>9</v>
      </c>
      <c r="AJ3417" t="str">
        <f t="shared" si="1133"/>
        <v/>
      </c>
    </row>
    <row r="3418" spans="1:36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113"/>
        <v>1.196</v>
      </c>
      <c r="P3418" s="6">
        <f t="shared" si="1114"/>
        <v>159.46666666666667</v>
      </c>
      <c r="Q3418" t="str">
        <f t="shared" si="1115"/>
        <v>theater</v>
      </c>
      <c r="R3418" t="str">
        <f t="shared" si="1116"/>
        <v>plays</v>
      </c>
      <c r="S3418" s="8">
        <f t="shared" si="1117"/>
        <v>42089</v>
      </c>
      <c r="T3418" s="8">
        <f t="shared" si="1118"/>
        <v>42117.770833333328</v>
      </c>
      <c r="U3418">
        <f t="shared" si="1119"/>
        <v>2015</v>
      </c>
      <c r="V3418" t="str">
        <f>VLOOKUP(MONTH(S3418),REF!$C$4:$D$15,2,FALSE)</f>
        <v>MAR</v>
      </c>
      <c r="W3418" t="str">
        <f t="shared" si="1120"/>
        <v>NO</v>
      </c>
      <c r="X3418" t="str">
        <f t="shared" si="1121"/>
        <v>YES</v>
      </c>
      <c r="Y3418" t="str">
        <f t="shared" si="1122"/>
        <v>NO</v>
      </c>
      <c r="Z3418" t="str">
        <f t="shared" si="1123"/>
        <v>NO</v>
      </c>
      <c r="AA3418" t="str">
        <f t="shared" si="1124"/>
        <v>NO</v>
      </c>
      <c r="AB3418" t="str">
        <f t="shared" si="1125"/>
        <v>NO</v>
      </c>
      <c r="AC3418" t="str">
        <f t="shared" si="1126"/>
        <v>NO</v>
      </c>
      <c r="AD3418" t="str">
        <f t="shared" si="1127"/>
        <v>NO</v>
      </c>
      <c r="AE3418" t="str">
        <f t="shared" si="1128"/>
        <v>NO</v>
      </c>
      <c r="AF3418" t="str">
        <f t="shared" si="1129"/>
        <v>NO</v>
      </c>
      <c r="AG3418" t="str">
        <f t="shared" si="1130"/>
        <v>NO</v>
      </c>
      <c r="AH3418" t="str">
        <f t="shared" si="1131"/>
        <v>NO</v>
      </c>
      <c r="AI3418">
        <f t="shared" si="1132"/>
        <v>30</v>
      </c>
      <c r="AJ3418" t="str">
        <f t="shared" si="1133"/>
        <v/>
      </c>
    </row>
    <row r="3419" spans="1:36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113"/>
        <v>1.0000058823529412</v>
      </c>
      <c r="P3419" s="6">
        <f t="shared" si="1114"/>
        <v>37.777999999999999</v>
      </c>
      <c r="Q3419" t="str">
        <f t="shared" si="1115"/>
        <v>theater</v>
      </c>
      <c r="R3419" t="str">
        <f t="shared" si="1116"/>
        <v>plays</v>
      </c>
      <c r="S3419" s="8">
        <f t="shared" si="1117"/>
        <v>41895</v>
      </c>
      <c r="T3419" s="8">
        <f t="shared" si="1118"/>
        <v>41938.029861111107</v>
      </c>
      <c r="U3419">
        <f t="shared" si="1119"/>
        <v>2014</v>
      </c>
      <c r="V3419" t="str">
        <f>VLOOKUP(MONTH(S3419),REF!$C$4:$D$15,2,FALSE)</f>
        <v>SEP</v>
      </c>
      <c r="W3419" t="str">
        <f t="shared" si="1120"/>
        <v>NO</v>
      </c>
      <c r="X3419" t="str">
        <f t="shared" si="1121"/>
        <v>YES</v>
      </c>
      <c r="Y3419" t="str">
        <f t="shared" si="1122"/>
        <v>NO</v>
      </c>
      <c r="Z3419" t="str">
        <f t="shared" si="1123"/>
        <v>NO</v>
      </c>
      <c r="AA3419" t="str">
        <f t="shared" si="1124"/>
        <v>NO</v>
      </c>
      <c r="AB3419" t="str">
        <f t="shared" si="1125"/>
        <v>NO</v>
      </c>
      <c r="AC3419" t="str">
        <f t="shared" si="1126"/>
        <v>NO</v>
      </c>
      <c r="AD3419" t="str">
        <f t="shared" si="1127"/>
        <v>NO</v>
      </c>
      <c r="AE3419" t="str">
        <f t="shared" si="1128"/>
        <v>NO</v>
      </c>
      <c r="AF3419" t="str">
        <f t="shared" si="1129"/>
        <v>NO</v>
      </c>
      <c r="AG3419" t="str">
        <f t="shared" si="1130"/>
        <v>NO</v>
      </c>
      <c r="AH3419" t="str">
        <f t="shared" si="1131"/>
        <v>NO</v>
      </c>
      <c r="AI3419">
        <f t="shared" si="1132"/>
        <v>45</v>
      </c>
      <c r="AJ3419" t="str">
        <f t="shared" si="1133"/>
        <v/>
      </c>
    </row>
    <row r="3420" spans="1:36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113"/>
        <v>1.00875</v>
      </c>
      <c r="P3420" s="6">
        <f t="shared" si="1114"/>
        <v>72.053571428571431</v>
      </c>
      <c r="Q3420" t="str">
        <f t="shared" si="1115"/>
        <v>theater</v>
      </c>
      <c r="R3420" t="str">
        <f t="shared" si="1116"/>
        <v>plays</v>
      </c>
      <c r="S3420" s="8">
        <f t="shared" si="1117"/>
        <v>41753</v>
      </c>
      <c r="T3420" s="8">
        <f t="shared" si="1118"/>
        <v>41782.83457175926</v>
      </c>
      <c r="U3420">
        <f t="shared" si="1119"/>
        <v>2014</v>
      </c>
      <c r="V3420" t="str">
        <f>VLOOKUP(MONTH(S3420),REF!$C$4:$D$15,2,FALSE)</f>
        <v>APR</v>
      </c>
      <c r="W3420" t="str">
        <f t="shared" si="1120"/>
        <v>NO</v>
      </c>
      <c r="X3420" t="str">
        <f t="shared" si="1121"/>
        <v>YES</v>
      </c>
      <c r="Y3420" t="str">
        <f t="shared" si="1122"/>
        <v>NO</v>
      </c>
      <c r="Z3420" t="str">
        <f t="shared" si="1123"/>
        <v>NO</v>
      </c>
      <c r="AA3420" t="str">
        <f t="shared" si="1124"/>
        <v>NO</v>
      </c>
      <c r="AB3420" t="str">
        <f t="shared" si="1125"/>
        <v>NO</v>
      </c>
      <c r="AC3420" t="str">
        <f t="shared" si="1126"/>
        <v>NO</v>
      </c>
      <c r="AD3420" t="str">
        <f t="shared" si="1127"/>
        <v>NO</v>
      </c>
      <c r="AE3420" t="str">
        <f t="shared" si="1128"/>
        <v>NO</v>
      </c>
      <c r="AF3420" t="str">
        <f t="shared" si="1129"/>
        <v>NO</v>
      </c>
      <c r="AG3420" t="str">
        <f t="shared" si="1130"/>
        <v>NO</v>
      </c>
      <c r="AH3420" t="str">
        <f t="shared" si="1131"/>
        <v>NO</v>
      </c>
      <c r="AI3420">
        <f t="shared" si="1132"/>
        <v>56</v>
      </c>
      <c r="AJ3420" t="str">
        <f t="shared" si="1133"/>
        <v/>
      </c>
    </row>
    <row r="3421" spans="1:36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113"/>
        <v>1.0654545454545454</v>
      </c>
      <c r="P3421" s="6">
        <f t="shared" si="1114"/>
        <v>63.695652173913047</v>
      </c>
      <c r="Q3421" t="str">
        <f t="shared" si="1115"/>
        <v>theater</v>
      </c>
      <c r="R3421" t="str">
        <f t="shared" si="1116"/>
        <v>plays</v>
      </c>
      <c r="S3421" s="8">
        <f t="shared" si="1117"/>
        <v>42449</v>
      </c>
      <c r="T3421" s="8">
        <f t="shared" si="1118"/>
        <v>42466.895833333328</v>
      </c>
      <c r="U3421">
        <f t="shared" si="1119"/>
        <v>2016</v>
      </c>
      <c r="V3421" t="str">
        <f>VLOOKUP(MONTH(S3421),REF!$C$4:$D$15,2,FALSE)</f>
        <v>MAR</v>
      </c>
      <c r="W3421" t="str">
        <f t="shared" si="1120"/>
        <v>NO</v>
      </c>
      <c r="X3421" t="str">
        <f t="shared" si="1121"/>
        <v>YES</v>
      </c>
      <c r="Y3421" t="str">
        <f t="shared" si="1122"/>
        <v>NO</v>
      </c>
      <c r="Z3421" t="str">
        <f t="shared" si="1123"/>
        <v>NO</v>
      </c>
      <c r="AA3421" t="str">
        <f t="shared" si="1124"/>
        <v>NO</v>
      </c>
      <c r="AB3421" t="str">
        <f t="shared" si="1125"/>
        <v>NO</v>
      </c>
      <c r="AC3421" t="str">
        <f t="shared" si="1126"/>
        <v>NO</v>
      </c>
      <c r="AD3421" t="str">
        <f t="shared" si="1127"/>
        <v>NO</v>
      </c>
      <c r="AE3421" t="str">
        <f t="shared" si="1128"/>
        <v>NO</v>
      </c>
      <c r="AF3421" t="str">
        <f t="shared" si="1129"/>
        <v>NO</v>
      </c>
      <c r="AG3421" t="str">
        <f t="shared" si="1130"/>
        <v>NO</v>
      </c>
      <c r="AH3421" t="str">
        <f t="shared" si="1131"/>
        <v>NO</v>
      </c>
      <c r="AI3421">
        <f t="shared" si="1132"/>
        <v>46</v>
      </c>
      <c r="AJ3421" t="str">
        <f t="shared" si="1133"/>
        <v/>
      </c>
    </row>
    <row r="3422" spans="1:36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113"/>
        <v>1.38</v>
      </c>
      <c r="P3422" s="6">
        <f t="shared" si="1114"/>
        <v>28.411764705882351</v>
      </c>
      <c r="Q3422" t="str">
        <f t="shared" si="1115"/>
        <v>theater</v>
      </c>
      <c r="R3422" t="str">
        <f t="shared" si="1116"/>
        <v>plays</v>
      </c>
      <c r="S3422" s="8">
        <f t="shared" si="1117"/>
        <v>42405</v>
      </c>
      <c r="T3422" s="8">
        <f t="shared" si="1118"/>
        <v>42414</v>
      </c>
      <c r="U3422">
        <f t="shared" si="1119"/>
        <v>2016</v>
      </c>
      <c r="V3422" t="str">
        <f>VLOOKUP(MONTH(S3422),REF!$C$4:$D$15,2,FALSE)</f>
        <v>FEB</v>
      </c>
      <c r="W3422" t="str">
        <f t="shared" si="1120"/>
        <v>YES</v>
      </c>
      <c r="X3422" t="str">
        <f t="shared" si="1121"/>
        <v>NO</v>
      </c>
      <c r="Y3422" t="str">
        <f t="shared" si="1122"/>
        <v>NO</v>
      </c>
      <c r="Z3422" t="str">
        <f t="shared" si="1123"/>
        <v>NO</v>
      </c>
      <c r="AA3422" t="str">
        <f t="shared" si="1124"/>
        <v>NO</v>
      </c>
      <c r="AB3422" t="str">
        <f t="shared" si="1125"/>
        <v>NO</v>
      </c>
      <c r="AC3422" t="str">
        <f t="shared" si="1126"/>
        <v>NO</v>
      </c>
      <c r="AD3422" t="str">
        <f t="shared" si="1127"/>
        <v>NO</v>
      </c>
      <c r="AE3422" t="str">
        <f t="shared" si="1128"/>
        <v>NO</v>
      </c>
      <c r="AF3422" t="str">
        <f t="shared" si="1129"/>
        <v>NO</v>
      </c>
      <c r="AG3422" t="str">
        <f t="shared" si="1130"/>
        <v>NO</v>
      </c>
      <c r="AH3422" t="str">
        <f t="shared" si="1131"/>
        <v>NO</v>
      </c>
      <c r="AI3422">
        <f t="shared" si="1132"/>
        <v>34</v>
      </c>
      <c r="AJ3422" t="str">
        <f t="shared" si="1133"/>
        <v/>
      </c>
    </row>
    <row r="3423" spans="1:36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113"/>
        <v>1.0115000000000001</v>
      </c>
      <c r="P3423" s="6">
        <f t="shared" si="1114"/>
        <v>103.21428571428571</v>
      </c>
      <c r="Q3423" t="str">
        <f t="shared" si="1115"/>
        <v>theater</v>
      </c>
      <c r="R3423" t="str">
        <f t="shared" si="1116"/>
        <v>plays</v>
      </c>
      <c r="S3423" s="8">
        <f t="shared" si="1117"/>
        <v>42038</v>
      </c>
      <c r="T3423" s="8">
        <f t="shared" si="1118"/>
        <v>42067.791238425925</v>
      </c>
      <c r="U3423">
        <f t="shared" si="1119"/>
        <v>2015</v>
      </c>
      <c r="V3423" t="str">
        <f>VLOOKUP(MONTH(S3423),REF!$C$4:$D$15,2,FALSE)</f>
        <v>FEB</v>
      </c>
      <c r="W3423" t="str">
        <f t="shared" si="1120"/>
        <v>NO</v>
      </c>
      <c r="X3423" t="str">
        <f t="shared" si="1121"/>
        <v>NO</v>
      </c>
      <c r="Y3423" t="str">
        <f t="shared" si="1122"/>
        <v>NO</v>
      </c>
      <c r="Z3423" t="str">
        <f t="shared" si="1123"/>
        <v>YES</v>
      </c>
      <c r="AA3423" t="str">
        <f t="shared" si="1124"/>
        <v>NO</v>
      </c>
      <c r="AB3423" t="str">
        <f t="shared" si="1125"/>
        <v>NO</v>
      </c>
      <c r="AC3423" t="str">
        <f t="shared" si="1126"/>
        <v>NO</v>
      </c>
      <c r="AD3423" t="str">
        <f t="shared" si="1127"/>
        <v>NO</v>
      </c>
      <c r="AE3423" t="str">
        <f t="shared" si="1128"/>
        <v>NO</v>
      </c>
      <c r="AF3423" t="str">
        <f t="shared" si="1129"/>
        <v>NO</v>
      </c>
      <c r="AG3423" t="str">
        <f t="shared" si="1130"/>
        <v>NO</v>
      </c>
      <c r="AH3423" t="str">
        <f t="shared" si="1131"/>
        <v>NO</v>
      </c>
      <c r="AI3423">
        <f t="shared" si="1132"/>
        <v>98</v>
      </c>
      <c r="AJ3423" t="str">
        <f t="shared" si="1133"/>
        <v/>
      </c>
    </row>
    <row r="3424" spans="1:36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113"/>
        <v>1.091</v>
      </c>
      <c r="P3424" s="6">
        <f t="shared" si="1114"/>
        <v>71.152173913043484</v>
      </c>
      <c r="Q3424" t="str">
        <f t="shared" si="1115"/>
        <v>theater</v>
      </c>
      <c r="R3424" t="str">
        <f t="shared" si="1116"/>
        <v>plays</v>
      </c>
      <c r="S3424" s="8">
        <f t="shared" si="1117"/>
        <v>42324</v>
      </c>
      <c r="T3424" s="8">
        <f t="shared" si="1118"/>
        <v>42352</v>
      </c>
      <c r="U3424">
        <f t="shared" si="1119"/>
        <v>2015</v>
      </c>
      <c r="V3424" t="str">
        <f>VLOOKUP(MONTH(S3424),REF!$C$4:$D$15,2,FALSE)</f>
        <v>NOV</v>
      </c>
      <c r="W3424" t="str">
        <f t="shared" si="1120"/>
        <v>NO</v>
      </c>
      <c r="X3424" t="str">
        <f t="shared" si="1121"/>
        <v>YES</v>
      </c>
      <c r="Y3424" t="str">
        <f t="shared" si="1122"/>
        <v>NO</v>
      </c>
      <c r="Z3424" t="str">
        <f t="shared" si="1123"/>
        <v>NO</v>
      </c>
      <c r="AA3424" t="str">
        <f t="shared" si="1124"/>
        <v>NO</v>
      </c>
      <c r="AB3424" t="str">
        <f t="shared" si="1125"/>
        <v>NO</v>
      </c>
      <c r="AC3424" t="str">
        <f t="shared" si="1126"/>
        <v>NO</v>
      </c>
      <c r="AD3424" t="str">
        <f t="shared" si="1127"/>
        <v>NO</v>
      </c>
      <c r="AE3424" t="str">
        <f t="shared" si="1128"/>
        <v>NO</v>
      </c>
      <c r="AF3424" t="str">
        <f t="shared" si="1129"/>
        <v>NO</v>
      </c>
      <c r="AG3424" t="str">
        <f t="shared" si="1130"/>
        <v>NO</v>
      </c>
      <c r="AH3424" t="str">
        <f t="shared" si="1131"/>
        <v>NO</v>
      </c>
      <c r="AI3424">
        <f t="shared" si="1132"/>
        <v>46</v>
      </c>
      <c r="AJ3424" t="str">
        <f t="shared" si="1133"/>
        <v/>
      </c>
    </row>
    <row r="3425" spans="1:36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113"/>
        <v>1.4</v>
      </c>
      <c r="P3425" s="6">
        <f t="shared" si="1114"/>
        <v>35</v>
      </c>
      <c r="Q3425" t="str">
        <f t="shared" si="1115"/>
        <v>theater</v>
      </c>
      <c r="R3425" t="str">
        <f t="shared" si="1116"/>
        <v>plays</v>
      </c>
      <c r="S3425" s="8">
        <f t="shared" si="1117"/>
        <v>42089</v>
      </c>
      <c r="T3425" s="8">
        <f t="shared" si="1118"/>
        <v>42118.911354166667</v>
      </c>
      <c r="U3425">
        <f t="shared" si="1119"/>
        <v>2015</v>
      </c>
      <c r="V3425" t="str">
        <f>VLOOKUP(MONTH(S3425),REF!$C$4:$D$15,2,FALSE)</f>
        <v>MAR</v>
      </c>
      <c r="W3425" t="str">
        <f t="shared" si="1120"/>
        <v>YES</v>
      </c>
      <c r="X3425" t="str">
        <f t="shared" si="1121"/>
        <v>NO</v>
      </c>
      <c r="Y3425" t="str">
        <f t="shared" si="1122"/>
        <v>NO</v>
      </c>
      <c r="Z3425" t="str">
        <f t="shared" si="1123"/>
        <v>NO</v>
      </c>
      <c r="AA3425" t="str">
        <f t="shared" si="1124"/>
        <v>NO</v>
      </c>
      <c r="AB3425" t="str">
        <f t="shared" si="1125"/>
        <v>NO</v>
      </c>
      <c r="AC3425" t="str">
        <f t="shared" si="1126"/>
        <v>NO</v>
      </c>
      <c r="AD3425" t="str">
        <f t="shared" si="1127"/>
        <v>NO</v>
      </c>
      <c r="AE3425" t="str">
        <f t="shared" si="1128"/>
        <v>NO</v>
      </c>
      <c r="AF3425" t="str">
        <f t="shared" si="1129"/>
        <v>NO</v>
      </c>
      <c r="AG3425" t="str">
        <f t="shared" si="1130"/>
        <v>NO</v>
      </c>
      <c r="AH3425" t="str">
        <f t="shared" si="1131"/>
        <v>NO</v>
      </c>
      <c r="AI3425">
        <f t="shared" si="1132"/>
        <v>10</v>
      </c>
      <c r="AJ3425" t="str">
        <f t="shared" si="1133"/>
        <v/>
      </c>
    </row>
    <row r="3426" spans="1:36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113"/>
        <v>1.0358333333333334</v>
      </c>
      <c r="P3426" s="6">
        <f t="shared" si="1114"/>
        <v>81.776315789473685</v>
      </c>
      <c r="Q3426" t="str">
        <f t="shared" si="1115"/>
        <v>theater</v>
      </c>
      <c r="R3426" t="str">
        <f t="shared" si="1116"/>
        <v>plays</v>
      </c>
      <c r="S3426" s="8">
        <f t="shared" si="1117"/>
        <v>42019</v>
      </c>
      <c r="T3426" s="8">
        <f t="shared" si="1118"/>
        <v>42040.290972222225</v>
      </c>
      <c r="U3426">
        <f t="shared" si="1119"/>
        <v>2015</v>
      </c>
      <c r="V3426" t="str">
        <f>VLOOKUP(MONTH(S3426),REF!$C$4:$D$15,2,FALSE)</f>
        <v>JAN</v>
      </c>
      <c r="W3426" t="str">
        <f t="shared" si="1120"/>
        <v>NO</v>
      </c>
      <c r="X3426" t="str">
        <f t="shared" si="1121"/>
        <v>NO</v>
      </c>
      <c r="Y3426" t="str">
        <f t="shared" si="1122"/>
        <v>YES</v>
      </c>
      <c r="Z3426" t="str">
        <f t="shared" si="1123"/>
        <v>NO</v>
      </c>
      <c r="AA3426" t="str">
        <f t="shared" si="1124"/>
        <v>NO</v>
      </c>
      <c r="AB3426" t="str">
        <f t="shared" si="1125"/>
        <v>NO</v>
      </c>
      <c r="AC3426" t="str">
        <f t="shared" si="1126"/>
        <v>NO</v>
      </c>
      <c r="AD3426" t="str">
        <f t="shared" si="1127"/>
        <v>NO</v>
      </c>
      <c r="AE3426" t="str">
        <f t="shared" si="1128"/>
        <v>NO</v>
      </c>
      <c r="AF3426" t="str">
        <f t="shared" si="1129"/>
        <v>NO</v>
      </c>
      <c r="AG3426" t="str">
        <f t="shared" si="1130"/>
        <v>NO</v>
      </c>
      <c r="AH3426" t="str">
        <f t="shared" si="1131"/>
        <v>NO</v>
      </c>
      <c r="AI3426">
        <f t="shared" si="1132"/>
        <v>76</v>
      </c>
      <c r="AJ3426" t="str">
        <f t="shared" si="1133"/>
        <v/>
      </c>
    </row>
    <row r="3427" spans="1:36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113"/>
        <v>1.0297033333333332</v>
      </c>
      <c r="P3427" s="6">
        <f t="shared" si="1114"/>
        <v>297.02980769230766</v>
      </c>
      <c r="Q3427" t="str">
        <f t="shared" si="1115"/>
        <v>theater</v>
      </c>
      <c r="R3427" t="str">
        <f t="shared" si="1116"/>
        <v>plays</v>
      </c>
      <c r="S3427" s="8">
        <f t="shared" si="1117"/>
        <v>41885</v>
      </c>
      <c r="T3427" s="8">
        <f t="shared" si="1118"/>
        <v>41916.617314814815</v>
      </c>
      <c r="U3427">
        <f t="shared" si="1119"/>
        <v>2014</v>
      </c>
      <c r="V3427" t="str">
        <f>VLOOKUP(MONTH(S3427),REF!$C$4:$D$15,2,FALSE)</f>
        <v>SEP</v>
      </c>
      <c r="W3427" t="str">
        <f t="shared" si="1120"/>
        <v>NO</v>
      </c>
      <c r="X3427" t="str">
        <f t="shared" si="1121"/>
        <v>NO</v>
      </c>
      <c r="Y3427" t="str">
        <f t="shared" si="1122"/>
        <v>NO</v>
      </c>
      <c r="Z3427" t="str">
        <f t="shared" si="1123"/>
        <v>NO</v>
      </c>
      <c r="AA3427" t="str">
        <f t="shared" si="1124"/>
        <v>NO</v>
      </c>
      <c r="AB3427" t="str">
        <f t="shared" si="1125"/>
        <v>NO</v>
      </c>
      <c r="AC3427" t="str">
        <f t="shared" si="1126"/>
        <v>NO</v>
      </c>
      <c r="AD3427" t="str">
        <f t="shared" si="1127"/>
        <v>YES</v>
      </c>
      <c r="AE3427" t="str">
        <f t="shared" si="1128"/>
        <v>NO</v>
      </c>
      <c r="AF3427" t="str">
        <f t="shared" si="1129"/>
        <v>NO</v>
      </c>
      <c r="AG3427" t="str">
        <f t="shared" si="1130"/>
        <v>NO</v>
      </c>
      <c r="AH3427" t="str">
        <f t="shared" si="1131"/>
        <v>NO</v>
      </c>
      <c r="AI3427">
        <f t="shared" si="1132"/>
        <v>104</v>
      </c>
      <c r="AJ3427" t="str">
        <f t="shared" si="1133"/>
        <v/>
      </c>
    </row>
    <row r="3428" spans="1:36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113"/>
        <v>1.0813333333333333</v>
      </c>
      <c r="P3428" s="6">
        <f t="shared" si="1114"/>
        <v>46.609195402298852</v>
      </c>
      <c r="Q3428" t="str">
        <f t="shared" si="1115"/>
        <v>theater</v>
      </c>
      <c r="R3428" t="str">
        <f t="shared" si="1116"/>
        <v>plays</v>
      </c>
      <c r="S3428" s="8">
        <f t="shared" si="1117"/>
        <v>41884</v>
      </c>
      <c r="T3428" s="8">
        <f t="shared" si="1118"/>
        <v>41903.083333333336</v>
      </c>
      <c r="U3428">
        <f t="shared" si="1119"/>
        <v>2014</v>
      </c>
      <c r="V3428" t="str">
        <f>VLOOKUP(MONTH(S3428),REF!$C$4:$D$15,2,FALSE)</f>
        <v>SEP</v>
      </c>
      <c r="W3428" t="str">
        <f t="shared" si="1120"/>
        <v>NO</v>
      </c>
      <c r="X3428" t="str">
        <f t="shared" si="1121"/>
        <v>YES</v>
      </c>
      <c r="Y3428" t="str">
        <f t="shared" si="1122"/>
        <v>NO</v>
      </c>
      <c r="Z3428" t="str">
        <f t="shared" si="1123"/>
        <v>NO</v>
      </c>
      <c r="AA3428" t="str">
        <f t="shared" si="1124"/>
        <v>NO</v>
      </c>
      <c r="AB3428" t="str">
        <f t="shared" si="1125"/>
        <v>NO</v>
      </c>
      <c r="AC3428" t="str">
        <f t="shared" si="1126"/>
        <v>NO</v>
      </c>
      <c r="AD3428" t="str">
        <f t="shared" si="1127"/>
        <v>NO</v>
      </c>
      <c r="AE3428" t="str">
        <f t="shared" si="1128"/>
        <v>NO</v>
      </c>
      <c r="AF3428" t="str">
        <f t="shared" si="1129"/>
        <v>NO</v>
      </c>
      <c r="AG3428" t="str">
        <f t="shared" si="1130"/>
        <v>NO</v>
      </c>
      <c r="AH3428" t="str">
        <f t="shared" si="1131"/>
        <v>NO</v>
      </c>
      <c r="AI3428">
        <f t="shared" si="1132"/>
        <v>87</v>
      </c>
      <c r="AJ3428" t="str">
        <f t="shared" si="1133"/>
        <v/>
      </c>
    </row>
    <row r="3429" spans="1:36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113"/>
        <v>1</v>
      </c>
      <c r="P3429" s="6">
        <f t="shared" si="1114"/>
        <v>51.724137931034484</v>
      </c>
      <c r="Q3429" t="str">
        <f t="shared" si="1115"/>
        <v>theater</v>
      </c>
      <c r="R3429" t="str">
        <f t="shared" si="1116"/>
        <v>plays</v>
      </c>
      <c r="S3429" s="8">
        <f t="shared" si="1117"/>
        <v>41793</v>
      </c>
      <c r="T3429" s="8">
        <f t="shared" si="1118"/>
        <v>41822.645277777774</v>
      </c>
      <c r="U3429">
        <f t="shared" si="1119"/>
        <v>2014</v>
      </c>
      <c r="V3429" t="str">
        <f>VLOOKUP(MONTH(S3429),REF!$C$4:$D$15,2,FALSE)</f>
        <v>JUN</v>
      </c>
      <c r="W3429" t="str">
        <f t="shared" si="1120"/>
        <v>NO</v>
      </c>
      <c r="X3429" t="str">
        <f t="shared" si="1121"/>
        <v>YES</v>
      </c>
      <c r="Y3429" t="str">
        <f t="shared" si="1122"/>
        <v>NO</v>
      </c>
      <c r="Z3429" t="str">
        <f t="shared" si="1123"/>
        <v>NO</v>
      </c>
      <c r="AA3429" t="str">
        <f t="shared" si="1124"/>
        <v>NO</v>
      </c>
      <c r="AB3429" t="str">
        <f t="shared" si="1125"/>
        <v>NO</v>
      </c>
      <c r="AC3429" t="str">
        <f t="shared" si="1126"/>
        <v>NO</v>
      </c>
      <c r="AD3429" t="str">
        <f t="shared" si="1127"/>
        <v>NO</v>
      </c>
      <c r="AE3429" t="str">
        <f t="shared" si="1128"/>
        <v>NO</v>
      </c>
      <c r="AF3429" t="str">
        <f t="shared" si="1129"/>
        <v>NO</v>
      </c>
      <c r="AG3429" t="str">
        <f t="shared" si="1130"/>
        <v>NO</v>
      </c>
      <c r="AH3429" t="str">
        <f t="shared" si="1131"/>
        <v>NO</v>
      </c>
      <c r="AI3429">
        <f t="shared" si="1132"/>
        <v>29</v>
      </c>
      <c r="AJ3429" t="str">
        <f t="shared" si="1133"/>
        <v/>
      </c>
    </row>
    <row r="3430" spans="1:36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113"/>
        <v>1.0275000000000001</v>
      </c>
      <c r="P3430" s="6">
        <f t="shared" si="1114"/>
        <v>40.294117647058826</v>
      </c>
      <c r="Q3430" t="str">
        <f t="shared" si="1115"/>
        <v>theater</v>
      </c>
      <c r="R3430" t="str">
        <f t="shared" si="1116"/>
        <v>plays</v>
      </c>
      <c r="S3430" s="8">
        <f t="shared" si="1117"/>
        <v>42039</v>
      </c>
      <c r="T3430" s="8">
        <f t="shared" si="1118"/>
        <v>42063.708333333328</v>
      </c>
      <c r="U3430">
        <f t="shared" si="1119"/>
        <v>2015</v>
      </c>
      <c r="V3430" t="str">
        <f>VLOOKUP(MONTH(S3430),REF!$C$4:$D$15,2,FALSE)</f>
        <v>FEB</v>
      </c>
      <c r="W3430" t="str">
        <f t="shared" si="1120"/>
        <v>NO</v>
      </c>
      <c r="X3430" t="str">
        <f t="shared" si="1121"/>
        <v>YES</v>
      </c>
      <c r="Y3430" t="str">
        <f t="shared" si="1122"/>
        <v>NO</v>
      </c>
      <c r="Z3430" t="str">
        <f t="shared" si="1123"/>
        <v>NO</v>
      </c>
      <c r="AA3430" t="str">
        <f t="shared" si="1124"/>
        <v>NO</v>
      </c>
      <c r="AB3430" t="str">
        <f t="shared" si="1125"/>
        <v>NO</v>
      </c>
      <c r="AC3430" t="str">
        <f t="shared" si="1126"/>
        <v>NO</v>
      </c>
      <c r="AD3430" t="str">
        <f t="shared" si="1127"/>
        <v>NO</v>
      </c>
      <c r="AE3430" t="str">
        <f t="shared" si="1128"/>
        <v>NO</v>
      </c>
      <c r="AF3430" t="str">
        <f t="shared" si="1129"/>
        <v>NO</v>
      </c>
      <c r="AG3430" t="str">
        <f t="shared" si="1130"/>
        <v>NO</v>
      </c>
      <c r="AH3430" t="str">
        <f t="shared" si="1131"/>
        <v>NO</v>
      </c>
      <c r="AI3430">
        <f t="shared" si="1132"/>
        <v>51</v>
      </c>
      <c r="AJ3430" t="str">
        <f t="shared" si="1133"/>
        <v/>
      </c>
    </row>
    <row r="3431" spans="1:36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113"/>
        <v>1.3</v>
      </c>
      <c r="P3431" s="6">
        <f t="shared" si="1114"/>
        <v>16.25</v>
      </c>
      <c r="Q3431" t="str">
        <f t="shared" si="1115"/>
        <v>theater</v>
      </c>
      <c r="R3431" t="str">
        <f t="shared" si="1116"/>
        <v>plays</v>
      </c>
      <c r="S3431" s="8">
        <f t="shared" si="1117"/>
        <v>42662</v>
      </c>
      <c r="T3431" s="8">
        <f t="shared" si="1118"/>
        <v>42676.021539351852</v>
      </c>
      <c r="U3431">
        <f t="shared" si="1119"/>
        <v>2016</v>
      </c>
      <c r="V3431" t="str">
        <f>VLOOKUP(MONTH(S3431),REF!$C$4:$D$15,2,FALSE)</f>
        <v>OCT</v>
      </c>
      <c r="W3431" t="str">
        <f t="shared" si="1120"/>
        <v>YES</v>
      </c>
      <c r="X3431" t="str">
        <f t="shared" si="1121"/>
        <v>NO</v>
      </c>
      <c r="Y3431" t="str">
        <f t="shared" si="1122"/>
        <v>NO</v>
      </c>
      <c r="Z3431" t="str">
        <f t="shared" si="1123"/>
        <v>NO</v>
      </c>
      <c r="AA3431" t="str">
        <f t="shared" si="1124"/>
        <v>NO</v>
      </c>
      <c r="AB3431" t="str">
        <f t="shared" si="1125"/>
        <v>NO</v>
      </c>
      <c r="AC3431" t="str">
        <f t="shared" si="1126"/>
        <v>NO</v>
      </c>
      <c r="AD3431" t="str">
        <f t="shared" si="1127"/>
        <v>NO</v>
      </c>
      <c r="AE3431" t="str">
        <f t="shared" si="1128"/>
        <v>NO</v>
      </c>
      <c r="AF3431" t="str">
        <f t="shared" si="1129"/>
        <v>NO</v>
      </c>
      <c r="AG3431" t="str">
        <f t="shared" si="1130"/>
        <v>NO</v>
      </c>
      <c r="AH3431" t="str">
        <f t="shared" si="1131"/>
        <v>NO</v>
      </c>
      <c r="AI3431">
        <f t="shared" si="1132"/>
        <v>12</v>
      </c>
      <c r="AJ3431" t="str">
        <f t="shared" si="1133"/>
        <v/>
      </c>
    </row>
    <row r="3432" spans="1:36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113"/>
        <v>1.0854949999999999</v>
      </c>
      <c r="P3432" s="6">
        <f t="shared" si="1114"/>
        <v>30.152638888888887</v>
      </c>
      <c r="Q3432" t="str">
        <f t="shared" si="1115"/>
        <v>theater</v>
      </c>
      <c r="R3432" t="str">
        <f t="shared" si="1116"/>
        <v>plays</v>
      </c>
      <c r="S3432" s="8">
        <f t="shared" si="1117"/>
        <v>41821</v>
      </c>
      <c r="T3432" s="8">
        <f t="shared" si="1118"/>
        <v>41850.945613425924</v>
      </c>
      <c r="U3432">
        <f t="shared" si="1119"/>
        <v>2014</v>
      </c>
      <c r="V3432" t="str">
        <f>VLOOKUP(MONTH(S3432),REF!$C$4:$D$15,2,FALSE)</f>
        <v>JUL</v>
      </c>
      <c r="W3432" t="str">
        <f t="shared" si="1120"/>
        <v>NO</v>
      </c>
      <c r="X3432" t="str">
        <f t="shared" si="1121"/>
        <v>YES</v>
      </c>
      <c r="Y3432" t="str">
        <f t="shared" si="1122"/>
        <v>NO</v>
      </c>
      <c r="Z3432" t="str">
        <f t="shared" si="1123"/>
        <v>NO</v>
      </c>
      <c r="AA3432" t="str">
        <f t="shared" si="1124"/>
        <v>NO</v>
      </c>
      <c r="AB3432" t="str">
        <f t="shared" si="1125"/>
        <v>NO</v>
      </c>
      <c r="AC3432" t="str">
        <f t="shared" si="1126"/>
        <v>NO</v>
      </c>
      <c r="AD3432" t="str">
        <f t="shared" si="1127"/>
        <v>NO</v>
      </c>
      <c r="AE3432" t="str">
        <f t="shared" si="1128"/>
        <v>NO</v>
      </c>
      <c r="AF3432" t="str">
        <f t="shared" si="1129"/>
        <v>NO</v>
      </c>
      <c r="AG3432" t="str">
        <f t="shared" si="1130"/>
        <v>NO</v>
      </c>
      <c r="AH3432" t="str">
        <f t="shared" si="1131"/>
        <v>NO</v>
      </c>
      <c r="AI3432">
        <f t="shared" si="1132"/>
        <v>72</v>
      </c>
      <c r="AJ3432" t="str">
        <f t="shared" si="1133"/>
        <v/>
      </c>
    </row>
    <row r="3433" spans="1:36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113"/>
        <v>1</v>
      </c>
      <c r="P3433" s="6">
        <f t="shared" si="1114"/>
        <v>95.238095238095241</v>
      </c>
      <c r="Q3433" t="str">
        <f t="shared" si="1115"/>
        <v>theater</v>
      </c>
      <c r="R3433" t="str">
        <f t="shared" si="1116"/>
        <v>plays</v>
      </c>
      <c r="S3433" s="8">
        <f t="shared" si="1117"/>
        <v>41840</v>
      </c>
      <c r="T3433" s="8">
        <f t="shared" si="1118"/>
        <v>41869.730937500004</v>
      </c>
      <c r="U3433">
        <f t="shared" si="1119"/>
        <v>2014</v>
      </c>
      <c r="V3433" t="str">
        <f>VLOOKUP(MONTH(S3433),REF!$C$4:$D$15,2,FALSE)</f>
        <v>JUL</v>
      </c>
      <c r="W3433" t="str">
        <f t="shared" si="1120"/>
        <v>NO</v>
      </c>
      <c r="X3433" t="str">
        <f t="shared" si="1121"/>
        <v>YES</v>
      </c>
      <c r="Y3433" t="str">
        <f t="shared" si="1122"/>
        <v>NO</v>
      </c>
      <c r="Z3433" t="str">
        <f t="shared" si="1123"/>
        <v>NO</v>
      </c>
      <c r="AA3433" t="str">
        <f t="shared" si="1124"/>
        <v>NO</v>
      </c>
      <c r="AB3433" t="str">
        <f t="shared" si="1125"/>
        <v>NO</v>
      </c>
      <c r="AC3433" t="str">
        <f t="shared" si="1126"/>
        <v>NO</v>
      </c>
      <c r="AD3433" t="str">
        <f t="shared" si="1127"/>
        <v>NO</v>
      </c>
      <c r="AE3433" t="str">
        <f t="shared" si="1128"/>
        <v>NO</v>
      </c>
      <c r="AF3433" t="str">
        <f t="shared" si="1129"/>
        <v>NO</v>
      </c>
      <c r="AG3433" t="str">
        <f t="shared" si="1130"/>
        <v>NO</v>
      </c>
      <c r="AH3433" t="str">
        <f t="shared" si="1131"/>
        <v>NO</v>
      </c>
      <c r="AI3433">
        <f t="shared" si="1132"/>
        <v>21</v>
      </c>
      <c r="AJ3433" t="str">
        <f t="shared" si="1133"/>
        <v/>
      </c>
    </row>
    <row r="3434" spans="1:36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113"/>
        <v>1.0965</v>
      </c>
      <c r="P3434" s="6">
        <f t="shared" si="1114"/>
        <v>52.214285714285715</v>
      </c>
      <c r="Q3434" t="str">
        <f t="shared" si="1115"/>
        <v>theater</v>
      </c>
      <c r="R3434" t="str">
        <f t="shared" si="1116"/>
        <v>plays</v>
      </c>
      <c r="S3434" s="8">
        <f t="shared" si="1117"/>
        <v>42381</v>
      </c>
      <c r="T3434" s="8">
        <f t="shared" si="1118"/>
        <v>42405.916666666672</v>
      </c>
      <c r="U3434">
        <f t="shared" si="1119"/>
        <v>2016</v>
      </c>
      <c r="V3434" t="str">
        <f>VLOOKUP(MONTH(S3434),REF!$C$4:$D$15,2,FALSE)</f>
        <v>JAN</v>
      </c>
      <c r="W3434" t="str">
        <f t="shared" si="1120"/>
        <v>NO</v>
      </c>
      <c r="X3434" t="str">
        <f t="shared" si="1121"/>
        <v>YES</v>
      </c>
      <c r="Y3434" t="str">
        <f t="shared" si="1122"/>
        <v>NO</v>
      </c>
      <c r="Z3434" t="str">
        <f t="shared" si="1123"/>
        <v>NO</v>
      </c>
      <c r="AA3434" t="str">
        <f t="shared" si="1124"/>
        <v>NO</v>
      </c>
      <c r="AB3434" t="str">
        <f t="shared" si="1125"/>
        <v>NO</v>
      </c>
      <c r="AC3434" t="str">
        <f t="shared" si="1126"/>
        <v>NO</v>
      </c>
      <c r="AD3434" t="str">
        <f t="shared" si="1127"/>
        <v>NO</v>
      </c>
      <c r="AE3434" t="str">
        <f t="shared" si="1128"/>
        <v>NO</v>
      </c>
      <c r="AF3434" t="str">
        <f t="shared" si="1129"/>
        <v>NO</v>
      </c>
      <c r="AG3434" t="str">
        <f t="shared" si="1130"/>
        <v>NO</v>
      </c>
      <c r="AH3434" t="str">
        <f t="shared" si="1131"/>
        <v>NO</v>
      </c>
      <c r="AI3434">
        <f t="shared" si="1132"/>
        <v>42</v>
      </c>
      <c r="AJ3434" t="str">
        <f t="shared" si="1133"/>
        <v/>
      </c>
    </row>
    <row r="3435" spans="1:36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113"/>
        <v>1.0026315789473683</v>
      </c>
      <c r="P3435" s="6">
        <f t="shared" si="1114"/>
        <v>134.1549295774648</v>
      </c>
      <c r="Q3435" t="str">
        <f t="shared" si="1115"/>
        <v>theater</v>
      </c>
      <c r="R3435" t="str">
        <f t="shared" si="1116"/>
        <v>plays</v>
      </c>
      <c r="S3435" s="8">
        <f t="shared" si="1117"/>
        <v>41776</v>
      </c>
      <c r="T3435" s="8">
        <f t="shared" si="1118"/>
        <v>41807.125</v>
      </c>
      <c r="U3435">
        <f t="shared" si="1119"/>
        <v>2014</v>
      </c>
      <c r="V3435" t="str">
        <f>VLOOKUP(MONTH(S3435),REF!$C$4:$D$15,2,FALSE)</f>
        <v>MAY</v>
      </c>
      <c r="W3435" t="str">
        <f t="shared" si="1120"/>
        <v>NO</v>
      </c>
      <c r="X3435" t="str">
        <f t="shared" si="1121"/>
        <v>NO</v>
      </c>
      <c r="Y3435" t="str">
        <f t="shared" si="1122"/>
        <v>YES</v>
      </c>
      <c r="Z3435" t="str">
        <f t="shared" si="1123"/>
        <v>NO</v>
      </c>
      <c r="AA3435" t="str">
        <f t="shared" si="1124"/>
        <v>NO</v>
      </c>
      <c r="AB3435" t="str">
        <f t="shared" si="1125"/>
        <v>NO</v>
      </c>
      <c r="AC3435" t="str">
        <f t="shared" si="1126"/>
        <v>NO</v>
      </c>
      <c r="AD3435" t="str">
        <f t="shared" si="1127"/>
        <v>NO</v>
      </c>
      <c r="AE3435" t="str">
        <f t="shared" si="1128"/>
        <v>NO</v>
      </c>
      <c r="AF3435" t="str">
        <f t="shared" si="1129"/>
        <v>NO</v>
      </c>
      <c r="AG3435" t="str">
        <f t="shared" si="1130"/>
        <v>NO</v>
      </c>
      <c r="AH3435" t="str">
        <f t="shared" si="1131"/>
        <v>NO</v>
      </c>
      <c r="AI3435">
        <f t="shared" si="1132"/>
        <v>71</v>
      </c>
      <c r="AJ3435" t="str">
        <f t="shared" si="1133"/>
        <v/>
      </c>
    </row>
    <row r="3436" spans="1:36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113"/>
        <v>1.0555000000000001</v>
      </c>
      <c r="P3436" s="6">
        <f t="shared" si="1114"/>
        <v>62.827380952380949</v>
      </c>
      <c r="Q3436" t="str">
        <f t="shared" si="1115"/>
        <v>theater</v>
      </c>
      <c r="R3436" t="str">
        <f t="shared" si="1116"/>
        <v>plays</v>
      </c>
      <c r="S3436" s="8">
        <f t="shared" si="1117"/>
        <v>41800</v>
      </c>
      <c r="T3436" s="8">
        <f t="shared" si="1118"/>
        <v>41830.380428240736</v>
      </c>
      <c r="U3436">
        <f t="shared" si="1119"/>
        <v>2014</v>
      </c>
      <c r="V3436" t="str">
        <f>VLOOKUP(MONTH(S3436),REF!$C$4:$D$15,2,FALSE)</f>
        <v>JUN</v>
      </c>
      <c r="W3436" t="str">
        <f t="shared" si="1120"/>
        <v>NO</v>
      </c>
      <c r="X3436" t="str">
        <f t="shared" si="1121"/>
        <v>NO</v>
      </c>
      <c r="Y3436" t="str">
        <f t="shared" si="1122"/>
        <v>NO</v>
      </c>
      <c r="Z3436" t="str">
        <f t="shared" si="1123"/>
        <v>YES</v>
      </c>
      <c r="AA3436" t="str">
        <f t="shared" si="1124"/>
        <v>NO</v>
      </c>
      <c r="AB3436" t="str">
        <f t="shared" si="1125"/>
        <v>NO</v>
      </c>
      <c r="AC3436" t="str">
        <f t="shared" si="1126"/>
        <v>NO</v>
      </c>
      <c r="AD3436" t="str">
        <f t="shared" si="1127"/>
        <v>NO</v>
      </c>
      <c r="AE3436" t="str">
        <f t="shared" si="1128"/>
        <v>NO</v>
      </c>
      <c r="AF3436" t="str">
        <f t="shared" si="1129"/>
        <v>NO</v>
      </c>
      <c r="AG3436" t="str">
        <f t="shared" si="1130"/>
        <v>NO</v>
      </c>
      <c r="AH3436" t="str">
        <f t="shared" si="1131"/>
        <v>NO</v>
      </c>
      <c r="AI3436">
        <f t="shared" si="1132"/>
        <v>168</v>
      </c>
      <c r="AJ3436" t="str">
        <f t="shared" si="1133"/>
        <v/>
      </c>
    </row>
    <row r="3437" spans="1:36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113"/>
        <v>1.1200000000000001</v>
      </c>
      <c r="P3437" s="6">
        <f t="shared" si="1114"/>
        <v>58.94736842105263</v>
      </c>
      <c r="Q3437" t="str">
        <f t="shared" si="1115"/>
        <v>theater</v>
      </c>
      <c r="R3437" t="str">
        <f t="shared" si="1116"/>
        <v>plays</v>
      </c>
      <c r="S3437" s="8">
        <f t="shared" si="1117"/>
        <v>42573</v>
      </c>
      <c r="T3437" s="8">
        <f t="shared" si="1118"/>
        <v>42589.125</v>
      </c>
      <c r="U3437">
        <f t="shared" si="1119"/>
        <v>2016</v>
      </c>
      <c r="V3437" t="str">
        <f>VLOOKUP(MONTH(S3437),REF!$C$4:$D$15,2,FALSE)</f>
        <v>JUL</v>
      </c>
      <c r="W3437" t="str">
        <f t="shared" si="1120"/>
        <v>NO</v>
      </c>
      <c r="X3437" t="str">
        <f t="shared" si="1121"/>
        <v>YES</v>
      </c>
      <c r="Y3437" t="str">
        <f t="shared" si="1122"/>
        <v>NO</v>
      </c>
      <c r="Z3437" t="str">
        <f t="shared" si="1123"/>
        <v>NO</v>
      </c>
      <c r="AA3437" t="str">
        <f t="shared" si="1124"/>
        <v>NO</v>
      </c>
      <c r="AB3437" t="str">
        <f t="shared" si="1125"/>
        <v>NO</v>
      </c>
      <c r="AC3437" t="str">
        <f t="shared" si="1126"/>
        <v>NO</v>
      </c>
      <c r="AD3437" t="str">
        <f t="shared" si="1127"/>
        <v>NO</v>
      </c>
      <c r="AE3437" t="str">
        <f t="shared" si="1128"/>
        <v>NO</v>
      </c>
      <c r="AF3437" t="str">
        <f t="shared" si="1129"/>
        <v>NO</v>
      </c>
      <c r="AG3437" t="str">
        <f t="shared" si="1130"/>
        <v>NO</v>
      </c>
      <c r="AH3437" t="str">
        <f t="shared" si="1131"/>
        <v>NO</v>
      </c>
      <c r="AI3437">
        <f t="shared" si="1132"/>
        <v>19</v>
      </c>
      <c r="AJ3437" t="str">
        <f t="shared" si="1133"/>
        <v/>
      </c>
    </row>
    <row r="3438" spans="1:36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113"/>
        <v>1.0589999999999999</v>
      </c>
      <c r="P3438" s="6">
        <f t="shared" si="1114"/>
        <v>143.1081081081081</v>
      </c>
      <c r="Q3438" t="str">
        <f t="shared" si="1115"/>
        <v>theater</v>
      </c>
      <c r="R3438" t="str">
        <f t="shared" si="1116"/>
        <v>plays</v>
      </c>
      <c r="S3438" s="8">
        <f t="shared" si="1117"/>
        <v>41852</v>
      </c>
      <c r="T3438" s="8">
        <f t="shared" si="1118"/>
        <v>41872.686111111107</v>
      </c>
      <c r="U3438">
        <f t="shared" si="1119"/>
        <v>2014</v>
      </c>
      <c r="V3438" t="str">
        <f>VLOOKUP(MONTH(S3438),REF!$C$4:$D$15,2,FALSE)</f>
        <v>AUG</v>
      </c>
      <c r="W3438" t="str">
        <f t="shared" si="1120"/>
        <v>NO</v>
      </c>
      <c r="X3438" t="str">
        <f t="shared" si="1121"/>
        <v>NO</v>
      </c>
      <c r="Y3438" t="str">
        <f t="shared" si="1122"/>
        <v>YES</v>
      </c>
      <c r="Z3438" t="str">
        <f t="shared" si="1123"/>
        <v>NO</v>
      </c>
      <c r="AA3438" t="str">
        <f t="shared" si="1124"/>
        <v>NO</v>
      </c>
      <c r="AB3438" t="str">
        <f t="shared" si="1125"/>
        <v>NO</v>
      </c>
      <c r="AC3438" t="str">
        <f t="shared" si="1126"/>
        <v>NO</v>
      </c>
      <c r="AD3438" t="str">
        <f t="shared" si="1127"/>
        <v>NO</v>
      </c>
      <c r="AE3438" t="str">
        <f t="shared" si="1128"/>
        <v>NO</v>
      </c>
      <c r="AF3438" t="str">
        <f t="shared" si="1129"/>
        <v>NO</v>
      </c>
      <c r="AG3438" t="str">
        <f t="shared" si="1130"/>
        <v>NO</v>
      </c>
      <c r="AH3438" t="str">
        <f t="shared" si="1131"/>
        <v>NO</v>
      </c>
      <c r="AI3438">
        <f t="shared" si="1132"/>
        <v>37</v>
      </c>
      <c r="AJ3438" t="str">
        <f t="shared" si="1133"/>
        <v/>
      </c>
    </row>
    <row r="3439" spans="1:36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113"/>
        <v>1.01</v>
      </c>
      <c r="P3439" s="6">
        <f t="shared" si="1114"/>
        <v>84.166666666666671</v>
      </c>
      <c r="Q3439" t="str">
        <f t="shared" si="1115"/>
        <v>theater</v>
      </c>
      <c r="R3439" t="str">
        <f t="shared" si="1116"/>
        <v>plays</v>
      </c>
      <c r="S3439" s="8">
        <f t="shared" si="1117"/>
        <v>42206</v>
      </c>
      <c r="T3439" s="8">
        <f t="shared" si="1118"/>
        <v>42235.710879629631</v>
      </c>
      <c r="U3439">
        <f t="shared" si="1119"/>
        <v>2015</v>
      </c>
      <c r="V3439" t="str">
        <f>VLOOKUP(MONTH(S3439),REF!$C$4:$D$15,2,FALSE)</f>
        <v>JUL</v>
      </c>
      <c r="W3439" t="str">
        <f t="shared" si="1120"/>
        <v>NO</v>
      </c>
      <c r="X3439" t="str">
        <f t="shared" si="1121"/>
        <v>YES</v>
      </c>
      <c r="Y3439" t="str">
        <f t="shared" si="1122"/>
        <v>NO</v>
      </c>
      <c r="Z3439" t="str">
        <f t="shared" si="1123"/>
        <v>NO</v>
      </c>
      <c r="AA3439" t="str">
        <f t="shared" si="1124"/>
        <v>NO</v>
      </c>
      <c r="AB3439" t="str">
        <f t="shared" si="1125"/>
        <v>NO</v>
      </c>
      <c r="AC3439" t="str">
        <f t="shared" si="1126"/>
        <v>NO</v>
      </c>
      <c r="AD3439" t="str">
        <f t="shared" si="1127"/>
        <v>NO</v>
      </c>
      <c r="AE3439" t="str">
        <f t="shared" si="1128"/>
        <v>NO</v>
      </c>
      <c r="AF3439" t="str">
        <f t="shared" si="1129"/>
        <v>NO</v>
      </c>
      <c r="AG3439" t="str">
        <f t="shared" si="1130"/>
        <v>NO</v>
      </c>
      <c r="AH3439" t="str">
        <f t="shared" si="1131"/>
        <v>NO</v>
      </c>
      <c r="AI3439">
        <f t="shared" si="1132"/>
        <v>36</v>
      </c>
      <c r="AJ3439" t="str">
        <f t="shared" si="1133"/>
        <v/>
      </c>
    </row>
    <row r="3440" spans="1:36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113"/>
        <v>1.042</v>
      </c>
      <c r="P3440" s="6">
        <f t="shared" si="1114"/>
        <v>186.07142857142858</v>
      </c>
      <c r="Q3440" t="str">
        <f t="shared" si="1115"/>
        <v>theater</v>
      </c>
      <c r="R3440" t="str">
        <f t="shared" si="1116"/>
        <v>plays</v>
      </c>
      <c r="S3440" s="8">
        <f t="shared" si="1117"/>
        <v>42101</v>
      </c>
      <c r="T3440" s="8">
        <f t="shared" si="1118"/>
        <v>42126.875</v>
      </c>
      <c r="U3440">
        <f t="shared" si="1119"/>
        <v>2015</v>
      </c>
      <c r="V3440" t="str">
        <f>VLOOKUP(MONTH(S3440),REF!$C$4:$D$15,2,FALSE)</f>
        <v>APR</v>
      </c>
      <c r="W3440" t="str">
        <f t="shared" si="1120"/>
        <v>NO</v>
      </c>
      <c r="X3440" t="str">
        <f t="shared" si="1121"/>
        <v>YES</v>
      </c>
      <c r="Y3440" t="str">
        <f t="shared" si="1122"/>
        <v>NO</v>
      </c>
      <c r="Z3440" t="str">
        <f t="shared" si="1123"/>
        <v>NO</v>
      </c>
      <c r="AA3440" t="str">
        <f t="shared" si="1124"/>
        <v>NO</v>
      </c>
      <c r="AB3440" t="str">
        <f t="shared" si="1125"/>
        <v>NO</v>
      </c>
      <c r="AC3440" t="str">
        <f t="shared" si="1126"/>
        <v>NO</v>
      </c>
      <c r="AD3440" t="str">
        <f t="shared" si="1127"/>
        <v>NO</v>
      </c>
      <c r="AE3440" t="str">
        <f t="shared" si="1128"/>
        <v>NO</v>
      </c>
      <c r="AF3440" t="str">
        <f t="shared" si="1129"/>
        <v>NO</v>
      </c>
      <c r="AG3440" t="str">
        <f t="shared" si="1130"/>
        <v>NO</v>
      </c>
      <c r="AH3440" t="str">
        <f t="shared" si="1131"/>
        <v>NO</v>
      </c>
      <c r="AI3440">
        <f t="shared" si="1132"/>
        <v>14</v>
      </c>
      <c r="AJ3440" t="str">
        <f t="shared" si="1133"/>
        <v/>
      </c>
    </row>
    <row r="3441" spans="1:36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113"/>
        <v>1.3467833333333334</v>
      </c>
      <c r="P3441" s="6">
        <f t="shared" si="1114"/>
        <v>89.785555555555561</v>
      </c>
      <c r="Q3441" t="str">
        <f t="shared" si="1115"/>
        <v>theater</v>
      </c>
      <c r="R3441" t="str">
        <f t="shared" si="1116"/>
        <v>plays</v>
      </c>
      <c r="S3441" s="8">
        <f t="shared" si="1117"/>
        <v>42375</v>
      </c>
      <c r="T3441" s="8">
        <f t="shared" si="1118"/>
        <v>42388.207638888889</v>
      </c>
      <c r="U3441">
        <f t="shared" si="1119"/>
        <v>2016</v>
      </c>
      <c r="V3441" t="str">
        <f>VLOOKUP(MONTH(S3441),REF!$C$4:$D$15,2,FALSE)</f>
        <v>JAN</v>
      </c>
      <c r="W3441" t="str">
        <f t="shared" si="1120"/>
        <v>NO</v>
      </c>
      <c r="X3441" t="str">
        <f t="shared" si="1121"/>
        <v>YES</v>
      </c>
      <c r="Y3441" t="str">
        <f t="shared" si="1122"/>
        <v>NO</v>
      </c>
      <c r="Z3441" t="str">
        <f t="shared" si="1123"/>
        <v>NO</v>
      </c>
      <c r="AA3441" t="str">
        <f t="shared" si="1124"/>
        <v>NO</v>
      </c>
      <c r="AB3441" t="str">
        <f t="shared" si="1125"/>
        <v>NO</v>
      </c>
      <c r="AC3441" t="str">
        <f t="shared" si="1126"/>
        <v>NO</v>
      </c>
      <c r="AD3441" t="str">
        <f t="shared" si="1127"/>
        <v>NO</v>
      </c>
      <c r="AE3441" t="str">
        <f t="shared" si="1128"/>
        <v>NO</v>
      </c>
      <c r="AF3441" t="str">
        <f t="shared" si="1129"/>
        <v>NO</v>
      </c>
      <c r="AG3441" t="str">
        <f t="shared" si="1130"/>
        <v>NO</v>
      </c>
      <c r="AH3441" t="str">
        <f t="shared" si="1131"/>
        <v>NO</v>
      </c>
      <c r="AI3441">
        <f t="shared" si="1132"/>
        <v>18</v>
      </c>
      <c r="AJ3441" t="str">
        <f t="shared" si="1133"/>
        <v/>
      </c>
    </row>
    <row r="3442" spans="1:36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113"/>
        <v>1.052184</v>
      </c>
      <c r="P3442" s="6">
        <f t="shared" si="1114"/>
        <v>64.157560975609755</v>
      </c>
      <c r="Q3442" t="str">
        <f t="shared" si="1115"/>
        <v>theater</v>
      </c>
      <c r="R3442" t="str">
        <f t="shared" si="1116"/>
        <v>plays</v>
      </c>
      <c r="S3442" s="8">
        <f t="shared" si="1117"/>
        <v>41809</v>
      </c>
      <c r="T3442" s="8">
        <f t="shared" si="1118"/>
        <v>41831.677083333336</v>
      </c>
      <c r="U3442">
        <f t="shared" si="1119"/>
        <v>2014</v>
      </c>
      <c r="V3442" t="str">
        <f>VLOOKUP(MONTH(S3442),REF!$C$4:$D$15,2,FALSE)</f>
        <v>JUN</v>
      </c>
      <c r="W3442" t="str">
        <f t="shared" si="1120"/>
        <v>NO</v>
      </c>
      <c r="X3442" t="str">
        <f t="shared" si="1121"/>
        <v>NO</v>
      </c>
      <c r="Y3442" t="str">
        <f t="shared" si="1122"/>
        <v>YES</v>
      </c>
      <c r="Z3442" t="str">
        <f t="shared" si="1123"/>
        <v>NO</v>
      </c>
      <c r="AA3442" t="str">
        <f t="shared" si="1124"/>
        <v>NO</v>
      </c>
      <c r="AB3442" t="str">
        <f t="shared" si="1125"/>
        <v>NO</v>
      </c>
      <c r="AC3442" t="str">
        <f t="shared" si="1126"/>
        <v>NO</v>
      </c>
      <c r="AD3442" t="str">
        <f t="shared" si="1127"/>
        <v>NO</v>
      </c>
      <c r="AE3442" t="str">
        <f t="shared" si="1128"/>
        <v>NO</v>
      </c>
      <c r="AF3442" t="str">
        <f t="shared" si="1129"/>
        <v>NO</v>
      </c>
      <c r="AG3442" t="str">
        <f t="shared" si="1130"/>
        <v>NO</v>
      </c>
      <c r="AH3442" t="str">
        <f t="shared" si="1131"/>
        <v>NO</v>
      </c>
      <c r="AI3442">
        <f t="shared" si="1132"/>
        <v>82</v>
      </c>
      <c r="AJ3442" t="str">
        <f t="shared" si="1133"/>
        <v/>
      </c>
    </row>
    <row r="3443" spans="1:36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113"/>
        <v>1.026</v>
      </c>
      <c r="P3443" s="6">
        <f t="shared" si="1114"/>
        <v>59.651162790697676</v>
      </c>
      <c r="Q3443" t="str">
        <f t="shared" si="1115"/>
        <v>theater</v>
      </c>
      <c r="R3443" t="str">
        <f t="shared" si="1116"/>
        <v>plays</v>
      </c>
      <c r="S3443" s="8">
        <f t="shared" si="1117"/>
        <v>42294</v>
      </c>
      <c r="T3443" s="8">
        <f t="shared" si="1118"/>
        <v>42321.845138888893</v>
      </c>
      <c r="U3443">
        <f t="shared" si="1119"/>
        <v>2015</v>
      </c>
      <c r="V3443" t="str">
        <f>VLOOKUP(MONTH(S3443),REF!$C$4:$D$15,2,FALSE)</f>
        <v>OCT</v>
      </c>
      <c r="W3443" t="str">
        <f t="shared" si="1120"/>
        <v>NO</v>
      </c>
      <c r="X3443" t="str">
        <f t="shared" si="1121"/>
        <v>YES</v>
      </c>
      <c r="Y3443" t="str">
        <f t="shared" si="1122"/>
        <v>NO</v>
      </c>
      <c r="Z3443" t="str">
        <f t="shared" si="1123"/>
        <v>NO</v>
      </c>
      <c r="AA3443" t="str">
        <f t="shared" si="1124"/>
        <v>NO</v>
      </c>
      <c r="AB3443" t="str">
        <f t="shared" si="1125"/>
        <v>NO</v>
      </c>
      <c r="AC3443" t="str">
        <f t="shared" si="1126"/>
        <v>NO</v>
      </c>
      <c r="AD3443" t="str">
        <f t="shared" si="1127"/>
        <v>NO</v>
      </c>
      <c r="AE3443" t="str">
        <f t="shared" si="1128"/>
        <v>NO</v>
      </c>
      <c r="AF3443" t="str">
        <f t="shared" si="1129"/>
        <v>NO</v>
      </c>
      <c r="AG3443" t="str">
        <f t="shared" si="1130"/>
        <v>NO</v>
      </c>
      <c r="AH3443" t="str">
        <f t="shared" si="1131"/>
        <v>NO</v>
      </c>
      <c r="AI3443">
        <f t="shared" si="1132"/>
        <v>43</v>
      </c>
      <c r="AJ3443" t="str">
        <f t="shared" si="1133"/>
        <v/>
      </c>
    </row>
    <row r="3444" spans="1:36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113"/>
        <v>1</v>
      </c>
      <c r="P3444" s="6">
        <f t="shared" si="1114"/>
        <v>31.25</v>
      </c>
      <c r="Q3444" t="str">
        <f t="shared" si="1115"/>
        <v>theater</v>
      </c>
      <c r="R3444" t="str">
        <f t="shared" si="1116"/>
        <v>plays</v>
      </c>
      <c r="S3444" s="8">
        <f t="shared" si="1117"/>
        <v>42125</v>
      </c>
      <c r="T3444" s="8">
        <f t="shared" si="1118"/>
        <v>42154.841111111113</v>
      </c>
      <c r="U3444">
        <f t="shared" si="1119"/>
        <v>2015</v>
      </c>
      <c r="V3444" t="str">
        <f>VLOOKUP(MONTH(S3444),REF!$C$4:$D$15,2,FALSE)</f>
        <v>MAY</v>
      </c>
      <c r="W3444" t="str">
        <f t="shared" si="1120"/>
        <v>YES</v>
      </c>
      <c r="X3444" t="str">
        <f t="shared" si="1121"/>
        <v>NO</v>
      </c>
      <c r="Y3444" t="str">
        <f t="shared" si="1122"/>
        <v>NO</v>
      </c>
      <c r="Z3444" t="str">
        <f t="shared" si="1123"/>
        <v>NO</v>
      </c>
      <c r="AA3444" t="str">
        <f t="shared" si="1124"/>
        <v>NO</v>
      </c>
      <c r="AB3444" t="str">
        <f t="shared" si="1125"/>
        <v>NO</v>
      </c>
      <c r="AC3444" t="str">
        <f t="shared" si="1126"/>
        <v>NO</v>
      </c>
      <c r="AD3444" t="str">
        <f t="shared" si="1127"/>
        <v>NO</v>
      </c>
      <c r="AE3444" t="str">
        <f t="shared" si="1128"/>
        <v>NO</v>
      </c>
      <c r="AF3444" t="str">
        <f t="shared" si="1129"/>
        <v>NO</v>
      </c>
      <c r="AG3444" t="str">
        <f t="shared" si="1130"/>
        <v>NO</v>
      </c>
      <c r="AH3444" t="str">
        <f t="shared" si="1131"/>
        <v>NO</v>
      </c>
      <c r="AI3444">
        <f t="shared" si="1132"/>
        <v>8</v>
      </c>
      <c r="AJ3444" t="str">
        <f t="shared" si="1133"/>
        <v/>
      </c>
    </row>
    <row r="3445" spans="1:36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113"/>
        <v>1.855</v>
      </c>
      <c r="P3445" s="6">
        <f t="shared" si="1114"/>
        <v>41.222222222222221</v>
      </c>
      <c r="Q3445" t="str">
        <f t="shared" si="1115"/>
        <v>theater</v>
      </c>
      <c r="R3445" t="str">
        <f t="shared" si="1116"/>
        <v>plays</v>
      </c>
      <c r="S3445" s="8">
        <f t="shared" si="1117"/>
        <v>41862</v>
      </c>
      <c r="T3445" s="8">
        <f t="shared" si="1118"/>
        <v>41891.524837962963</v>
      </c>
      <c r="U3445">
        <f t="shared" si="1119"/>
        <v>2014</v>
      </c>
      <c r="V3445" t="str">
        <f>VLOOKUP(MONTH(S3445),REF!$C$4:$D$15,2,FALSE)</f>
        <v>AUG</v>
      </c>
      <c r="W3445" t="str">
        <f t="shared" si="1120"/>
        <v>NO</v>
      </c>
      <c r="X3445" t="str">
        <f t="shared" si="1121"/>
        <v>YES</v>
      </c>
      <c r="Y3445" t="str">
        <f t="shared" si="1122"/>
        <v>NO</v>
      </c>
      <c r="Z3445" t="str">
        <f t="shared" si="1123"/>
        <v>NO</v>
      </c>
      <c r="AA3445" t="str">
        <f t="shared" si="1124"/>
        <v>NO</v>
      </c>
      <c r="AB3445" t="str">
        <f t="shared" si="1125"/>
        <v>NO</v>
      </c>
      <c r="AC3445" t="str">
        <f t="shared" si="1126"/>
        <v>NO</v>
      </c>
      <c r="AD3445" t="str">
        <f t="shared" si="1127"/>
        <v>NO</v>
      </c>
      <c r="AE3445" t="str">
        <f t="shared" si="1128"/>
        <v>NO</v>
      </c>
      <c r="AF3445" t="str">
        <f t="shared" si="1129"/>
        <v>NO</v>
      </c>
      <c r="AG3445" t="str">
        <f t="shared" si="1130"/>
        <v>NO</v>
      </c>
      <c r="AH3445" t="str">
        <f t="shared" si="1131"/>
        <v>NO</v>
      </c>
      <c r="AI3445">
        <f t="shared" si="1132"/>
        <v>45</v>
      </c>
      <c r="AJ3445" t="str">
        <f t="shared" si="1133"/>
        <v/>
      </c>
    </row>
    <row r="3446" spans="1:36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113"/>
        <v>2.89</v>
      </c>
      <c r="P3446" s="6">
        <f t="shared" si="1114"/>
        <v>43.35</v>
      </c>
      <c r="Q3446" t="str">
        <f t="shared" si="1115"/>
        <v>theater</v>
      </c>
      <c r="R3446" t="str">
        <f t="shared" si="1116"/>
        <v>plays</v>
      </c>
      <c r="S3446" s="8">
        <f t="shared" si="1117"/>
        <v>42521</v>
      </c>
      <c r="T3446" s="8">
        <f t="shared" si="1118"/>
        <v>42529.582638888889</v>
      </c>
      <c r="U3446">
        <f t="shared" si="1119"/>
        <v>2016</v>
      </c>
      <c r="V3446" t="str">
        <f>VLOOKUP(MONTH(S3446),REF!$C$4:$D$15,2,FALSE)</f>
        <v>MAY</v>
      </c>
      <c r="W3446" t="str">
        <f t="shared" si="1120"/>
        <v>YES</v>
      </c>
      <c r="X3446" t="str">
        <f t="shared" si="1121"/>
        <v>NO</v>
      </c>
      <c r="Y3446" t="str">
        <f t="shared" si="1122"/>
        <v>NO</v>
      </c>
      <c r="Z3446" t="str">
        <f t="shared" si="1123"/>
        <v>NO</v>
      </c>
      <c r="AA3446" t="str">
        <f t="shared" si="1124"/>
        <v>NO</v>
      </c>
      <c r="AB3446" t="str">
        <f t="shared" si="1125"/>
        <v>NO</v>
      </c>
      <c r="AC3446" t="str">
        <f t="shared" si="1126"/>
        <v>NO</v>
      </c>
      <c r="AD3446" t="str">
        <f t="shared" si="1127"/>
        <v>NO</v>
      </c>
      <c r="AE3446" t="str">
        <f t="shared" si="1128"/>
        <v>NO</v>
      </c>
      <c r="AF3446" t="str">
        <f t="shared" si="1129"/>
        <v>NO</v>
      </c>
      <c r="AG3446" t="str">
        <f t="shared" si="1130"/>
        <v>NO</v>
      </c>
      <c r="AH3446" t="str">
        <f t="shared" si="1131"/>
        <v>NO</v>
      </c>
      <c r="AI3446">
        <f t="shared" si="1132"/>
        <v>20</v>
      </c>
      <c r="AJ3446" t="str">
        <f t="shared" si="1133"/>
        <v/>
      </c>
    </row>
    <row r="3447" spans="1:36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113"/>
        <v>1</v>
      </c>
      <c r="P3447" s="6">
        <f t="shared" si="1114"/>
        <v>64.516129032258064</v>
      </c>
      <c r="Q3447" t="str">
        <f t="shared" si="1115"/>
        <v>theater</v>
      </c>
      <c r="R3447" t="str">
        <f t="shared" si="1116"/>
        <v>plays</v>
      </c>
      <c r="S3447" s="8">
        <f t="shared" si="1117"/>
        <v>42273</v>
      </c>
      <c r="T3447" s="8">
        <f t="shared" si="1118"/>
        <v>42300.530509259261</v>
      </c>
      <c r="U3447">
        <f t="shared" si="1119"/>
        <v>2015</v>
      </c>
      <c r="V3447" t="str">
        <f>VLOOKUP(MONTH(S3447),REF!$C$4:$D$15,2,FALSE)</f>
        <v>SEP</v>
      </c>
      <c r="W3447" t="str">
        <f t="shared" si="1120"/>
        <v>NO</v>
      </c>
      <c r="X3447" t="str">
        <f t="shared" si="1121"/>
        <v>YES</v>
      </c>
      <c r="Y3447" t="str">
        <f t="shared" si="1122"/>
        <v>NO</v>
      </c>
      <c r="Z3447" t="str">
        <f t="shared" si="1123"/>
        <v>NO</v>
      </c>
      <c r="AA3447" t="str">
        <f t="shared" si="1124"/>
        <v>NO</v>
      </c>
      <c r="AB3447" t="str">
        <f t="shared" si="1125"/>
        <v>NO</v>
      </c>
      <c r="AC3447" t="str">
        <f t="shared" si="1126"/>
        <v>NO</v>
      </c>
      <c r="AD3447" t="str">
        <f t="shared" si="1127"/>
        <v>NO</v>
      </c>
      <c r="AE3447" t="str">
        <f t="shared" si="1128"/>
        <v>NO</v>
      </c>
      <c r="AF3447" t="str">
        <f t="shared" si="1129"/>
        <v>NO</v>
      </c>
      <c r="AG3447" t="str">
        <f t="shared" si="1130"/>
        <v>NO</v>
      </c>
      <c r="AH3447" t="str">
        <f t="shared" si="1131"/>
        <v>NO</v>
      </c>
      <c r="AI3447">
        <f t="shared" si="1132"/>
        <v>31</v>
      </c>
      <c r="AJ3447" t="str">
        <f t="shared" si="1133"/>
        <v/>
      </c>
    </row>
    <row r="3448" spans="1:36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113"/>
        <v>1.0820000000000001</v>
      </c>
      <c r="P3448" s="6">
        <f t="shared" si="1114"/>
        <v>43.28</v>
      </c>
      <c r="Q3448" t="str">
        <f t="shared" si="1115"/>
        <v>theater</v>
      </c>
      <c r="R3448" t="str">
        <f t="shared" si="1116"/>
        <v>plays</v>
      </c>
      <c r="S3448" s="8">
        <f t="shared" si="1117"/>
        <v>42017</v>
      </c>
      <c r="T3448" s="8">
        <f t="shared" si="1118"/>
        <v>42040.513888888891</v>
      </c>
      <c r="U3448">
        <f t="shared" si="1119"/>
        <v>2015</v>
      </c>
      <c r="V3448" t="str">
        <f>VLOOKUP(MONTH(S3448),REF!$C$4:$D$15,2,FALSE)</f>
        <v>JAN</v>
      </c>
      <c r="W3448" t="str">
        <f t="shared" si="1120"/>
        <v>NO</v>
      </c>
      <c r="X3448" t="str">
        <f t="shared" si="1121"/>
        <v>YES</v>
      </c>
      <c r="Y3448" t="str">
        <f t="shared" si="1122"/>
        <v>NO</v>
      </c>
      <c r="Z3448" t="str">
        <f t="shared" si="1123"/>
        <v>NO</v>
      </c>
      <c r="AA3448" t="str">
        <f t="shared" si="1124"/>
        <v>NO</v>
      </c>
      <c r="AB3448" t="str">
        <f t="shared" si="1125"/>
        <v>NO</v>
      </c>
      <c r="AC3448" t="str">
        <f t="shared" si="1126"/>
        <v>NO</v>
      </c>
      <c r="AD3448" t="str">
        <f t="shared" si="1127"/>
        <v>NO</v>
      </c>
      <c r="AE3448" t="str">
        <f t="shared" si="1128"/>
        <v>NO</v>
      </c>
      <c r="AF3448" t="str">
        <f t="shared" si="1129"/>
        <v>NO</v>
      </c>
      <c r="AG3448" t="str">
        <f t="shared" si="1130"/>
        <v>NO</v>
      </c>
      <c r="AH3448" t="str">
        <f t="shared" si="1131"/>
        <v>NO</v>
      </c>
      <c r="AI3448">
        <f t="shared" si="1132"/>
        <v>25</v>
      </c>
      <c r="AJ3448" t="str">
        <f t="shared" si="1133"/>
        <v/>
      </c>
    </row>
    <row r="3449" spans="1:36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113"/>
        <v>1.0780000000000001</v>
      </c>
      <c r="P3449" s="6">
        <f t="shared" si="1114"/>
        <v>77</v>
      </c>
      <c r="Q3449" t="str">
        <f t="shared" si="1115"/>
        <v>theater</v>
      </c>
      <c r="R3449" t="str">
        <f t="shared" si="1116"/>
        <v>plays</v>
      </c>
      <c r="S3449" s="8">
        <f t="shared" si="1117"/>
        <v>42403</v>
      </c>
      <c r="T3449" s="8">
        <f t="shared" si="1118"/>
        <v>42447.847361111111</v>
      </c>
      <c r="U3449">
        <f t="shared" si="1119"/>
        <v>2016</v>
      </c>
      <c r="V3449" t="str">
        <f>VLOOKUP(MONTH(S3449),REF!$C$4:$D$15,2,FALSE)</f>
        <v>FEB</v>
      </c>
      <c r="W3449" t="str">
        <f t="shared" si="1120"/>
        <v>NO</v>
      </c>
      <c r="X3449" t="str">
        <f t="shared" si="1121"/>
        <v>YES</v>
      </c>
      <c r="Y3449" t="str">
        <f t="shared" si="1122"/>
        <v>NO</v>
      </c>
      <c r="Z3449" t="str">
        <f t="shared" si="1123"/>
        <v>NO</v>
      </c>
      <c r="AA3449" t="str">
        <f t="shared" si="1124"/>
        <v>NO</v>
      </c>
      <c r="AB3449" t="str">
        <f t="shared" si="1125"/>
        <v>NO</v>
      </c>
      <c r="AC3449" t="str">
        <f t="shared" si="1126"/>
        <v>NO</v>
      </c>
      <c r="AD3449" t="str">
        <f t="shared" si="1127"/>
        <v>NO</v>
      </c>
      <c r="AE3449" t="str">
        <f t="shared" si="1128"/>
        <v>NO</v>
      </c>
      <c r="AF3449" t="str">
        <f t="shared" si="1129"/>
        <v>NO</v>
      </c>
      <c r="AG3449" t="str">
        <f t="shared" si="1130"/>
        <v>NO</v>
      </c>
      <c r="AH3449" t="str">
        <f t="shared" si="1131"/>
        <v>NO</v>
      </c>
      <c r="AI3449">
        <f t="shared" si="1132"/>
        <v>14</v>
      </c>
      <c r="AJ3449" t="str">
        <f t="shared" si="1133"/>
        <v/>
      </c>
    </row>
    <row r="3450" spans="1:36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113"/>
        <v>1.0976190476190477</v>
      </c>
      <c r="P3450" s="6">
        <f t="shared" si="1114"/>
        <v>51.222222222222221</v>
      </c>
      <c r="Q3450" t="str">
        <f t="shared" si="1115"/>
        <v>theater</v>
      </c>
      <c r="R3450" t="str">
        <f t="shared" si="1116"/>
        <v>plays</v>
      </c>
      <c r="S3450" s="8">
        <f t="shared" si="1117"/>
        <v>41960</v>
      </c>
      <c r="T3450" s="8">
        <f t="shared" si="1118"/>
        <v>41990.119085648148</v>
      </c>
      <c r="U3450">
        <f t="shared" si="1119"/>
        <v>2014</v>
      </c>
      <c r="V3450" t="str">
        <f>VLOOKUP(MONTH(S3450),REF!$C$4:$D$15,2,FALSE)</f>
        <v>NOV</v>
      </c>
      <c r="W3450" t="str">
        <f t="shared" si="1120"/>
        <v>NO</v>
      </c>
      <c r="X3450" t="str">
        <f t="shared" si="1121"/>
        <v>YES</v>
      </c>
      <c r="Y3450" t="str">
        <f t="shared" si="1122"/>
        <v>NO</v>
      </c>
      <c r="Z3450" t="str">
        <f t="shared" si="1123"/>
        <v>NO</v>
      </c>
      <c r="AA3450" t="str">
        <f t="shared" si="1124"/>
        <v>NO</v>
      </c>
      <c r="AB3450" t="str">
        <f t="shared" si="1125"/>
        <v>NO</v>
      </c>
      <c r="AC3450" t="str">
        <f t="shared" si="1126"/>
        <v>NO</v>
      </c>
      <c r="AD3450" t="str">
        <f t="shared" si="1127"/>
        <v>NO</v>
      </c>
      <c r="AE3450" t="str">
        <f t="shared" si="1128"/>
        <v>NO</v>
      </c>
      <c r="AF3450" t="str">
        <f t="shared" si="1129"/>
        <v>NO</v>
      </c>
      <c r="AG3450" t="str">
        <f t="shared" si="1130"/>
        <v>NO</v>
      </c>
      <c r="AH3450" t="str">
        <f t="shared" si="1131"/>
        <v>NO</v>
      </c>
      <c r="AI3450">
        <f t="shared" si="1132"/>
        <v>45</v>
      </c>
      <c r="AJ3450" t="str">
        <f t="shared" si="1133"/>
        <v/>
      </c>
    </row>
    <row r="3451" spans="1:36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113"/>
        <v>1.70625</v>
      </c>
      <c r="P3451" s="6">
        <f t="shared" si="1114"/>
        <v>68.25</v>
      </c>
      <c r="Q3451" t="str">
        <f t="shared" si="1115"/>
        <v>theater</v>
      </c>
      <c r="R3451" t="str">
        <f t="shared" si="1116"/>
        <v>plays</v>
      </c>
      <c r="S3451" s="8">
        <f t="shared" si="1117"/>
        <v>42532</v>
      </c>
      <c r="T3451" s="8">
        <f t="shared" si="1118"/>
        <v>42560.166666666672</v>
      </c>
      <c r="U3451">
        <f t="shared" si="1119"/>
        <v>2016</v>
      </c>
      <c r="V3451" t="str">
        <f>VLOOKUP(MONTH(S3451),REF!$C$4:$D$15,2,FALSE)</f>
        <v>JUN</v>
      </c>
      <c r="W3451" t="str">
        <f t="shared" si="1120"/>
        <v>YES</v>
      </c>
      <c r="X3451" t="str">
        <f t="shared" si="1121"/>
        <v>NO</v>
      </c>
      <c r="Y3451" t="str">
        <f t="shared" si="1122"/>
        <v>NO</v>
      </c>
      <c r="Z3451" t="str">
        <f t="shared" si="1123"/>
        <v>NO</v>
      </c>
      <c r="AA3451" t="str">
        <f t="shared" si="1124"/>
        <v>NO</v>
      </c>
      <c r="AB3451" t="str">
        <f t="shared" si="1125"/>
        <v>NO</v>
      </c>
      <c r="AC3451" t="str">
        <f t="shared" si="1126"/>
        <v>NO</v>
      </c>
      <c r="AD3451" t="str">
        <f t="shared" si="1127"/>
        <v>NO</v>
      </c>
      <c r="AE3451" t="str">
        <f t="shared" si="1128"/>
        <v>NO</v>
      </c>
      <c r="AF3451" t="str">
        <f t="shared" si="1129"/>
        <v>NO</v>
      </c>
      <c r="AG3451" t="str">
        <f t="shared" si="1130"/>
        <v>NO</v>
      </c>
      <c r="AH3451" t="str">
        <f t="shared" si="1131"/>
        <v>NO</v>
      </c>
      <c r="AI3451">
        <f t="shared" si="1132"/>
        <v>20</v>
      </c>
      <c r="AJ3451" t="str">
        <f t="shared" si="1133"/>
        <v/>
      </c>
    </row>
    <row r="3452" spans="1:36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113"/>
        <v>1.52</v>
      </c>
      <c r="P3452" s="6">
        <f t="shared" si="1114"/>
        <v>19.487179487179485</v>
      </c>
      <c r="Q3452" t="str">
        <f t="shared" si="1115"/>
        <v>theater</v>
      </c>
      <c r="R3452" t="str">
        <f t="shared" si="1116"/>
        <v>plays</v>
      </c>
      <c r="S3452" s="8">
        <f t="shared" si="1117"/>
        <v>42037</v>
      </c>
      <c r="T3452" s="8">
        <f t="shared" si="1118"/>
        <v>42096.662858796291</v>
      </c>
      <c r="U3452">
        <f t="shared" si="1119"/>
        <v>2015</v>
      </c>
      <c r="V3452" t="str">
        <f>VLOOKUP(MONTH(S3452),REF!$C$4:$D$15,2,FALSE)</f>
        <v>FEB</v>
      </c>
      <c r="W3452" t="str">
        <f t="shared" si="1120"/>
        <v>YES</v>
      </c>
      <c r="X3452" t="str">
        <f t="shared" si="1121"/>
        <v>NO</v>
      </c>
      <c r="Y3452" t="str">
        <f t="shared" si="1122"/>
        <v>NO</v>
      </c>
      <c r="Z3452" t="str">
        <f t="shared" si="1123"/>
        <v>NO</v>
      </c>
      <c r="AA3452" t="str">
        <f t="shared" si="1124"/>
        <v>NO</v>
      </c>
      <c r="AB3452" t="str">
        <f t="shared" si="1125"/>
        <v>NO</v>
      </c>
      <c r="AC3452" t="str">
        <f t="shared" si="1126"/>
        <v>NO</v>
      </c>
      <c r="AD3452" t="str">
        <f t="shared" si="1127"/>
        <v>NO</v>
      </c>
      <c r="AE3452" t="str">
        <f t="shared" si="1128"/>
        <v>NO</v>
      </c>
      <c r="AF3452" t="str">
        <f t="shared" si="1129"/>
        <v>NO</v>
      </c>
      <c r="AG3452" t="str">
        <f t="shared" si="1130"/>
        <v>NO</v>
      </c>
      <c r="AH3452" t="str">
        <f t="shared" si="1131"/>
        <v>NO</v>
      </c>
      <c r="AI3452">
        <f t="shared" si="1132"/>
        <v>39</v>
      </c>
      <c r="AJ3452" t="str">
        <f t="shared" si="1133"/>
        <v/>
      </c>
    </row>
    <row r="3453" spans="1:36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113"/>
        <v>1.0123076923076924</v>
      </c>
      <c r="P3453" s="6">
        <f t="shared" si="1114"/>
        <v>41.125</v>
      </c>
      <c r="Q3453" t="str">
        <f t="shared" si="1115"/>
        <v>theater</v>
      </c>
      <c r="R3453" t="str">
        <f t="shared" si="1116"/>
        <v>plays</v>
      </c>
      <c r="S3453" s="8">
        <f t="shared" si="1117"/>
        <v>42089</v>
      </c>
      <c r="T3453" s="8">
        <f t="shared" si="1118"/>
        <v>42115.723692129628</v>
      </c>
      <c r="U3453">
        <f t="shared" si="1119"/>
        <v>2015</v>
      </c>
      <c r="V3453" t="str">
        <f>VLOOKUP(MONTH(S3453),REF!$C$4:$D$15,2,FALSE)</f>
        <v>MAR</v>
      </c>
      <c r="W3453" t="str">
        <f t="shared" si="1120"/>
        <v>YES</v>
      </c>
      <c r="X3453" t="str">
        <f t="shared" si="1121"/>
        <v>NO</v>
      </c>
      <c r="Y3453" t="str">
        <f t="shared" si="1122"/>
        <v>NO</v>
      </c>
      <c r="Z3453" t="str">
        <f t="shared" si="1123"/>
        <v>NO</v>
      </c>
      <c r="AA3453" t="str">
        <f t="shared" si="1124"/>
        <v>NO</v>
      </c>
      <c r="AB3453" t="str">
        <f t="shared" si="1125"/>
        <v>NO</v>
      </c>
      <c r="AC3453" t="str">
        <f t="shared" si="1126"/>
        <v>NO</v>
      </c>
      <c r="AD3453" t="str">
        <f t="shared" si="1127"/>
        <v>NO</v>
      </c>
      <c r="AE3453" t="str">
        <f t="shared" si="1128"/>
        <v>NO</v>
      </c>
      <c r="AF3453" t="str">
        <f t="shared" si="1129"/>
        <v>NO</v>
      </c>
      <c r="AG3453" t="str">
        <f t="shared" si="1130"/>
        <v>NO</v>
      </c>
      <c r="AH3453" t="str">
        <f t="shared" si="1131"/>
        <v>NO</v>
      </c>
      <c r="AI3453">
        <f t="shared" si="1132"/>
        <v>16</v>
      </c>
      <c r="AJ3453" t="str">
        <f t="shared" si="1133"/>
        <v/>
      </c>
    </row>
    <row r="3454" spans="1:36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113"/>
        <v>1.532</v>
      </c>
      <c r="P3454" s="6">
        <f t="shared" si="1114"/>
        <v>41.405405405405403</v>
      </c>
      <c r="Q3454" t="str">
        <f t="shared" si="1115"/>
        <v>theater</v>
      </c>
      <c r="R3454" t="str">
        <f t="shared" si="1116"/>
        <v>plays</v>
      </c>
      <c r="S3454" s="8">
        <f t="shared" si="1117"/>
        <v>41821</v>
      </c>
      <c r="T3454" s="8">
        <f t="shared" si="1118"/>
        <v>41843.165972222225</v>
      </c>
      <c r="U3454">
        <f t="shared" si="1119"/>
        <v>2014</v>
      </c>
      <c r="V3454" t="str">
        <f>VLOOKUP(MONTH(S3454),REF!$C$4:$D$15,2,FALSE)</f>
        <v>JUL</v>
      </c>
      <c r="W3454" t="str">
        <f t="shared" si="1120"/>
        <v>NO</v>
      </c>
      <c r="X3454" t="str">
        <f t="shared" si="1121"/>
        <v>YES</v>
      </c>
      <c r="Y3454" t="str">
        <f t="shared" si="1122"/>
        <v>NO</v>
      </c>
      <c r="Z3454" t="str">
        <f t="shared" si="1123"/>
        <v>NO</v>
      </c>
      <c r="AA3454" t="str">
        <f t="shared" si="1124"/>
        <v>NO</v>
      </c>
      <c r="AB3454" t="str">
        <f t="shared" si="1125"/>
        <v>NO</v>
      </c>
      <c r="AC3454" t="str">
        <f t="shared" si="1126"/>
        <v>NO</v>
      </c>
      <c r="AD3454" t="str">
        <f t="shared" si="1127"/>
        <v>NO</v>
      </c>
      <c r="AE3454" t="str">
        <f t="shared" si="1128"/>
        <v>NO</v>
      </c>
      <c r="AF3454" t="str">
        <f t="shared" si="1129"/>
        <v>NO</v>
      </c>
      <c r="AG3454" t="str">
        <f t="shared" si="1130"/>
        <v>NO</v>
      </c>
      <c r="AH3454" t="str">
        <f t="shared" si="1131"/>
        <v>NO</v>
      </c>
      <c r="AI3454">
        <f t="shared" si="1132"/>
        <v>37</v>
      </c>
      <c r="AJ3454" t="str">
        <f t="shared" si="1133"/>
        <v/>
      </c>
    </row>
    <row r="3455" spans="1:36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113"/>
        <v>1.2833333333333334</v>
      </c>
      <c r="P3455" s="6">
        <f t="shared" si="1114"/>
        <v>27.5</v>
      </c>
      <c r="Q3455" t="str">
        <f t="shared" si="1115"/>
        <v>theater</v>
      </c>
      <c r="R3455" t="str">
        <f t="shared" si="1116"/>
        <v>plays</v>
      </c>
      <c r="S3455" s="8">
        <f t="shared" si="1117"/>
        <v>42536</v>
      </c>
      <c r="T3455" s="8">
        <f t="shared" si="1118"/>
        <v>42595.97865740741</v>
      </c>
      <c r="U3455">
        <f t="shared" si="1119"/>
        <v>2016</v>
      </c>
      <c r="V3455" t="str">
        <f>VLOOKUP(MONTH(S3455),REF!$C$4:$D$15,2,FALSE)</f>
        <v>JUN</v>
      </c>
      <c r="W3455" t="str">
        <f t="shared" si="1120"/>
        <v>YES</v>
      </c>
      <c r="X3455" t="str">
        <f t="shared" si="1121"/>
        <v>NO</v>
      </c>
      <c r="Y3455" t="str">
        <f t="shared" si="1122"/>
        <v>NO</v>
      </c>
      <c r="Z3455" t="str">
        <f t="shared" si="1123"/>
        <v>NO</v>
      </c>
      <c r="AA3455" t="str">
        <f t="shared" si="1124"/>
        <v>NO</v>
      </c>
      <c r="AB3455" t="str">
        <f t="shared" si="1125"/>
        <v>NO</v>
      </c>
      <c r="AC3455" t="str">
        <f t="shared" si="1126"/>
        <v>NO</v>
      </c>
      <c r="AD3455" t="str">
        <f t="shared" si="1127"/>
        <v>NO</v>
      </c>
      <c r="AE3455" t="str">
        <f t="shared" si="1128"/>
        <v>NO</v>
      </c>
      <c r="AF3455" t="str">
        <f t="shared" si="1129"/>
        <v>NO</v>
      </c>
      <c r="AG3455" t="str">
        <f t="shared" si="1130"/>
        <v>NO</v>
      </c>
      <c r="AH3455" t="str">
        <f t="shared" si="1131"/>
        <v>NO</v>
      </c>
      <c r="AI3455">
        <f t="shared" si="1132"/>
        <v>14</v>
      </c>
      <c r="AJ3455" t="str">
        <f t="shared" si="1133"/>
        <v/>
      </c>
    </row>
    <row r="3456" spans="1:36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113"/>
        <v>1.0071428571428571</v>
      </c>
      <c r="P3456" s="6">
        <f t="shared" si="1114"/>
        <v>33.571428571428569</v>
      </c>
      <c r="Q3456" t="str">
        <f t="shared" si="1115"/>
        <v>theater</v>
      </c>
      <c r="R3456" t="str">
        <f t="shared" si="1116"/>
        <v>plays</v>
      </c>
      <c r="S3456" s="8">
        <f t="shared" si="1117"/>
        <v>41822</v>
      </c>
      <c r="T3456" s="8">
        <f t="shared" si="1118"/>
        <v>41851.698599537034</v>
      </c>
      <c r="U3456">
        <f t="shared" si="1119"/>
        <v>2014</v>
      </c>
      <c r="V3456" t="str">
        <f>VLOOKUP(MONTH(S3456),REF!$C$4:$D$15,2,FALSE)</f>
        <v>JUL</v>
      </c>
      <c r="W3456" t="str">
        <f t="shared" si="1120"/>
        <v>YES</v>
      </c>
      <c r="X3456" t="str">
        <f t="shared" si="1121"/>
        <v>NO</v>
      </c>
      <c r="Y3456" t="str">
        <f t="shared" si="1122"/>
        <v>NO</v>
      </c>
      <c r="Z3456" t="str">
        <f t="shared" si="1123"/>
        <v>NO</v>
      </c>
      <c r="AA3456" t="str">
        <f t="shared" si="1124"/>
        <v>NO</v>
      </c>
      <c r="AB3456" t="str">
        <f t="shared" si="1125"/>
        <v>NO</v>
      </c>
      <c r="AC3456" t="str">
        <f t="shared" si="1126"/>
        <v>NO</v>
      </c>
      <c r="AD3456" t="str">
        <f t="shared" si="1127"/>
        <v>NO</v>
      </c>
      <c r="AE3456" t="str">
        <f t="shared" si="1128"/>
        <v>NO</v>
      </c>
      <c r="AF3456" t="str">
        <f t="shared" si="1129"/>
        <v>NO</v>
      </c>
      <c r="AG3456" t="str">
        <f t="shared" si="1130"/>
        <v>NO</v>
      </c>
      <c r="AH3456" t="str">
        <f t="shared" si="1131"/>
        <v>NO</v>
      </c>
      <c r="AI3456">
        <f t="shared" si="1132"/>
        <v>21</v>
      </c>
      <c r="AJ3456" t="str">
        <f t="shared" si="1133"/>
        <v/>
      </c>
    </row>
    <row r="3457" spans="1:36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113"/>
        <v>1.0065</v>
      </c>
      <c r="P3457" s="6">
        <f t="shared" si="1114"/>
        <v>145.86956521739131</v>
      </c>
      <c r="Q3457" t="str">
        <f t="shared" si="1115"/>
        <v>theater</v>
      </c>
      <c r="R3457" t="str">
        <f t="shared" si="1116"/>
        <v>plays</v>
      </c>
      <c r="S3457" s="8">
        <f t="shared" si="1117"/>
        <v>42627</v>
      </c>
      <c r="T3457" s="8">
        <f t="shared" si="1118"/>
        <v>42656.7503125</v>
      </c>
      <c r="U3457">
        <f t="shared" si="1119"/>
        <v>2016</v>
      </c>
      <c r="V3457" t="str">
        <f>VLOOKUP(MONTH(S3457),REF!$C$4:$D$15,2,FALSE)</f>
        <v>SEP</v>
      </c>
      <c r="W3457" t="str">
        <f t="shared" si="1120"/>
        <v>NO</v>
      </c>
      <c r="X3457" t="str">
        <f t="shared" si="1121"/>
        <v>NO</v>
      </c>
      <c r="Y3457" t="str">
        <f t="shared" si="1122"/>
        <v>NO</v>
      </c>
      <c r="Z3457" t="str">
        <f t="shared" si="1123"/>
        <v>YES</v>
      </c>
      <c r="AA3457" t="str">
        <f t="shared" si="1124"/>
        <v>NO</v>
      </c>
      <c r="AB3457" t="str">
        <f t="shared" si="1125"/>
        <v>NO</v>
      </c>
      <c r="AC3457" t="str">
        <f t="shared" si="1126"/>
        <v>NO</v>
      </c>
      <c r="AD3457" t="str">
        <f t="shared" si="1127"/>
        <v>NO</v>
      </c>
      <c r="AE3457" t="str">
        <f t="shared" si="1128"/>
        <v>NO</v>
      </c>
      <c r="AF3457" t="str">
        <f t="shared" si="1129"/>
        <v>NO</v>
      </c>
      <c r="AG3457" t="str">
        <f t="shared" si="1130"/>
        <v>NO</v>
      </c>
      <c r="AH3457" t="str">
        <f t="shared" si="1131"/>
        <v>NO</v>
      </c>
      <c r="AI3457">
        <f t="shared" si="1132"/>
        <v>69</v>
      </c>
      <c r="AJ3457" t="str">
        <f t="shared" si="1133"/>
        <v/>
      </c>
    </row>
    <row r="3458" spans="1:36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113"/>
        <v>1.913</v>
      </c>
      <c r="P3458" s="6">
        <f t="shared" si="1114"/>
        <v>358.6875</v>
      </c>
      <c r="Q3458" t="str">
        <f t="shared" si="1115"/>
        <v>theater</v>
      </c>
      <c r="R3458" t="str">
        <f t="shared" si="1116"/>
        <v>plays</v>
      </c>
      <c r="S3458" s="8">
        <f t="shared" si="1117"/>
        <v>41821</v>
      </c>
      <c r="T3458" s="8">
        <f t="shared" si="1118"/>
        <v>41852.290972222225</v>
      </c>
      <c r="U3458">
        <f t="shared" si="1119"/>
        <v>2014</v>
      </c>
      <c r="V3458" t="str">
        <f>VLOOKUP(MONTH(S3458),REF!$C$4:$D$15,2,FALSE)</f>
        <v>JUL</v>
      </c>
      <c r="W3458" t="str">
        <f t="shared" si="1120"/>
        <v>NO</v>
      </c>
      <c r="X3458" t="str">
        <f t="shared" si="1121"/>
        <v>YES</v>
      </c>
      <c r="Y3458" t="str">
        <f t="shared" si="1122"/>
        <v>NO</v>
      </c>
      <c r="Z3458" t="str">
        <f t="shared" si="1123"/>
        <v>NO</v>
      </c>
      <c r="AA3458" t="str">
        <f t="shared" si="1124"/>
        <v>NO</v>
      </c>
      <c r="AB3458" t="str">
        <f t="shared" si="1125"/>
        <v>NO</v>
      </c>
      <c r="AC3458" t="str">
        <f t="shared" si="1126"/>
        <v>NO</v>
      </c>
      <c r="AD3458" t="str">
        <f t="shared" si="1127"/>
        <v>NO</v>
      </c>
      <c r="AE3458" t="str">
        <f t="shared" si="1128"/>
        <v>NO</v>
      </c>
      <c r="AF3458" t="str">
        <f t="shared" si="1129"/>
        <v>NO</v>
      </c>
      <c r="AG3458" t="str">
        <f t="shared" si="1130"/>
        <v>NO</v>
      </c>
      <c r="AH3458" t="str">
        <f t="shared" si="1131"/>
        <v>NO</v>
      </c>
      <c r="AI3458">
        <f t="shared" si="1132"/>
        <v>16</v>
      </c>
      <c r="AJ3458" t="str">
        <f t="shared" si="1133"/>
        <v/>
      </c>
    </row>
    <row r="3459" spans="1:36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134">E3459/D3459</f>
        <v>1.4019999999999999</v>
      </c>
      <c r="P3459" s="6">
        <f t="shared" ref="P3459:P3522" si="1135">E3459/L3459</f>
        <v>50.981818181818184</v>
      </c>
      <c r="Q3459" t="str">
        <f t="shared" ref="Q3459:Q3522" si="1136">LEFT(N3459,FIND("/",N3459)-1)</f>
        <v>theater</v>
      </c>
      <c r="R3459" t="str">
        <f t="shared" ref="R3459:R3522" si="1137">RIGHT(N3459,LEN(N3459)-FIND("/",N3459))</f>
        <v>plays</v>
      </c>
      <c r="S3459" s="8">
        <f t="shared" ref="S3459:S3522" si="1138">ROUND((J3459/86400)+DATE(1970,1,1),0)</f>
        <v>42017</v>
      </c>
      <c r="T3459" s="8">
        <f t="shared" ref="T3459:T3522" si="1139">(I3459/86400)+DATE(1970,1,1)</f>
        <v>42047.249305555553</v>
      </c>
      <c r="U3459">
        <f t="shared" ref="U3459:U3522" si="1140">YEAR(S3459)</f>
        <v>2015</v>
      </c>
      <c r="V3459" t="str">
        <f>VLOOKUP(MONTH(S3459),REF!$C$4:$D$15,2,FALSE)</f>
        <v>JAN</v>
      </c>
      <c r="W3459" t="str">
        <f t="shared" ref="W3459:W3522" si="1141">IF(D3459&lt;1000,"YES","NO")</f>
        <v>NO</v>
      </c>
      <c r="X3459" t="str">
        <f t="shared" ref="X3459:X3522" si="1142">IF(AND($D3459&gt;=1000,$D3459&lt;=4999),"YES","NO")</f>
        <v>YES</v>
      </c>
      <c r="Y3459" t="str">
        <f t="shared" ref="Y3459:Y3522" si="1143">IF(AND($D3459&gt;=5000,$D3459&lt;=9999),"YES","NO")</f>
        <v>NO</v>
      </c>
      <c r="Z3459" t="str">
        <f t="shared" ref="Z3459:Z3522" si="1144">IF(AND($D3459&gt;=10000,$D3459&lt;=14999),"YES","NO")</f>
        <v>NO</v>
      </c>
      <c r="AA3459" t="str">
        <f t="shared" ref="AA3459:AA3522" si="1145">IF(AND($D3459&gt;=15000,$D3459&lt;=19999),"YES","NO")</f>
        <v>NO</v>
      </c>
      <c r="AB3459" t="str">
        <f t="shared" ref="AB3459:AB3522" si="1146">IF(AND($D3459&gt;=20000,$D3459&lt;=24999),"YES","NO")</f>
        <v>NO</v>
      </c>
      <c r="AC3459" t="str">
        <f t="shared" ref="AC3459:AC3522" si="1147">IF(AND($D3459&gt;=25000,$D3459&lt;=29999),"YES","NO")</f>
        <v>NO</v>
      </c>
      <c r="AD3459" t="str">
        <f t="shared" ref="AD3459:AD3522" si="1148">IF(AND($D3459&gt;=30000,$D3459&lt;=34999),"YES","NO")</f>
        <v>NO</v>
      </c>
      <c r="AE3459" t="str">
        <f t="shared" ref="AE3459:AE3522" si="1149">IF(AND($D3459&gt;=35000,$D3459&lt;=39999),"YES","NO")</f>
        <v>NO</v>
      </c>
      <c r="AF3459" t="str">
        <f t="shared" ref="AF3459:AF3522" si="1150">IF(AND($D3459&gt;=40000,$D3459&lt;=44999),"YES","NO")</f>
        <v>NO</v>
      </c>
      <c r="AG3459" t="str">
        <f t="shared" ref="AG3459:AG3522" si="1151">IF(AND($D3459&gt;=45000,$D3459&lt;=49999),"YES","NO")</f>
        <v>NO</v>
      </c>
      <c r="AH3459" t="str">
        <f t="shared" ref="AH3459:AH3522" si="1152">IF($D3459&gt;=50000,"YES","NO")</f>
        <v>NO</v>
      </c>
      <c r="AI3459">
        <f t="shared" ref="AI3459:AI3522" si="1153">IF(F3459="successful",L3459,"")</f>
        <v>55</v>
      </c>
      <c r="AJ3459" t="str">
        <f t="shared" ref="AJ3459:AJ3522" si="1154">IF(F3459="failed",L3459,"")</f>
        <v/>
      </c>
    </row>
    <row r="3460" spans="1:36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134"/>
        <v>1.2433537832310839</v>
      </c>
      <c r="P3460" s="6">
        <f t="shared" si="1135"/>
        <v>45.037037037037038</v>
      </c>
      <c r="Q3460" t="str">
        <f t="shared" si="1136"/>
        <v>theater</v>
      </c>
      <c r="R3460" t="str">
        <f t="shared" si="1137"/>
        <v>plays</v>
      </c>
      <c r="S3460" s="8">
        <f t="shared" si="1138"/>
        <v>42011</v>
      </c>
      <c r="T3460" s="8">
        <f t="shared" si="1139"/>
        <v>42038.185416666667</v>
      </c>
      <c r="U3460">
        <f t="shared" si="1140"/>
        <v>2015</v>
      </c>
      <c r="V3460" t="str">
        <f>VLOOKUP(MONTH(S3460),REF!$C$4:$D$15,2,FALSE)</f>
        <v>JAN</v>
      </c>
      <c r="W3460" t="str">
        <f t="shared" si="1141"/>
        <v>YES</v>
      </c>
      <c r="X3460" t="str">
        <f t="shared" si="1142"/>
        <v>NO</v>
      </c>
      <c r="Y3460" t="str">
        <f t="shared" si="1143"/>
        <v>NO</v>
      </c>
      <c r="Z3460" t="str">
        <f t="shared" si="1144"/>
        <v>NO</v>
      </c>
      <c r="AA3460" t="str">
        <f t="shared" si="1145"/>
        <v>NO</v>
      </c>
      <c r="AB3460" t="str">
        <f t="shared" si="1146"/>
        <v>NO</v>
      </c>
      <c r="AC3460" t="str">
        <f t="shared" si="1147"/>
        <v>NO</v>
      </c>
      <c r="AD3460" t="str">
        <f t="shared" si="1148"/>
        <v>NO</v>
      </c>
      <c r="AE3460" t="str">
        <f t="shared" si="1149"/>
        <v>NO</v>
      </c>
      <c r="AF3460" t="str">
        <f t="shared" si="1150"/>
        <v>NO</v>
      </c>
      <c r="AG3460" t="str">
        <f t="shared" si="1151"/>
        <v>NO</v>
      </c>
      <c r="AH3460" t="str">
        <f t="shared" si="1152"/>
        <v>NO</v>
      </c>
      <c r="AI3460">
        <f t="shared" si="1153"/>
        <v>27</v>
      </c>
      <c r="AJ3460" t="str">
        <f t="shared" si="1154"/>
        <v/>
      </c>
    </row>
    <row r="3461" spans="1:36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134"/>
        <v>1.262</v>
      </c>
      <c r="P3461" s="6">
        <f t="shared" si="1135"/>
        <v>17.527777777777779</v>
      </c>
      <c r="Q3461" t="str">
        <f t="shared" si="1136"/>
        <v>theater</v>
      </c>
      <c r="R3461" t="str">
        <f t="shared" si="1137"/>
        <v>plays</v>
      </c>
      <c r="S3461" s="8">
        <f t="shared" si="1138"/>
        <v>42480</v>
      </c>
      <c r="T3461" s="8">
        <f t="shared" si="1139"/>
        <v>42510.479861111111</v>
      </c>
      <c r="U3461">
        <f t="shared" si="1140"/>
        <v>2016</v>
      </c>
      <c r="V3461" t="str">
        <f>VLOOKUP(MONTH(S3461),REF!$C$4:$D$15,2,FALSE)</f>
        <v>APR</v>
      </c>
      <c r="W3461" t="str">
        <f t="shared" si="1141"/>
        <v>YES</v>
      </c>
      <c r="X3461" t="str">
        <f t="shared" si="1142"/>
        <v>NO</v>
      </c>
      <c r="Y3461" t="str">
        <f t="shared" si="1143"/>
        <v>NO</v>
      </c>
      <c r="Z3461" t="str">
        <f t="shared" si="1144"/>
        <v>NO</v>
      </c>
      <c r="AA3461" t="str">
        <f t="shared" si="1145"/>
        <v>NO</v>
      </c>
      <c r="AB3461" t="str">
        <f t="shared" si="1146"/>
        <v>NO</v>
      </c>
      <c r="AC3461" t="str">
        <f t="shared" si="1147"/>
        <v>NO</v>
      </c>
      <c r="AD3461" t="str">
        <f t="shared" si="1148"/>
        <v>NO</v>
      </c>
      <c r="AE3461" t="str">
        <f t="shared" si="1149"/>
        <v>NO</v>
      </c>
      <c r="AF3461" t="str">
        <f t="shared" si="1150"/>
        <v>NO</v>
      </c>
      <c r="AG3461" t="str">
        <f t="shared" si="1151"/>
        <v>NO</v>
      </c>
      <c r="AH3461" t="str">
        <f t="shared" si="1152"/>
        <v>NO</v>
      </c>
      <c r="AI3461">
        <f t="shared" si="1153"/>
        <v>36</v>
      </c>
      <c r="AJ3461" t="str">
        <f t="shared" si="1154"/>
        <v/>
      </c>
    </row>
    <row r="3462" spans="1:36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134"/>
        <v>1.9</v>
      </c>
      <c r="P3462" s="6">
        <f t="shared" si="1135"/>
        <v>50</v>
      </c>
      <c r="Q3462" t="str">
        <f t="shared" si="1136"/>
        <v>theater</v>
      </c>
      <c r="R3462" t="str">
        <f t="shared" si="1137"/>
        <v>plays</v>
      </c>
      <c r="S3462" s="8">
        <f t="shared" si="1138"/>
        <v>41853</v>
      </c>
      <c r="T3462" s="8">
        <f t="shared" si="1139"/>
        <v>41866.527222222227</v>
      </c>
      <c r="U3462">
        <f t="shared" si="1140"/>
        <v>2014</v>
      </c>
      <c r="V3462" t="str">
        <f>VLOOKUP(MONTH(S3462),REF!$C$4:$D$15,2,FALSE)</f>
        <v>AUG</v>
      </c>
      <c r="W3462" t="str">
        <f t="shared" si="1141"/>
        <v>YES</v>
      </c>
      <c r="X3462" t="str">
        <f t="shared" si="1142"/>
        <v>NO</v>
      </c>
      <c r="Y3462" t="str">
        <f t="shared" si="1143"/>
        <v>NO</v>
      </c>
      <c r="Z3462" t="str">
        <f t="shared" si="1144"/>
        <v>NO</v>
      </c>
      <c r="AA3462" t="str">
        <f t="shared" si="1145"/>
        <v>NO</v>
      </c>
      <c r="AB3462" t="str">
        <f t="shared" si="1146"/>
        <v>NO</v>
      </c>
      <c r="AC3462" t="str">
        <f t="shared" si="1147"/>
        <v>NO</v>
      </c>
      <c r="AD3462" t="str">
        <f t="shared" si="1148"/>
        <v>NO</v>
      </c>
      <c r="AE3462" t="str">
        <f t="shared" si="1149"/>
        <v>NO</v>
      </c>
      <c r="AF3462" t="str">
        <f t="shared" si="1150"/>
        <v>NO</v>
      </c>
      <c r="AG3462" t="str">
        <f t="shared" si="1151"/>
        <v>NO</v>
      </c>
      <c r="AH3462" t="str">
        <f t="shared" si="1152"/>
        <v>NO</v>
      </c>
      <c r="AI3462">
        <f t="shared" si="1153"/>
        <v>19</v>
      </c>
      <c r="AJ3462" t="str">
        <f t="shared" si="1154"/>
        <v/>
      </c>
    </row>
    <row r="3463" spans="1:36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134"/>
        <v>1.39</v>
      </c>
      <c r="P3463" s="6">
        <f t="shared" si="1135"/>
        <v>57.916666666666664</v>
      </c>
      <c r="Q3463" t="str">
        <f t="shared" si="1136"/>
        <v>theater</v>
      </c>
      <c r="R3463" t="str">
        <f t="shared" si="1137"/>
        <v>plays</v>
      </c>
      <c r="S3463" s="8">
        <f t="shared" si="1138"/>
        <v>42644</v>
      </c>
      <c r="T3463" s="8">
        <f t="shared" si="1139"/>
        <v>42672.125</v>
      </c>
      <c r="U3463">
        <f t="shared" si="1140"/>
        <v>2016</v>
      </c>
      <c r="V3463" t="str">
        <f>VLOOKUP(MONTH(S3463),REF!$C$4:$D$15,2,FALSE)</f>
        <v>OCT</v>
      </c>
      <c r="W3463" t="str">
        <f t="shared" si="1141"/>
        <v>YES</v>
      </c>
      <c r="X3463" t="str">
        <f t="shared" si="1142"/>
        <v>NO</v>
      </c>
      <c r="Y3463" t="str">
        <f t="shared" si="1143"/>
        <v>NO</v>
      </c>
      <c r="Z3463" t="str">
        <f t="shared" si="1144"/>
        <v>NO</v>
      </c>
      <c r="AA3463" t="str">
        <f t="shared" si="1145"/>
        <v>NO</v>
      </c>
      <c r="AB3463" t="str">
        <f t="shared" si="1146"/>
        <v>NO</v>
      </c>
      <c r="AC3463" t="str">
        <f t="shared" si="1147"/>
        <v>NO</v>
      </c>
      <c r="AD3463" t="str">
        <f t="shared" si="1148"/>
        <v>NO</v>
      </c>
      <c r="AE3463" t="str">
        <f t="shared" si="1149"/>
        <v>NO</v>
      </c>
      <c r="AF3463" t="str">
        <f t="shared" si="1150"/>
        <v>NO</v>
      </c>
      <c r="AG3463" t="str">
        <f t="shared" si="1151"/>
        <v>NO</v>
      </c>
      <c r="AH3463" t="str">
        <f t="shared" si="1152"/>
        <v>NO</v>
      </c>
      <c r="AI3463">
        <f t="shared" si="1153"/>
        <v>12</v>
      </c>
      <c r="AJ3463" t="str">
        <f t="shared" si="1154"/>
        <v/>
      </c>
    </row>
    <row r="3464" spans="1:36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134"/>
        <v>2.02</v>
      </c>
      <c r="P3464" s="6">
        <f t="shared" si="1135"/>
        <v>29.705882352941178</v>
      </c>
      <c r="Q3464" t="str">
        <f t="shared" si="1136"/>
        <v>theater</v>
      </c>
      <c r="R3464" t="str">
        <f t="shared" si="1137"/>
        <v>plays</v>
      </c>
      <c r="S3464" s="8">
        <f t="shared" si="1138"/>
        <v>42180</v>
      </c>
      <c r="T3464" s="8">
        <f t="shared" si="1139"/>
        <v>42195.75</v>
      </c>
      <c r="U3464">
        <f t="shared" si="1140"/>
        <v>2015</v>
      </c>
      <c r="V3464" t="str">
        <f>VLOOKUP(MONTH(S3464),REF!$C$4:$D$15,2,FALSE)</f>
        <v>JUN</v>
      </c>
      <c r="W3464" t="str">
        <f t="shared" si="1141"/>
        <v>YES</v>
      </c>
      <c r="X3464" t="str">
        <f t="shared" si="1142"/>
        <v>NO</v>
      </c>
      <c r="Y3464" t="str">
        <f t="shared" si="1143"/>
        <v>NO</v>
      </c>
      <c r="Z3464" t="str">
        <f t="shared" si="1144"/>
        <v>NO</v>
      </c>
      <c r="AA3464" t="str">
        <f t="shared" si="1145"/>
        <v>NO</v>
      </c>
      <c r="AB3464" t="str">
        <f t="shared" si="1146"/>
        <v>NO</v>
      </c>
      <c r="AC3464" t="str">
        <f t="shared" si="1147"/>
        <v>NO</v>
      </c>
      <c r="AD3464" t="str">
        <f t="shared" si="1148"/>
        <v>NO</v>
      </c>
      <c r="AE3464" t="str">
        <f t="shared" si="1149"/>
        <v>NO</v>
      </c>
      <c r="AF3464" t="str">
        <f t="shared" si="1150"/>
        <v>NO</v>
      </c>
      <c r="AG3464" t="str">
        <f t="shared" si="1151"/>
        <v>NO</v>
      </c>
      <c r="AH3464" t="str">
        <f t="shared" si="1152"/>
        <v>NO</v>
      </c>
      <c r="AI3464">
        <f t="shared" si="1153"/>
        <v>17</v>
      </c>
      <c r="AJ3464" t="str">
        <f t="shared" si="1154"/>
        <v/>
      </c>
    </row>
    <row r="3465" spans="1:36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134"/>
        <v>1.0338000000000001</v>
      </c>
      <c r="P3465" s="6">
        <f t="shared" si="1135"/>
        <v>90.684210526315795</v>
      </c>
      <c r="Q3465" t="str">
        <f t="shared" si="1136"/>
        <v>theater</v>
      </c>
      <c r="R3465" t="str">
        <f t="shared" si="1137"/>
        <v>plays</v>
      </c>
      <c r="S3465" s="8">
        <f t="shared" si="1138"/>
        <v>42613</v>
      </c>
      <c r="T3465" s="8">
        <f t="shared" si="1139"/>
        <v>42654.165972222225</v>
      </c>
      <c r="U3465">
        <f t="shared" si="1140"/>
        <v>2016</v>
      </c>
      <c r="V3465" t="str">
        <f>VLOOKUP(MONTH(S3465),REF!$C$4:$D$15,2,FALSE)</f>
        <v>AUG</v>
      </c>
      <c r="W3465" t="str">
        <f t="shared" si="1141"/>
        <v>NO</v>
      </c>
      <c r="X3465" t="str">
        <f t="shared" si="1142"/>
        <v>NO</v>
      </c>
      <c r="Y3465" t="str">
        <f t="shared" si="1143"/>
        <v>NO</v>
      </c>
      <c r="Z3465" t="str">
        <f t="shared" si="1144"/>
        <v>YES</v>
      </c>
      <c r="AA3465" t="str">
        <f t="shared" si="1145"/>
        <v>NO</v>
      </c>
      <c r="AB3465" t="str">
        <f t="shared" si="1146"/>
        <v>NO</v>
      </c>
      <c r="AC3465" t="str">
        <f t="shared" si="1147"/>
        <v>NO</v>
      </c>
      <c r="AD3465" t="str">
        <f t="shared" si="1148"/>
        <v>NO</v>
      </c>
      <c r="AE3465" t="str">
        <f t="shared" si="1149"/>
        <v>NO</v>
      </c>
      <c r="AF3465" t="str">
        <f t="shared" si="1150"/>
        <v>NO</v>
      </c>
      <c r="AG3465" t="str">
        <f t="shared" si="1151"/>
        <v>NO</v>
      </c>
      <c r="AH3465" t="str">
        <f t="shared" si="1152"/>
        <v>NO</v>
      </c>
      <c r="AI3465">
        <f t="shared" si="1153"/>
        <v>114</v>
      </c>
      <c r="AJ3465" t="str">
        <f t="shared" si="1154"/>
        <v/>
      </c>
    </row>
    <row r="3466" spans="1:36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134"/>
        <v>1.023236</v>
      </c>
      <c r="P3466" s="6">
        <f t="shared" si="1135"/>
        <v>55.012688172043013</v>
      </c>
      <c r="Q3466" t="str">
        <f t="shared" si="1136"/>
        <v>theater</v>
      </c>
      <c r="R3466" t="str">
        <f t="shared" si="1137"/>
        <v>plays</v>
      </c>
      <c r="S3466" s="8">
        <f t="shared" si="1138"/>
        <v>42575</v>
      </c>
      <c r="T3466" s="8">
        <f t="shared" si="1139"/>
        <v>42605.130057870367</v>
      </c>
      <c r="U3466">
        <f t="shared" si="1140"/>
        <v>2016</v>
      </c>
      <c r="V3466" t="str">
        <f>VLOOKUP(MONTH(S3466),REF!$C$4:$D$15,2,FALSE)</f>
        <v>JUL</v>
      </c>
      <c r="W3466" t="str">
        <f t="shared" si="1141"/>
        <v>NO</v>
      </c>
      <c r="X3466" t="str">
        <f t="shared" si="1142"/>
        <v>NO</v>
      </c>
      <c r="Y3466" t="str">
        <f t="shared" si="1143"/>
        <v>YES</v>
      </c>
      <c r="Z3466" t="str">
        <f t="shared" si="1144"/>
        <v>NO</v>
      </c>
      <c r="AA3466" t="str">
        <f t="shared" si="1145"/>
        <v>NO</v>
      </c>
      <c r="AB3466" t="str">
        <f t="shared" si="1146"/>
        <v>NO</v>
      </c>
      <c r="AC3466" t="str">
        <f t="shared" si="1147"/>
        <v>NO</v>
      </c>
      <c r="AD3466" t="str">
        <f t="shared" si="1148"/>
        <v>NO</v>
      </c>
      <c r="AE3466" t="str">
        <f t="shared" si="1149"/>
        <v>NO</v>
      </c>
      <c r="AF3466" t="str">
        <f t="shared" si="1150"/>
        <v>NO</v>
      </c>
      <c r="AG3466" t="str">
        <f t="shared" si="1151"/>
        <v>NO</v>
      </c>
      <c r="AH3466" t="str">
        <f t="shared" si="1152"/>
        <v>NO</v>
      </c>
      <c r="AI3466">
        <f t="shared" si="1153"/>
        <v>93</v>
      </c>
      <c r="AJ3466" t="str">
        <f t="shared" si="1154"/>
        <v/>
      </c>
    </row>
    <row r="3467" spans="1:36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134"/>
        <v>1.03</v>
      </c>
      <c r="P3467" s="6">
        <f t="shared" si="1135"/>
        <v>57.222222222222221</v>
      </c>
      <c r="Q3467" t="str">
        <f t="shared" si="1136"/>
        <v>theater</v>
      </c>
      <c r="R3467" t="str">
        <f t="shared" si="1137"/>
        <v>plays</v>
      </c>
      <c r="S3467" s="8">
        <f t="shared" si="1138"/>
        <v>42201</v>
      </c>
      <c r="T3467" s="8">
        <f t="shared" si="1139"/>
        <v>42225.666666666672</v>
      </c>
      <c r="U3467">
        <f t="shared" si="1140"/>
        <v>2015</v>
      </c>
      <c r="V3467" t="str">
        <f>VLOOKUP(MONTH(S3467),REF!$C$4:$D$15,2,FALSE)</f>
        <v>JUL</v>
      </c>
      <c r="W3467" t="str">
        <f t="shared" si="1141"/>
        <v>NO</v>
      </c>
      <c r="X3467" t="str">
        <f t="shared" si="1142"/>
        <v>YES</v>
      </c>
      <c r="Y3467" t="str">
        <f t="shared" si="1143"/>
        <v>NO</v>
      </c>
      <c r="Z3467" t="str">
        <f t="shared" si="1144"/>
        <v>NO</v>
      </c>
      <c r="AA3467" t="str">
        <f t="shared" si="1145"/>
        <v>NO</v>
      </c>
      <c r="AB3467" t="str">
        <f t="shared" si="1146"/>
        <v>NO</v>
      </c>
      <c r="AC3467" t="str">
        <f t="shared" si="1147"/>
        <v>NO</v>
      </c>
      <c r="AD3467" t="str">
        <f t="shared" si="1148"/>
        <v>NO</v>
      </c>
      <c r="AE3467" t="str">
        <f t="shared" si="1149"/>
        <v>NO</v>
      </c>
      <c r="AF3467" t="str">
        <f t="shared" si="1150"/>
        <v>NO</v>
      </c>
      <c r="AG3467" t="str">
        <f t="shared" si="1151"/>
        <v>NO</v>
      </c>
      <c r="AH3467" t="str">
        <f t="shared" si="1152"/>
        <v>NO</v>
      </c>
      <c r="AI3467">
        <f t="shared" si="1153"/>
        <v>36</v>
      </c>
      <c r="AJ3467" t="str">
        <f t="shared" si="1154"/>
        <v/>
      </c>
    </row>
    <row r="3468" spans="1:36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134"/>
        <v>1.2714285714285714</v>
      </c>
      <c r="P3468" s="6">
        <f t="shared" si="1135"/>
        <v>72.950819672131146</v>
      </c>
      <c r="Q3468" t="str">
        <f t="shared" si="1136"/>
        <v>theater</v>
      </c>
      <c r="R3468" t="str">
        <f t="shared" si="1137"/>
        <v>plays</v>
      </c>
      <c r="S3468" s="8">
        <f t="shared" si="1138"/>
        <v>42420</v>
      </c>
      <c r="T3468" s="8">
        <f t="shared" si="1139"/>
        <v>42479.977430555555</v>
      </c>
      <c r="U3468">
        <f t="shared" si="1140"/>
        <v>2016</v>
      </c>
      <c r="V3468" t="str">
        <f>VLOOKUP(MONTH(S3468),REF!$C$4:$D$15,2,FALSE)</f>
        <v>FEB</v>
      </c>
      <c r="W3468" t="str">
        <f t="shared" si="1141"/>
        <v>NO</v>
      </c>
      <c r="X3468" t="str">
        <f t="shared" si="1142"/>
        <v>YES</v>
      </c>
      <c r="Y3468" t="str">
        <f t="shared" si="1143"/>
        <v>NO</v>
      </c>
      <c r="Z3468" t="str">
        <f t="shared" si="1144"/>
        <v>NO</v>
      </c>
      <c r="AA3468" t="str">
        <f t="shared" si="1145"/>
        <v>NO</v>
      </c>
      <c r="AB3468" t="str">
        <f t="shared" si="1146"/>
        <v>NO</v>
      </c>
      <c r="AC3468" t="str">
        <f t="shared" si="1147"/>
        <v>NO</v>
      </c>
      <c r="AD3468" t="str">
        <f t="shared" si="1148"/>
        <v>NO</v>
      </c>
      <c r="AE3468" t="str">
        <f t="shared" si="1149"/>
        <v>NO</v>
      </c>
      <c r="AF3468" t="str">
        <f t="shared" si="1150"/>
        <v>NO</v>
      </c>
      <c r="AG3468" t="str">
        <f t="shared" si="1151"/>
        <v>NO</v>
      </c>
      <c r="AH3468" t="str">
        <f t="shared" si="1152"/>
        <v>NO</v>
      </c>
      <c r="AI3468">
        <f t="shared" si="1153"/>
        <v>61</v>
      </c>
      <c r="AJ3468" t="str">
        <f t="shared" si="1154"/>
        <v/>
      </c>
    </row>
    <row r="3469" spans="1:36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134"/>
        <v>1.01</v>
      </c>
      <c r="P3469" s="6">
        <f t="shared" si="1135"/>
        <v>64.468085106382972</v>
      </c>
      <c r="Q3469" t="str">
        <f t="shared" si="1136"/>
        <v>theater</v>
      </c>
      <c r="R3469" t="str">
        <f t="shared" si="1137"/>
        <v>plays</v>
      </c>
      <c r="S3469" s="8">
        <f t="shared" si="1138"/>
        <v>42054</v>
      </c>
      <c r="T3469" s="8">
        <f t="shared" si="1139"/>
        <v>42083.630000000005</v>
      </c>
      <c r="U3469">
        <f t="shared" si="1140"/>
        <v>2015</v>
      </c>
      <c r="V3469" t="str">
        <f>VLOOKUP(MONTH(S3469),REF!$C$4:$D$15,2,FALSE)</f>
        <v>FEB</v>
      </c>
      <c r="W3469" t="str">
        <f t="shared" si="1141"/>
        <v>NO</v>
      </c>
      <c r="X3469" t="str">
        <f t="shared" si="1142"/>
        <v>YES</v>
      </c>
      <c r="Y3469" t="str">
        <f t="shared" si="1143"/>
        <v>NO</v>
      </c>
      <c r="Z3469" t="str">
        <f t="shared" si="1144"/>
        <v>NO</v>
      </c>
      <c r="AA3469" t="str">
        <f t="shared" si="1145"/>
        <v>NO</v>
      </c>
      <c r="AB3469" t="str">
        <f t="shared" si="1146"/>
        <v>NO</v>
      </c>
      <c r="AC3469" t="str">
        <f t="shared" si="1147"/>
        <v>NO</v>
      </c>
      <c r="AD3469" t="str">
        <f t="shared" si="1148"/>
        <v>NO</v>
      </c>
      <c r="AE3469" t="str">
        <f t="shared" si="1149"/>
        <v>NO</v>
      </c>
      <c r="AF3469" t="str">
        <f t="shared" si="1150"/>
        <v>NO</v>
      </c>
      <c r="AG3469" t="str">
        <f t="shared" si="1151"/>
        <v>NO</v>
      </c>
      <c r="AH3469" t="str">
        <f t="shared" si="1152"/>
        <v>NO</v>
      </c>
      <c r="AI3469">
        <f t="shared" si="1153"/>
        <v>47</v>
      </c>
      <c r="AJ3469" t="str">
        <f t="shared" si="1154"/>
        <v/>
      </c>
    </row>
    <row r="3470" spans="1:36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134"/>
        <v>1.2178</v>
      </c>
      <c r="P3470" s="6">
        <f t="shared" si="1135"/>
        <v>716.35294117647061</v>
      </c>
      <c r="Q3470" t="str">
        <f t="shared" si="1136"/>
        <v>theater</v>
      </c>
      <c r="R3470" t="str">
        <f t="shared" si="1137"/>
        <v>plays</v>
      </c>
      <c r="S3470" s="8">
        <f t="shared" si="1138"/>
        <v>42606</v>
      </c>
      <c r="T3470" s="8">
        <f t="shared" si="1139"/>
        <v>42634.125</v>
      </c>
      <c r="U3470">
        <f t="shared" si="1140"/>
        <v>2016</v>
      </c>
      <c r="V3470" t="str">
        <f>VLOOKUP(MONTH(S3470),REF!$C$4:$D$15,2,FALSE)</f>
        <v>AUG</v>
      </c>
      <c r="W3470" t="str">
        <f t="shared" si="1141"/>
        <v>NO</v>
      </c>
      <c r="X3470" t="str">
        <f t="shared" si="1142"/>
        <v>NO</v>
      </c>
      <c r="Y3470" t="str">
        <f t="shared" si="1143"/>
        <v>NO</v>
      </c>
      <c r="Z3470" t="str">
        <f t="shared" si="1144"/>
        <v>YES</v>
      </c>
      <c r="AA3470" t="str">
        <f t="shared" si="1145"/>
        <v>NO</v>
      </c>
      <c r="AB3470" t="str">
        <f t="shared" si="1146"/>
        <v>NO</v>
      </c>
      <c r="AC3470" t="str">
        <f t="shared" si="1147"/>
        <v>NO</v>
      </c>
      <c r="AD3470" t="str">
        <f t="shared" si="1148"/>
        <v>NO</v>
      </c>
      <c r="AE3470" t="str">
        <f t="shared" si="1149"/>
        <v>NO</v>
      </c>
      <c r="AF3470" t="str">
        <f t="shared" si="1150"/>
        <v>NO</v>
      </c>
      <c r="AG3470" t="str">
        <f t="shared" si="1151"/>
        <v>NO</v>
      </c>
      <c r="AH3470" t="str">
        <f t="shared" si="1152"/>
        <v>NO</v>
      </c>
      <c r="AI3470">
        <f t="shared" si="1153"/>
        <v>17</v>
      </c>
      <c r="AJ3470" t="str">
        <f t="shared" si="1154"/>
        <v/>
      </c>
    </row>
    <row r="3471" spans="1:36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134"/>
        <v>1.1339285714285714</v>
      </c>
      <c r="P3471" s="6">
        <f t="shared" si="1135"/>
        <v>50.396825396825399</v>
      </c>
      <c r="Q3471" t="str">
        <f t="shared" si="1136"/>
        <v>theater</v>
      </c>
      <c r="R3471" t="str">
        <f t="shared" si="1137"/>
        <v>plays</v>
      </c>
      <c r="S3471" s="8">
        <f t="shared" si="1138"/>
        <v>42459</v>
      </c>
      <c r="T3471" s="8">
        <f t="shared" si="1139"/>
        <v>42488.641724537039</v>
      </c>
      <c r="U3471">
        <f t="shared" si="1140"/>
        <v>2016</v>
      </c>
      <c r="V3471" t="str">
        <f>VLOOKUP(MONTH(S3471),REF!$C$4:$D$15,2,FALSE)</f>
        <v>MAR</v>
      </c>
      <c r="W3471" t="str">
        <f t="shared" si="1141"/>
        <v>NO</v>
      </c>
      <c r="X3471" t="str">
        <f t="shared" si="1142"/>
        <v>YES</v>
      </c>
      <c r="Y3471" t="str">
        <f t="shared" si="1143"/>
        <v>NO</v>
      </c>
      <c r="Z3471" t="str">
        <f t="shared" si="1144"/>
        <v>NO</v>
      </c>
      <c r="AA3471" t="str">
        <f t="shared" si="1145"/>
        <v>NO</v>
      </c>
      <c r="AB3471" t="str">
        <f t="shared" si="1146"/>
        <v>NO</v>
      </c>
      <c r="AC3471" t="str">
        <f t="shared" si="1147"/>
        <v>NO</v>
      </c>
      <c r="AD3471" t="str">
        <f t="shared" si="1148"/>
        <v>NO</v>
      </c>
      <c r="AE3471" t="str">
        <f t="shared" si="1149"/>
        <v>NO</v>
      </c>
      <c r="AF3471" t="str">
        <f t="shared" si="1150"/>
        <v>NO</v>
      </c>
      <c r="AG3471" t="str">
        <f t="shared" si="1151"/>
        <v>NO</v>
      </c>
      <c r="AH3471" t="str">
        <f t="shared" si="1152"/>
        <v>NO</v>
      </c>
      <c r="AI3471">
        <f t="shared" si="1153"/>
        <v>63</v>
      </c>
      <c r="AJ3471" t="str">
        <f t="shared" si="1154"/>
        <v/>
      </c>
    </row>
    <row r="3472" spans="1:36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134"/>
        <v>1.5</v>
      </c>
      <c r="P3472" s="6">
        <f t="shared" si="1135"/>
        <v>41.666666666666664</v>
      </c>
      <c r="Q3472" t="str">
        <f t="shared" si="1136"/>
        <v>theater</v>
      </c>
      <c r="R3472" t="str">
        <f t="shared" si="1137"/>
        <v>plays</v>
      </c>
      <c r="S3472" s="8">
        <f t="shared" si="1138"/>
        <v>42529</v>
      </c>
      <c r="T3472" s="8">
        <f t="shared" si="1139"/>
        <v>42566.901388888888</v>
      </c>
      <c r="U3472">
        <f t="shared" si="1140"/>
        <v>2016</v>
      </c>
      <c r="V3472" t="str">
        <f>VLOOKUP(MONTH(S3472),REF!$C$4:$D$15,2,FALSE)</f>
        <v>JUN</v>
      </c>
      <c r="W3472" t="str">
        <f t="shared" si="1141"/>
        <v>YES</v>
      </c>
      <c r="X3472" t="str">
        <f t="shared" si="1142"/>
        <v>NO</v>
      </c>
      <c r="Y3472" t="str">
        <f t="shared" si="1143"/>
        <v>NO</v>
      </c>
      <c r="Z3472" t="str">
        <f t="shared" si="1144"/>
        <v>NO</v>
      </c>
      <c r="AA3472" t="str">
        <f t="shared" si="1145"/>
        <v>NO</v>
      </c>
      <c r="AB3472" t="str">
        <f t="shared" si="1146"/>
        <v>NO</v>
      </c>
      <c r="AC3472" t="str">
        <f t="shared" si="1147"/>
        <v>NO</v>
      </c>
      <c r="AD3472" t="str">
        <f t="shared" si="1148"/>
        <v>NO</v>
      </c>
      <c r="AE3472" t="str">
        <f t="shared" si="1149"/>
        <v>NO</v>
      </c>
      <c r="AF3472" t="str">
        <f t="shared" si="1150"/>
        <v>NO</v>
      </c>
      <c r="AG3472" t="str">
        <f t="shared" si="1151"/>
        <v>NO</v>
      </c>
      <c r="AH3472" t="str">
        <f t="shared" si="1152"/>
        <v>NO</v>
      </c>
      <c r="AI3472">
        <f t="shared" si="1153"/>
        <v>9</v>
      </c>
      <c r="AJ3472" t="str">
        <f t="shared" si="1154"/>
        <v/>
      </c>
    </row>
    <row r="3473" spans="1:36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134"/>
        <v>2.1459999999999999</v>
      </c>
      <c r="P3473" s="6">
        <f t="shared" si="1135"/>
        <v>35.766666666666666</v>
      </c>
      <c r="Q3473" t="str">
        <f t="shared" si="1136"/>
        <v>theater</v>
      </c>
      <c r="R3473" t="str">
        <f t="shared" si="1137"/>
        <v>plays</v>
      </c>
      <c r="S3473" s="8">
        <f t="shared" si="1138"/>
        <v>41842</v>
      </c>
      <c r="T3473" s="8">
        <f t="shared" si="1139"/>
        <v>41882.833333333336</v>
      </c>
      <c r="U3473">
        <f t="shared" si="1140"/>
        <v>2014</v>
      </c>
      <c r="V3473" t="str">
        <f>VLOOKUP(MONTH(S3473),REF!$C$4:$D$15,2,FALSE)</f>
        <v>JUL</v>
      </c>
      <c r="W3473" t="str">
        <f t="shared" si="1141"/>
        <v>YES</v>
      </c>
      <c r="X3473" t="str">
        <f t="shared" si="1142"/>
        <v>NO</v>
      </c>
      <c r="Y3473" t="str">
        <f t="shared" si="1143"/>
        <v>NO</v>
      </c>
      <c r="Z3473" t="str">
        <f t="shared" si="1144"/>
        <v>NO</v>
      </c>
      <c r="AA3473" t="str">
        <f t="shared" si="1145"/>
        <v>NO</v>
      </c>
      <c r="AB3473" t="str">
        <f t="shared" si="1146"/>
        <v>NO</v>
      </c>
      <c r="AC3473" t="str">
        <f t="shared" si="1147"/>
        <v>NO</v>
      </c>
      <c r="AD3473" t="str">
        <f t="shared" si="1148"/>
        <v>NO</v>
      </c>
      <c r="AE3473" t="str">
        <f t="shared" si="1149"/>
        <v>NO</v>
      </c>
      <c r="AF3473" t="str">
        <f t="shared" si="1150"/>
        <v>NO</v>
      </c>
      <c r="AG3473" t="str">
        <f t="shared" si="1151"/>
        <v>NO</v>
      </c>
      <c r="AH3473" t="str">
        <f t="shared" si="1152"/>
        <v>NO</v>
      </c>
      <c r="AI3473">
        <f t="shared" si="1153"/>
        <v>30</v>
      </c>
      <c r="AJ3473" t="str">
        <f t="shared" si="1154"/>
        <v/>
      </c>
    </row>
    <row r="3474" spans="1:36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134"/>
        <v>1.0205</v>
      </c>
      <c r="P3474" s="6">
        <f t="shared" si="1135"/>
        <v>88.739130434782609</v>
      </c>
      <c r="Q3474" t="str">
        <f t="shared" si="1136"/>
        <v>theater</v>
      </c>
      <c r="R3474" t="str">
        <f t="shared" si="1137"/>
        <v>plays</v>
      </c>
      <c r="S3474" s="8">
        <f t="shared" si="1138"/>
        <v>41928</v>
      </c>
      <c r="T3474" s="8">
        <f t="shared" si="1139"/>
        <v>41949.249305555553</v>
      </c>
      <c r="U3474">
        <f t="shared" si="1140"/>
        <v>2014</v>
      </c>
      <c r="V3474" t="str">
        <f>VLOOKUP(MONTH(S3474),REF!$C$4:$D$15,2,FALSE)</f>
        <v>OCT</v>
      </c>
      <c r="W3474" t="str">
        <f t="shared" si="1141"/>
        <v>NO</v>
      </c>
      <c r="X3474" t="str">
        <f t="shared" si="1142"/>
        <v>YES</v>
      </c>
      <c r="Y3474" t="str">
        <f t="shared" si="1143"/>
        <v>NO</v>
      </c>
      <c r="Z3474" t="str">
        <f t="shared" si="1144"/>
        <v>NO</v>
      </c>
      <c r="AA3474" t="str">
        <f t="shared" si="1145"/>
        <v>NO</v>
      </c>
      <c r="AB3474" t="str">
        <f t="shared" si="1146"/>
        <v>NO</v>
      </c>
      <c r="AC3474" t="str">
        <f t="shared" si="1147"/>
        <v>NO</v>
      </c>
      <c r="AD3474" t="str">
        <f t="shared" si="1148"/>
        <v>NO</v>
      </c>
      <c r="AE3474" t="str">
        <f t="shared" si="1149"/>
        <v>NO</v>
      </c>
      <c r="AF3474" t="str">
        <f t="shared" si="1150"/>
        <v>NO</v>
      </c>
      <c r="AG3474" t="str">
        <f t="shared" si="1151"/>
        <v>NO</v>
      </c>
      <c r="AH3474" t="str">
        <f t="shared" si="1152"/>
        <v>NO</v>
      </c>
      <c r="AI3474">
        <f t="shared" si="1153"/>
        <v>23</v>
      </c>
      <c r="AJ3474" t="str">
        <f t="shared" si="1154"/>
        <v/>
      </c>
    </row>
    <row r="3475" spans="1:36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134"/>
        <v>1</v>
      </c>
      <c r="P3475" s="6">
        <f t="shared" si="1135"/>
        <v>148.4848484848485</v>
      </c>
      <c r="Q3475" t="str">
        <f t="shared" si="1136"/>
        <v>theater</v>
      </c>
      <c r="R3475" t="str">
        <f t="shared" si="1137"/>
        <v>plays</v>
      </c>
      <c r="S3475" s="8">
        <f t="shared" si="1138"/>
        <v>42063</v>
      </c>
      <c r="T3475" s="8">
        <f t="shared" si="1139"/>
        <v>42083.852083333331</v>
      </c>
      <c r="U3475">
        <f t="shared" si="1140"/>
        <v>2015</v>
      </c>
      <c r="V3475" t="str">
        <f>VLOOKUP(MONTH(S3475),REF!$C$4:$D$15,2,FALSE)</f>
        <v>FEB</v>
      </c>
      <c r="W3475" t="str">
        <f t="shared" si="1141"/>
        <v>NO</v>
      </c>
      <c r="X3475" t="str">
        <f t="shared" si="1142"/>
        <v>YES</v>
      </c>
      <c r="Y3475" t="str">
        <f t="shared" si="1143"/>
        <v>NO</v>
      </c>
      <c r="Z3475" t="str">
        <f t="shared" si="1144"/>
        <v>NO</v>
      </c>
      <c r="AA3475" t="str">
        <f t="shared" si="1145"/>
        <v>NO</v>
      </c>
      <c r="AB3475" t="str">
        <f t="shared" si="1146"/>
        <v>NO</v>
      </c>
      <c r="AC3475" t="str">
        <f t="shared" si="1147"/>
        <v>NO</v>
      </c>
      <c r="AD3475" t="str">
        <f t="shared" si="1148"/>
        <v>NO</v>
      </c>
      <c r="AE3475" t="str">
        <f t="shared" si="1149"/>
        <v>NO</v>
      </c>
      <c r="AF3475" t="str">
        <f t="shared" si="1150"/>
        <v>NO</v>
      </c>
      <c r="AG3475" t="str">
        <f t="shared" si="1151"/>
        <v>NO</v>
      </c>
      <c r="AH3475" t="str">
        <f t="shared" si="1152"/>
        <v>NO</v>
      </c>
      <c r="AI3475">
        <f t="shared" si="1153"/>
        <v>33</v>
      </c>
      <c r="AJ3475" t="str">
        <f t="shared" si="1154"/>
        <v/>
      </c>
    </row>
    <row r="3476" spans="1:36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134"/>
        <v>1.01</v>
      </c>
      <c r="P3476" s="6">
        <f t="shared" si="1135"/>
        <v>51.794871794871796</v>
      </c>
      <c r="Q3476" t="str">
        <f t="shared" si="1136"/>
        <v>theater</v>
      </c>
      <c r="R3476" t="str">
        <f t="shared" si="1137"/>
        <v>plays</v>
      </c>
      <c r="S3476" s="8">
        <f t="shared" si="1138"/>
        <v>42542</v>
      </c>
      <c r="T3476" s="8">
        <f t="shared" si="1139"/>
        <v>42571.501516203702</v>
      </c>
      <c r="U3476">
        <f t="shared" si="1140"/>
        <v>2016</v>
      </c>
      <c r="V3476" t="str">
        <f>VLOOKUP(MONTH(S3476),REF!$C$4:$D$15,2,FALSE)</f>
        <v>JUN</v>
      </c>
      <c r="W3476" t="str">
        <f t="shared" si="1141"/>
        <v>NO</v>
      </c>
      <c r="X3476" t="str">
        <f t="shared" si="1142"/>
        <v>YES</v>
      </c>
      <c r="Y3476" t="str">
        <f t="shared" si="1143"/>
        <v>NO</v>
      </c>
      <c r="Z3476" t="str">
        <f t="shared" si="1144"/>
        <v>NO</v>
      </c>
      <c r="AA3476" t="str">
        <f t="shared" si="1145"/>
        <v>NO</v>
      </c>
      <c r="AB3476" t="str">
        <f t="shared" si="1146"/>
        <v>NO</v>
      </c>
      <c r="AC3476" t="str">
        <f t="shared" si="1147"/>
        <v>NO</v>
      </c>
      <c r="AD3476" t="str">
        <f t="shared" si="1148"/>
        <v>NO</v>
      </c>
      <c r="AE3476" t="str">
        <f t="shared" si="1149"/>
        <v>NO</v>
      </c>
      <c r="AF3476" t="str">
        <f t="shared" si="1150"/>
        <v>NO</v>
      </c>
      <c r="AG3476" t="str">
        <f t="shared" si="1151"/>
        <v>NO</v>
      </c>
      <c r="AH3476" t="str">
        <f t="shared" si="1152"/>
        <v>NO</v>
      </c>
      <c r="AI3476">
        <f t="shared" si="1153"/>
        <v>39</v>
      </c>
      <c r="AJ3476" t="str">
        <f t="shared" si="1154"/>
        <v/>
      </c>
    </row>
    <row r="3477" spans="1:36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134"/>
        <v>1.1333333333333333</v>
      </c>
      <c r="P3477" s="6">
        <f t="shared" si="1135"/>
        <v>20</v>
      </c>
      <c r="Q3477" t="str">
        <f t="shared" si="1136"/>
        <v>theater</v>
      </c>
      <c r="R3477" t="str">
        <f t="shared" si="1137"/>
        <v>plays</v>
      </c>
      <c r="S3477" s="8">
        <f t="shared" si="1138"/>
        <v>41919</v>
      </c>
      <c r="T3477" s="8">
        <f t="shared" si="1139"/>
        <v>41946</v>
      </c>
      <c r="U3477">
        <f t="shared" si="1140"/>
        <v>2014</v>
      </c>
      <c r="V3477" t="str">
        <f>VLOOKUP(MONTH(S3477),REF!$C$4:$D$15,2,FALSE)</f>
        <v>OCT</v>
      </c>
      <c r="W3477" t="str">
        <f t="shared" si="1141"/>
        <v>YES</v>
      </c>
      <c r="X3477" t="str">
        <f t="shared" si="1142"/>
        <v>NO</v>
      </c>
      <c r="Y3477" t="str">
        <f t="shared" si="1143"/>
        <v>NO</v>
      </c>
      <c r="Z3477" t="str">
        <f t="shared" si="1144"/>
        <v>NO</v>
      </c>
      <c r="AA3477" t="str">
        <f t="shared" si="1145"/>
        <v>NO</v>
      </c>
      <c r="AB3477" t="str">
        <f t="shared" si="1146"/>
        <v>NO</v>
      </c>
      <c r="AC3477" t="str">
        <f t="shared" si="1147"/>
        <v>NO</v>
      </c>
      <c r="AD3477" t="str">
        <f t="shared" si="1148"/>
        <v>NO</v>
      </c>
      <c r="AE3477" t="str">
        <f t="shared" si="1149"/>
        <v>NO</v>
      </c>
      <c r="AF3477" t="str">
        <f t="shared" si="1150"/>
        <v>NO</v>
      </c>
      <c r="AG3477" t="str">
        <f t="shared" si="1151"/>
        <v>NO</v>
      </c>
      <c r="AH3477" t="str">
        <f t="shared" si="1152"/>
        <v>NO</v>
      </c>
      <c r="AI3477">
        <f t="shared" si="1153"/>
        <v>17</v>
      </c>
      <c r="AJ3477" t="str">
        <f t="shared" si="1154"/>
        <v/>
      </c>
    </row>
    <row r="3478" spans="1:36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134"/>
        <v>1.04</v>
      </c>
      <c r="P3478" s="6">
        <f t="shared" si="1135"/>
        <v>52</v>
      </c>
      <c r="Q3478" t="str">
        <f t="shared" si="1136"/>
        <v>theater</v>
      </c>
      <c r="R3478" t="str">
        <f t="shared" si="1137"/>
        <v>plays</v>
      </c>
      <c r="S3478" s="8">
        <f t="shared" si="1138"/>
        <v>41921</v>
      </c>
      <c r="T3478" s="8">
        <f t="shared" si="1139"/>
        <v>41939.125</v>
      </c>
      <c r="U3478">
        <f t="shared" si="1140"/>
        <v>2014</v>
      </c>
      <c r="V3478" t="str">
        <f>VLOOKUP(MONTH(S3478),REF!$C$4:$D$15,2,FALSE)</f>
        <v>OCT</v>
      </c>
      <c r="W3478" t="str">
        <f t="shared" si="1141"/>
        <v>YES</v>
      </c>
      <c r="X3478" t="str">
        <f t="shared" si="1142"/>
        <v>NO</v>
      </c>
      <c r="Y3478" t="str">
        <f t="shared" si="1143"/>
        <v>NO</v>
      </c>
      <c r="Z3478" t="str">
        <f t="shared" si="1144"/>
        <v>NO</v>
      </c>
      <c r="AA3478" t="str">
        <f t="shared" si="1145"/>
        <v>NO</v>
      </c>
      <c r="AB3478" t="str">
        <f t="shared" si="1146"/>
        <v>NO</v>
      </c>
      <c r="AC3478" t="str">
        <f t="shared" si="1147"/>
        <v>NO</v>
      </c>
      <c r="AD3478" t="str">
        <f t="shared" si="1148"/>
        <v>NO</v>
      </c>
      <c r="AE3478" t="str">
        <f t="shared" si="1149"/>
        <v>NO</v>
      </c>
      <c r="AF3478" t="str">
        <f t="shared" si="1150"/>
        <v>NO</v>
      </c>
      <c r="AG3478" t="str">
        <f t="shared" si="1151"/>
        <v>NO</v>
      </c>
      <c r="AH3478" t="str">
        <f t="shared" si="1152"/>
        <v>NO</v>
      </c>
      <c r="AI3478">
        <f t="shared" si="1153"/>
        <v>6</v>
      </c>
      <c r="AJ3478" t="str">
        <f t="shared" si="1154"/>
        <v/>
      </c>
    </row>
    <row r="3479" spans="1:36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134"/>
        <v>1.1533333333333333</v>
      </c>
      <c r="P3479" s="6">
        <f t="shared" si="1135"/>
        <v>53.230769230769234</v>
      </c>
      <c r="Q3479" t="str">
        <f t="shared" si="1136"/>
        <v>theater</v>
      </c>
      <c r="R3479" t="str">
        <f t="shared" si="1137"/>
        <v>plays</v>
      </c>
      <c r="S3479" s="8">
        <f t="shared" si="1138"/>
        <v>42129</v>
      </c>
      <c r="T3479" s="8">
        <f t="shared" si="1139"/>
        <v>42141.125</v>
      </c>
      <c r="U3479">
        <f t="shared" si="1140"/>
        <v>2015</v>
      </c>
      <c r="V3479" t="str">
        <f>VLOOKUP(MONTH(S3479),REF!$C$4:$D$15,2,FALSE)</f>
        <v>MAY</v>
      </c>
      <c r="W3479" t="str">
        <f t="shared" si="1141"/>
        <v>NO</v>
      </c>
      <c r="X3479" t="str">
        <f t="shared" si="1142"/>
        <v>YES</v>
      </c>
      <c r="Y3479" t="str">
        <f t="shared" si="1143"/>
        <v>NO</v>
      </c>
      <c r="Z3479" t="str">
        <f t="shared" si="1144"/>
        <v>NO</v>
      </c>
      <c r="AA3479" t="str">
        <f t="shared" si="1145"/>
        <v>NO</v>
      </c>
      <c r="AB3479" t="str">
        <f t="shared" si="1146"/>
        <v>NO</v>
      </c>
      <c r="AC3479" t="str">
        <f t="shared" si="1147"/>
        <v>NO</v>
      </c>
      <c r="AD3479" t="str">
        <f t="shared" si="1148"/>
        <v>NO</v>
      </c>
      <c r="AE3479" t="str">
        <f t="shared" si="1149"/>
        <v>NO</v>
      </c>
      <c r="AF3479" t="str">
        <f t="shared" si="1150"/>
        <v>NO</v>
      </c>
      <c r="AG3479" t="str">
        <f t="shared" si="1151"/>
        <v>NO</v>
      </c>
      <c r="AH3479" t="str">
        <f t="shared" si="1152"/>
        <v>NO</v>
      </c>
      <c r="AI3479">
        <f t="shared" si="1153"/>
        <v>39</v>
      </c>
      <c r="AJ3479" t="str">
        <f t="shared" si="1154"/>
        <v/>
      </c>
    </row>
    <row r="3480" spans="1:36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134"/>
        <v>1.1285000000000001</v>
      </c>
      <c r="P3480" s="6">
        <f t="shared" si="1135"/>
        <v>39.596491228070178</v>
      </c>
      <c r="Q3480" t="str">
        <f t="shared" si="1136"/>
        <v>theater</v>
      </c>
      <c r="R3480" t="str">
        <f t="shared" si="1137"/>
        <v>plays</v>
      </c>
      <c r="S3480" s="8">
        <f t="shared" si="1138"/>
        <v>42054</v>
      </c>
      <c r="T3480" s="8">
        <f t="shared" si="1139"/>
        <v>42079.875</v>
      </c>
      <c r="U3480">
        <f t="shared" si="1140"/>
        <v>2015</v>
      </c>
      <c r="V3480" t="str">
        <f>VLOOKUP(MONTH(S3480),REF!$C$4:$D$15,2,FALSE)</f>
        <v>FEB</v>
      </c>
      <c r="W3480" t="str">
        <f t="shared" si="1141"/>
        <v>NO</v>
      </c>
      <c r="X3480" t="str">
        <f t="shared" si="1142"/>
        <v>YES</v>
      </c>
      <c r="Y3480" t="str">
        <f t="shared" si="1143"/>
        <v>NO</v>
      </c>
      <c r="Z3480" t="str">
        <f t="shared" si="1144"/>
        <v>NO</v>
      </c>
      <c r="AA3480" t="str">
        <f t="shared" si="1145"/>
        <v>NO</v>
      </c>
      <c r="AB3480" t="str">
        <f t="shared" si="1146"/>
        <v>NO</v>
      </c>
      <c r="AC3480" t="str">
        <f t="shared" si="1147"/>
        <v>NO</v>
      </c>
      <c r="AD3480" t="str">
        <f t="shared" si="1148"/>
        <v>NO</v>
      </c>
      <c r="AE3480" t="str">
        <f t="shared" si="1149"/>
        <v>NO</v>
      </c>
      <c r="AF3480" t="str">
        <f t="shared" si="1150"/>
        <v>NO</v>
      </c>
      <c r="AG3480" t="str">
        <f t="shared" si="1151"/>
        <v>NO</v>
      </c>
      <c r="AH3480" t="str">
        <f t="shared" si="1152"/>
        <v>NO</v>
      </c>
      <c r="AI3480">
        <f t="shared" si="1153"/>
        <v>57</v>
      </c>
      <c r="AJ3480" t="str">
        <f t="shared" si="1154"/>
        <v/>
      </c>
    </row>
    <row r="3481" spans="1:36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134"/>
        <v>1.2786666666666666</v>
      </c>
      <c r="P3481" s="6">
        <f t="shared" si="1135"/>
        <v>34.25</v>
      </c>
      <c r="Q3481" t="str">
        <f t="shared" si="1136"/>
        <v>theater</v>
      </c>
      <c r="R3481" t="str">
        <f t="shared" si="1137"/>
        <v>plays</v>
      </c>
      <c r="S3481" s="8">
        <f t="shared" si="1138"/>
        <v>41782</v>
      </c>
      <c r="T3481" s="8">
        <f t="shared" si="1139"/>
        <v>41811.855092592596</v>
      </c>
      <c r="U3481">
        <f t="shared" si="1140"/>
        <v>2014</v>
      </c>
      <c r="V3481" t="str">
        <f>VLOOKUP(MONTH(S3481),REF!$C$4:$D$15,2,FALSE)</f>
        <v>MAY</v>
      </c>
      <c r="W3481" t="str">
        <f t="shared" si="1141"/>
        <v>NO</v>
      </c>
      <c r="X3481" t="str">
        <f t="shared" si="1142"/>
        <v>YES</v>
      </c>
      <c r="Y3481" t="str">
        <f t="shared" si="1143"/>
        <v>NO</v>
      </c>
      <c r="Z3481" t="str">
        <f t="shared" si="1144"/>
        <v>NO</v>
      </c>
      <c r="AA3481" t="str">
        <f t="shared" si="1145"/>
        <v>NO</v>
      </c>
      <c r="AB3481" t="str">
        <f t="shared" si="1146"/>
        <v>NO</v>
      </c>
      <c r="AC3481" t="str">
        <f t="shared" si="1147"/>
        <v>NO</v>
      </c>
      <c r="AD3481" t="str">
        <f t="shared" si="1148"/>
        <v>NO</v>
      </c>
      <c r="AE3481" t="str">
        <f t="shared" si="1149"/>
        <v>NO</v>
      </c>
      <c r="AF3481" t="str">
        <f t="shared" si="1150"/>
        <v>NO</v>
      </c>
      <c r="AG3481" t="str">
        <f t="shared" si="1151"/>
        <v>NO</v>
      </c>
      <c r="AH3481" t="str">
        <f t="shared" si="1152"/>
        <v>NO</v>
      </c>
      <c r="AI3481">
        <f t="shared" si="1153"/>
        <v>56</v>
      </c>
      <c r="AJ3481" t="str">
        <f t="shared" si="1154"/>
        <v/>
      </c>
    </row>
    <row r="3482" spans="1:36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134"/>
        <v>1.4266666666666667</v>
      </c>
      <c r="P3482" s="6">
        <f t="shared" si="1135"/>
        <v>164.61538461538461</v>
      </c>
      <c r="Q3482" t="str">
        <f t="shared" si="1136"/>
        <v>theater</v>
      </c>
      <c r="R3482" t="str">
        <f t="shared" si="1137"/>
        <v>plays</v>
      </c>
      <c r="S3482" s="8">
        <f t="shared" si="1138"/>
        <v>42171</v>
      </c>
      <c r="T3482" s="8">
        <f t="shared" si="1139"/>
        <v>42195.875</v>
      </c>
      <c r="U3482">
        <f t="shared" si="1140"/>
        <v>2015</v>
      </c>
      <c r="V3482" t="str">
        <f>VLOOKUP(MONTH(S3482),REF!$C$4:$D$15,2,FALSE)</f>
        <v>JUN</v>
      </c>
      <c r="W3482" t="str">
        <f t="shared" si="1141"/>
        <v>NO</v>
      </c>
      <c r="X3482" t="str">
        <f t="shared" si="1142"/>
        <v>YES</v>
      </c>
      <c r="Y3482" t="str">
        <f t="shared" si="1143"/>
        <v>NO</v>
      </c>
      <c r="Z3482" t="str">
        <f t="shared" si="1144"/>
        <v>NO</v>
      </c>
      <c r="AA3482" t="str">
        <f t="shared" si="1145"/>
        <v>NO</v>
      </c>
      <c r="AB3482" t="str">
        <f t="shared" si="1146"/>
        <v>NO</v>
      </c>
      <c r="AC3482" t="str">
        <f t="shared" si="1147"/>
        <v>NO</v>
      </c>
      <c r="AD3482" t="str">
        <f t="shared" si="1148"/>
        <v>NO</v>
      </c>
      <c r="AE3482" t="str">
        <f t="shared" si="1149"/>
        <v>NO</v>
      </c>
      <c r="AF3482" t="str">
        <f t="shared" si="1150"/>
        <v>NO</v>
      </c>
      <c r="AG3482" t="str">
        <f t="shared" si="1151"/>
        <v>NO</v>
      </c>
      <c r="AH3482" t="str">
        <f t="shared" si="1152"/>
        <v>NO</v>
      </c>
      <c r="AI3482">
        <f t="shared" si="1153"/>
        <v>13</v>
      </c>
      <c r="AJ3482" t="str">
        <f t="shared" si="1154"/>
        <v/>
      </c>
    </row>
    <row r="3483" spans="1:36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134"/>
        <v>1.1879999999999999</v>
      </c>
      <c r="P3483" s="6">
        <f t="shared" si="1135"/>
        <v>125.05263157894737</v>
      </c>
      <c r="Q3483" t="str">
        <f t="shared" si="1136"/>
        <v>theater</v>
      </c>
      <c r="R3483" t="str">
        <f t="shared" si="1137"/>
        <v>plays</v>
      </c>
      <c r="S3483" s="8">
        <f t="shared" si="1138"/>
        <v>41989</v>
      </c>
      <c r="T3483" s="8">
        <f t="shared" si="1139"/>
        <v>42006.247546296298</v>
      </c>
      <c r="U3483">
        <f t="shared" si="1140"/>
        <v>2014</v>
      </c>
      <c r="V3483" t="str">
        <f>VLOOKUP(MONTH(S3483),REF!$C$4:$D$15,2,FALSE)</f>
        <v>DEC</v>
      </c>
      <c r="W3483" t="str">
        <f t="shared" si="1141"/>
        <v>NO</v>
      </c>
      <c r="X3483" t="str">
        <f t="shared" si="1142"/>
        <v>NO</v>
      </c>
      <c r="Y3483" t="str">
        <f t="shared" si="1143"/>
        <v>NO</v>
      </c>
      <c r="Z3483" t="str">
        <f t="shared" si="1144"/>
        <v>YES</v>
      </c>
      <c r="AA3483" t="str">
        <f t="shared" si="1145"/>
        <v>NO</v>
      </c>
      <c r="AB3483" t="str">
        <f t="shared" si="1146"/>
        <v>NO</v>
      </c>
      <c r="AC3483" t="str">
        <f t="shared" si="1147"/>
        <v>NO</v>
      </c>
      <c r="AD3483" t="str">
        <f t="shared" si="1148"/>
        <v>NO</v>
      </c>
      <c r="AE3483" t="str">
        <f t="shared" si="1149"/>
        <v>NO</v>
      </c>
      <c r="AF3483" t="str">
        <f t="shared" si="1150"/>
        <v>NO</v>
      </c>
      <c r="AG3483" t="str">
        <f t="shared" si="1151"/>
        <v>NO</v>
      </c>
      <c r="AH3483" t="str">
        <f t="shared" si="1152"/>
        <v>NO</v>
      </c>
      <c r="AI3483">
        <f t="shared" si="1153"/>
        <v>95</v>
      </c>
      <c r="AJ3483" t="str">
        <f t="shared" si="1154"/>
        <v/>
      </c>
    </row>
    <row r="3484" spans="1:36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134"/>
        <v>1.3833333333333333</v>
      </c>
      <c r="P3484" s="6">
        <f t="shared" si="1135"/>
        <v>51.875</v>
      </c>
      <c r="Q3484" t="str">
        <f t="shared" si="1136"/>
        <v>theater</v>
      </c>
      <c r="R3484" t="str">
        <f t="shared" si="1137"/>
        <v>plays</v>
      </c>
      <c r="S3484" s="8">
        <f t="shared" si="1138"/>
        <v>41797</v>
      </c>
      <c r="T3484" s="8">
        <f t="shared" si="1139"/>
        <v>41826.771597222221</v>
      </c>
      <c r="U3484">
        <f t="shared" si="1140"/>
        <v>2014</v>
      </c>
      <c r="V3484" t="str">
        <f>VLOOKUP(MONTH(S3484),REF!$C$4:$D$15,2,FALSE)</f>
        <v>JUN</v>
      </c>
      <c r="W3484" t="str">
        <f t="shared" si="1141"/>
        <v>NO</v>
      </c>
      <c r="X3484" t="str">
        <f t="shared" si="1142"/>
        <v>YES</v>
      </c>
      <c r="Y3484" t="str">
        <f t="shared" si="1143"/>
        <v>NO</v>
      </c>
      <c r="Z3484" t="str">
        <f t="shared" si="1144"/>
        <v>NO</v>
      </c>
      <c r="AA3484" t="str">
        <f t="shared" si="1145"/>
        <v>NO</v>
      </c>
      <c r="AB3484" t="str">
        <f t="shared" si="1146"/>
        <v>NO</v>
      </c>
      <c r="AC3484" t="str">
        <f t="shared" si="1147"/>
        <v>NO</v>
      </c>
      <c r="AD3484" t="str">
        <f t="shared" si="1148"/>
        <v>NO</v>
      </c>
      <c r="AE3484" t="str">
        <f t="shared" si="1149"/>
        <v>NO</v>
      </c>
      <c r="AF3484" t="str">
        <f t="shared" si="1150"/>
        <v>NO</v>
      </c>
      <c r="AG3484" t="str">
        <f t="shared" si="1151"/>
        <v>NO</v>
      </c>
      <c r="AH3484" t="str">
        <f t="shared" si="1152"/>
        <v>NO</v>
      </c>
      <c r="AI3484">
        <f t="shared" si="1153"/>
        <v>80</v>
      </c>
      <c r="AJ3484" t="str">
        <f t="shared" si="1154"/>
        <v/>
      </c>
    </row>
    <row r="3485" spans="1:36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134"/>
        <v>1.599402985074627</v>
      </c>
      <c r="P3485" s="6">
        <f t="shared" si="1135"/>
        <v>40.285714285714285</v>
      </c>
      <c r="Q3485" t="str">
        <f t="shared" si="1136"/>
        <v>theater</v>
      </c>
      <c r="R3485" t="str">
        <f t="shared" si="1137"/>
        <v>plays</v>
      </c>
      <c r="S3485" s="8">
        <f t="shared" si="1138"/>
        <v>41794</v>
      </c>
      <c r="T3485" s="8">
        <f t="shared" si="1139"/>
        <v>41823.668761574074</v>
      </c>
      <c r="U3485">
        <f t="shared" si="1140"/>
        <v>2014</v>
      </c>
      <c r="V3485" t="str">
        <f>VLOOKUP(MONTH(S3485),REF!$C$4:$D$15,2,FALSE)</f>
        <v>JUN</v>
      </c>
      <c r="W3485" t="str">
        <f t="shared" si="1141"/>
        <v>NO</v>
      </c>
      <c r="X3485" t="str">
        <f t="shared" si="1142"/>
        <v>YES</v>
      </c>
      <c r="Y3485" t="str">
        <f t="shared" si="1143"/>
        <v>NO</v>
      </c>
      <c r="Z3485" t="str">
        <f t="shared" si="1144"/>
        <v>NO</v>
      </c>
      <c r="AA3485" t="str">
        <f t="shared" si="1145"/>
        <v>NO</v>
      </c>
      <c r="AB3485" t="str">
        <f t="shared" si="1146"/>
        <v>NO</v>
      </c>
      <c r="AC3485" t="str">
        <f t="shared" si="1147"/>
        <v>NO</v>
      </c>
      <c r="AD3485" t="str">
        <f t="shared" si="1148"/>
        <v>NO</v>
      </c>
      <c r="AE3485" t="str">
        <f t="shared" si="1149"/>
        <v>NO</v>
      </c>
      <c r="AF3485" t="str">
        <f t="shared" si="1150"/>
        <v>NO</v>
      </c>
      <c r="AG3485" t="str">
        <f t="shared" si="1151"/>
        <v>NO</v>
      </c>
      <c r="AH3485" t="str">
        <f t="shared" si="1152"/>
        <v>NO</v>
      </c>
      <c r="AI3485">
        <f t="shared" si="1153"/>
        <v>133</v>
      </c>
      <c r="AJ3485" t="str">
        <f t="shared" si="1154"/>
        <v/>
      </c>
    </row>
    <row r="3486" spans="1:36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134"/>
        <v>1.1424000000000001</v>
      </c>
      <c r="P3486" s="6">
        <f t="shared" si="1135"/>
        <v>64.909090909090907</v>
      </c>
      <c r="Q3486" t="str">
        <f t="shared" si="1136"/>
        <v>theater</v>
      </c>
      <c r="R3486" t="str">
        <f t="shared" si="1137"/>
        <v>plays</v>
      </c>
      <c r="S3486" s="8">
        <f t="shared" si="1138"/>
        <v>42507</v>
      </c>
      <c r="T3486" s="8">
        <f t="shared" si="1139"/>
        <v>42536.760405092587</v>
      </c>
      <c r="U3486">
        <f t="shared" si="1140"/>
        <v>2016</v>
      </c>
      <c r="V3486" t="str">
        <f>VLOOKUP(MONTH(S3486),REF!$C$4:$D$15,2,FALSE)</f>
        <v>MAY</v>
      </c>
      <c r="W3486" t="str">
        <f t="shared" si="1141"/>
        <v>NO</v>
      </c>
      <c r="X3486" t="str">
        <f t="shared" si="1142"/>
        <v>YES</v>
      </c>
      <c r="Y3486" t="str">
        <f t="shared" si="1143"/>
        <v>NO</v>
      </c>
      <c r="Z3486" t="str">
        <f t="shared" si="1144"/>
        <v>NO</v>
      </c>
      <c r="AA3486" t="str">
        <f t="shared" si="1145"/>
        <v>NO</v>
      </c>
      <c r="AB3486" t="str">
        <f t="shared" si="1146"/>
        <v>NO</v>
      </c>
      <c r="AC3486" t="str">
        <f t="shared" si="1147"/>
        <v>NO</v>
      </c>
      <c r="AD3486" t="str">
        <f t="shared" si="1148"/>
        <v>NO</v>
      </c>
      <c r="AE3486" t="str">
        <f t="shared" si="1149"/>
        <v>NO</v>
      </c>
      <c r="AF3486" t="str">
        <f t="shared" si="1150"/>
        <v>NO</v>
      </c>
      <c r="AG3486" t="str">
        <f t="shared" si="1151"/>
        <v>NO</v>
      </c>
      <c r="AH3486" t="str">
        <f t="shared" si="1152"/>
        <v>NO</v>
      </c>
      <c r="AI3486">
        <f t="shared" si="1153"/>
        <v>44</v>
      </c>
      <c r="AJ3486" t="str">
        <f t="shared" si="1154"/>
        <v/>
      </c>
    </row>
    <row r="3487" spans="1:36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134"/>
        <v>1.0060606060606061</v>
      </c>
      <c r="P3487" s="6">
        <f t="shared" si="1135"/>
        <v>55.333333333333336</v>
      </c>
      <c r="Q3487" t="str">
        <f t="shared" si="1136"/>
        <v>theater</v>
      </c>
      <c r="R3487" t="str">
        <f t="shared" si="1137"/>
        <v>plays</v>
      </c>
      <c r="S3487" s="8">
        <f t="shared" si="1138"/>
        <v>42373</v>
      </c>
      <c r="T3487" s="8">
        <f t="shared" si="1139"/>
        <v>42402.693055555559</v>
      </c>
      <c r="U3487">
        <f t="shared" si="1140"/>
        <v>2016</v>
      </c>
      <c r="V3487" t="str">
        <f>VLOOKUP(MONTH(S3487),REF!$C$4:$D$15,2,FALSE)</f>
        <v>JAN</v>
      </c>
      <c r="W3487" t="str">
        <f t="shared" si="1141"/>
        <v>NO</v>
      </c>
      <c r="X3487" t="str">
        <f t="shared" si="1142"/>
        <v>YES</v>
      </c>
      <c r="Y3487" t="str">
        <f t="shared" si="1143"/>
        <v>NO</v>
      </c>
      <c r="Z3487" t="str">
        <f t="shared" si="1144"/>
        <v>NO</v>
      </c>
      <c r="AA3487" t="str">
        <f t="shared" si="1145"/>
        <v>NO</v>
      </c>
      <c r="AB3487" t="str">
        <f t="shared" si="1146"/>
        <v>NO</v>
      </c>
      <c r="AC3487" t="str">
        <f t="shared" si="1147"/>
        <v>NO</v>
      </c>
      <c r="AD3487" t="str">
        <f t="shared" si="1148"/>
        <v>NO</v>
      </c>
      <c r="AE3487" t="str">
        <f t="shared" si="1149"/>
        <v>NO</v>
      </c>
      <c r="AF3487" t="str">
        <f t="shared" si="1150"/>
        <v>NO</v>
      </c>
      <c r="AG3487" t="str">
        <f t="shared" si="1151"/>
        <v>NO</v>
      </c>
      <c r="AH3487" t="str">
        <f t="shared" si="1152"/>
        <v>NO</v>
      </c>
      <c r="AI3487">
        <f t="shared" si="1153"/>
        <v>30</v>
      </c>
      <c r="AJ3487" t="str">
        <f t="shared" si="1154"/>
        <v/>
      </c>
    </row>
    <row r="3488" spans="1:36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134"/>
        <v>1.552</v>
      </c>
      <c r="P3488" s="6">
        <f t="shared" si="1135"/>
        <v>83.142857142857139</v>
      </c>
      <c r="Q3488" t="str">
        <f t="shared" si="1136"/>
        <v>theater</v>
      </c>
      <c r="R3488" t="str">
        <f t="shared" si="1137"/>
        <v>plays</v>
      </c>
      <c r="S3488" s="8">
        <f t="shared" si="1138"/>
        <v>42127</v>
      </c>
      <c r="T3488" s="8">
        <f t="shared" si="1139"/>
        <v>42158.290972222225</v>
      </c>
      <c r="U3488">
        <f t="shared" si="1140"/>
        <v>2015</v>
      </c>
      <c r="V3488" t="str">
        <f>VLOOKUP(MONTH(S3488),REF!$C$4:$D$15,2,FALSE)</f>
        <v>MAY</v>
      </c>
      <c r="W3488" t="str">
        <f t="shared" si="1141"/>
        <v>NO</v>
      </c>
      <c r="X3488" t="str">
        <f t="shared" si="1142"/>
        <v>YES</v>
      </c>
      <c r="Y3488" t="str">
        <f t="shared" si="1143"/>
        <v>NO</v>
      </c>
      <c r="Z3488" t="str">
        <f t="shared" si="1144"/>
        <v>NO</v>
      </c>
      <c r="AA3488" t="str">
        <f t="shared" si="1145"/>
        <v>NO</v>
      </c>
      <c r="AB3488" t="str">
        <f t="shared" si="1146"/>
        <v>NO</v>
      </c>
      <c r="AC3488" t="str">
        <f t="shared" si="1147"/>
        <v>NO</v>
      </c>
      <c r="AD3488" t="str">
        <f t="shared" si="1148"/>
        <v>NO</v>
      </c>
      <c r="AE3488" t="str">
        <f t="shared" si="1149"/>
        <v>NO</v>
      </c>
      <c r="AF3488" t="str">
        <f t="shared" si="1150"/>
        <v>NO</v>
      </c>
      <c r="AG3488" t="str">
        <f t="shared" si="1151"/>
        <v>NO</v>
      </c>
      <c r="AH3488" t="str">
        <f t="shared" si="1152"/>
        <v>NO</v>
      </c>
      <c r="AI3488">
        <f t="shared" si="1153"/>
        <v>56</v>
      </c>
      <c r="AJ3488" t="str">
        <f t="shared" si="1154"/>
        <v/>
      </c>
    </row>
    <row r="3489" spans="1:36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134"/>
        <v>1.2775000000000001</v>
      </c>
      <c r="P3489" s="6">
        <f t="shared" si="1135"/>
        <v>38.712121212121211</v>
      </c>
      <c r="Q3489" t="str">
        <f t="shared" si="1136"/>
        <v>theater</v>
      </c>
      <c r="R3489" t="str">
        <f t="shared" si="1137"/>
        <v>plays</v>
      </c>
      <c r="S3489" s="8">
        <f t="shared" si="1138"/>
        <v>42150</v>
      </c>
      <c r="T3489" s="8">
        <f t="shared" si="1139"/>
        <v>42179.940416666665</v>
      </c>
      <c r="U3489">
        <f t="shared" si="1140"/>
        <v>2015</v>
      </c>
      <c r="V3489" t="str">
        <f>VLOOKUP(MONTH(S3489),REF!$C$4:$D$15,2,FALSE)</f>
        <v>MAY</v>
      </c>
      <c r="W3489" t="str">
        <f t="shared" si="1141"/>
        <v>NO</v>
      </c>
      <c r="X3489" t="str">
        <f t="shared" si="1142"/>
        <v>YES</v>
      </c>
      <c r="Y3489" t="str">
        <f t="shared" si="1143"/>
        <v>NO</v>
      </c>
      <c r="Z3489" t="str">
        <f t="shared" si="1144"/>
        <v>NO</v>
      </c>
      <c r="AA3489" t="str">
        <f t="shared" si="1145"/>
        <v>NO</v>
      </c>
      <c r="AB3489" t="str">
        <f t="shared" si="1146"/>
        <v>NO</v>
      </c>
      <c r="AC3489" t="str">
        <f t="shared" si="1147"/>
        <v>NO</v>
      </c>
      <c r="AD3489" t="str">
        <f t="shared" si="1148"/>
        <v>NO</v>
      </c>
      <c r="AE3489" t="str">
        <f t="shared" si="1149"/>
        <v>NO</v>
      </c>
      <c r="AF3489" t="str">
        <f t="shared" si="1150"/>
        <v>NO</v>
      </c>
      <c r="AG3489" t="str">
        <f t="shared" si="1151"/>
        <v>NO</v>
      </c>
      <c r="AH3489" t="str">
        <f t="shared" si="1152"/>
        <v>NO</v>
      </c>
      <c r="AI3489">
        <f t="shared" si="1153"/>
        <v>66</v>
      </c>
      <c r="AJ3489" t="str">
        <f t="shared" si="1154"/>
        <v/>
      </c>
    </row>
    <row r="3490" spans="1:36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134"/>
        <v>1.212</v>
      </c>
      <c r="P3490" s="6">
        <f t="shared" si="1135"/>
        <v>125.37931034482759</v>
      </c>
      <c r="Q3490" t="str">
        <f t="shared" si="1136"/>
        <v>theater</v>
      </c>
      <c r="R3490" t="str">
        <f t="shared" si="1137"/>
        <v>plays</v>
      </c>
      <c r="S3490" s="8">
        <f t="shared" si="1138"/>
        <v>42088</v>
      </c>
      <c r="T3490" s="8">
        <f t="shared" si="1139"/>
        <v>42111.666666666672</v>
      </c>
      <c r="U3490">
        <f t="shared" si="1140"/>
        <v>2015</v>
      </c>
      <c r="V3490" t="str">
        <f>VLOOKUP(MONTH(S3490),REF!$C$4:$D$15,2,FALSE)</f>
        <v>MAR</v>
      </c>
      <c r="W3490" t="str">
        <f t="shared" si="1141"/>
        <v>NO</v>
      </c>
      <c r="X3490" t="str">
        <f t="shared" si="1142"/>
        <v>YES</v>
      </c>
      <c r="Y3490" t="str">
        <f t="shared" si="1143"/>
        <v>NO</v>
      </c>
      <c r="Z3490" t="str">
        <f t="shared" si="1144"/>
        <v>NO</v>
      </c>
      <c r="AA3490" t="str">
        <f t="shared" si="1145"/>
        <v>NO</v>
      </c>
      <c r="AB3490" t="str">
        <f t="shared" si="1146"/>
        <v>NO</v>
      </c>
      <c r="AC3490" t="str">
        <f t="shared" si="1147"/>
        <v>NO</v>
      </c>
      <c r="AD3490" t="str">
        <f t="shared" si="1148"/>
        <v>NO</v>
      </c>
      <c r="AE3490" t="str">
        <f t="shared" si="1149"/>
        <v>NO</v>
      </c>
      <c r="AF3490" t="str">
        <f t="shared" si="1150"/>
        <v>NO</v>
      </c>
      <c r="AG3490" t="str">
        <f t="shared" si="1151"/>
        <v>NO</v>
      </c>
      <c r="AH3490" t="str">
        <f t="shared" si="1152"/>
        <v>NO</v>
      </c>
      <c r="AI3490">
        <f t="shared" si="1153"/>
        <v>29</v>
      </c>
      <c r="AJ3490" t="str">
        <f t="shared" si="1154"/>
        <v/>
      </c>
    </row>
    <row r="3491" spans="1:36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134"/>
        <v>1.127</v>
      </c>
      <c r="P3491" s="6">
        <f t="shared" si="1135"/>
        <v>78.263888888888886</v>
      </c>
      <c r="Q3491" t="str">
        <f t="shared" si="1136"/>
        <v>theater</v>
      </c>
      <c r="R3491" t="str">
        <f t="shared" si="1137"/>
        <v>plays</v>
      </c>
      <c r="S3491" s="8">
        <f t="shared" si="1138"/>
        <v>41754</v>
      </c>
      <c r="T3491" s="8">
        <f t="shared" si="1139"/>
        <v>41783.875</v>
      </c>
      <c r="U3491">
        <f t="shared" si="1140"/>
        <v>2014</v>
      </c>
      <c r="V3491" t="str">
        <f>VLOOKUP(MONTH(S3491),REF!$C$4:$D$15,2,FALSE)</f>
        <v>APR</v>
      </c>
      <c r="W3491" t="str">
        <f t="shared" si="1141"/>
        <v>NO</v>
      </c>
      <c r="X3491" t="str">
        <f t="shared" si="1142"/>
        <v>NO</v>
      </c>
      <c r="Y3491" t="str">
        <f t="shared" si="1143"/>
        <v>YES</v>
      </c>
      <c r="Z3491" t="str">
        <f t="shared" si="1144"/>
        <v>NO</v>
      </c>
      <c r="AA3491" t="str">
        <f t="shared" si="1145"/>
        <v>NO</v>
      </c>
      <c r="AB3491" t="str">
        <f t="shared" si="1146"/>
        <v>NO</v>
      </c>
      <c r="AC3491" t="str">
        <f t="shared" si="1147"/>
        <v>NO</v>
      </c>
      <c r="AD3491" t="str">
        <f t="shared" si="1148"/>
        <v>NO</v>
      </c>
      <c r="AE3491" t="str">
        <f t="shared" si="1149"/>
        <v>NO</v>
      </c>
      <c r="AF3491" t="str">
        <f t="shared" si="1150"/>
        <v>NO</v>
      </c>
      <c r="AG3491" t="str">
        <f t="shared" si="1151"/>
        <v>NO</v>
      </c>
      <c r="AH3491" t="str">
        <f t="shared" si="1152"/>
        <v>NO</v>
      </c>
      <c r="AI3491">
        <f t="shared" si="1153"/>
        <v>72</v>
      </c>
      <c r="AJ3491" t="str">
        <f t="shared" si="1154"/>
        <v/>
      </c>
    </row>
    <row r="3492" spans="1:36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134"/>
        <v>1.2749999999999999</v>
      </c>
      <c r="P3492" s="6">
        <f t="shared" si="1135"/>
        <v>47.222222222222221</v>
      </c>
      <c r="Q3492" t="str">
        <f t="shared" si="1136"/>
        <v>theater</v>
      </c>
      <c r="R3492" t="str">
        <f t="shared" si="1137"/>
        <v>plays</v>
      </c>
      <c r="S3492" s="8">
        <f t="shared" si="1138"/>
        <v>42444</v>
      </c>
      <c r="T3492" s="8">
        <f t="shared" si="1139"/>
        <v>42473.802361111113</v>
      </c>
      <c r="U3492">
        <f t="shared" si="1140"/>
        <v>2016</v>
      </c>
      <c r="V3492" t="str">
        <f>VLOOKUP(MONTH(S3492),REF!$C$4:$D$15,2,FALSE)</f>
        <v>MAR</v>
      </c>
      <c r="W3492" t="str">
        <f t="shared" si="1141"/>
        <v>NO</v>
      </c>
      <c r="X3492" t="str">
        <f t="shared" si="1142"/>
        <v>YES</v>
      </c>
      <c r="Y3492" t="str">
        <f t="shared" si="1143"/>
        <v>NO</v>
      </c>
      <c r="Z3492" t="str">
        <f t="shared" si="1144"/>
        <v>NO</v>
      </c>
      <c r="AA3492" t="str">
        <f t="shared" si="1145"/>
        <v>NO</v>
      </c>
      <c r="AB3492" t="str">
        <f t="shared" si="1146"/>
        <v>NO</v>
      </c>
      <c r="AC3492" t="str">
        <f t="shared" si="1147"/>
        <v>NO</v>
      </c>
      <c r="AD3492" t="str">
        <f t="shared" si="1148"/>
        <v>NO</v>
      </c>
      <c r="AE3492" t="str">
        <f t="shared" si="1149"/>
        <v>NO</v>
      </c>
      <c r="AF3492" t="str">
        <f t="shared" si="1150"/>
        <v>NO</v>
      </c>
      <c r="AG3492" t="str">
        <f t="shared" si="1151"/>
        <v>NO</v>
      </c>
      <c r="AH3492" t="str">
        <f t="shared" si="1152"/>
        <v>NO</v>
      </c>
      <c r="AI3492">
        <f t="shared" si="1153"/>
        <v>27</v>
      </c>
      <c r="AJ3492" t="str">
        <f t="shared" si="1154"/>
        <v/>
      </c>
    </row>
    <row r="3493" spans="1:36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134"/>
        <v>1.5820000000000001</v>
      </c>
      <c r="P3493" s="6">
        <f t="shared" si="1135"/>
        <v>79.099999999999994</v>
      </c>
      <c r="Q3493" t="str">
        <f t="shared" si="1136"/>
        <v>theater</v>
      </c>
      <c r="R3493" t="str">
        <f t="shared" si="1137"/>
        <v>plays</v>
      </c>
      <c r="S3493" s="8">
        <f t="shared" si="1138"/>
        <v>42121</v>
      </c>
      <c r="T3493" s="8">
        <f t="shared" si="1139"/>
        <v>42142.249814814815</v>
      </c>
      <c r="U3493">
        <f t="shared" si="1140"/>
        <v>2015</v>
      </c>
      <c r="V3493" t="str">
        <f>VLOOKUP(MONTH(S3493),REF!$C$4:$D$15,2,FALSE)</f>
        <v>APR</v>
      </c>
      <c r="W3493" t="str">
        <f t="shared" si="1141"/>
        <v>YES</v>
      </c>
      <c r="X3493" t="str">
        <f t="shared" si="1142"/>
        <v>NO</v>
      </c>
      <c r="Y3493" t="str">
        <f t="shared" si="1143"/>
        <v>NO</v>
      </c>
      <c r="Z3493" t="str">
        <f t="shared" si="1144"/>
        <v>NO</v>
      </c>
      <c r="AA3493" t="str">
        <f t="shared" si="1145"/>
        <v>NO</v>
      </c>
      <c r="AB3493" t="str">
        <f t="shared" si="1146"/>
        <v>NO</v>
      </c>
      <c r="AC3493" t="str">
        <f t="shared" si="1147"/>
        <v>NO</v>
      </c>
      <c r="AD3493" t="str">
        <f t="shared" si="1148"/>
        <v>NO</v>
      </c>
      <c r="AE3493" t="str">
        <f t="shared" si="1149"/>
        <v>NO</v>
      </c>
      <c r="AF3493" t="str">
        <f t="shared" si="1150"/>
        <v>NO</v>
      </c>
      <c r="AG3493" t="str">
        <f t="shared" si="1151"/>
        <v>NO</v>
      </c>
      <c r="AH3493" t="str">
        <f t="shared" si="1152"/>
        <v>NO</v>
      </c>
      <c r="AI3493">
        <f t="shared" si="1153"/>
        <v>10</v>
      </c>
      <c r="AJ3493" t="str">
        <f t="shared" si="1154"/>
        <v/>
      </c>
    </row>
    <row r="3494" spans="1:36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134"/>
        <v>1.0526894736842105</v>
      </c>
      <c r="P3494" s="6">
        <f t="shared" si="1135"/>
        <v>114.29199999999999</v>
      </c>
      <c r="Q3494" t="str">
        <f t="shared" si="1136"/>
        <v>theater</v>
      </c>
      <c r="R3494" t="str">
        <f t="shared" si="1137"/>
        <v>plays</v>
      </c>
      <c r="S3494" s="8">
        <f t="shared" si="1138"/>
        <v>42268</v>
      </c>
      <c r="T3494" s="8">
        <f t="shared" si="1139"/>
        <v>42303.009224537032</v>
      </c>
      <c r="U3494">
        <f t="shared" si="1140"/>
        <v>2015</v>
      </c>
      <c r="V3494" t="str">
        <f>VLOOKUP(MONTH(S3494),REF!$C$4:$D$15,2,FALSE)</f>
        <v>SEP</v>
      </c>
      <c r="W3494" t="str">
        <f t="shared" si="1141"/>
        <v>NO</v>
      </c>
      <c r="X3494" t="str">
        <f t="shared" si="1142"/>
        <v>YES</v>
      </c>
      <c r="Y3494" t="str">
        <f t="shared" si="1143"/>
        <v>NO</v>
      </c>
      <c r="Z3494" t="str">
        <f t="shared" si="1144"/>
        <v>NO</v>
      </c>
      <c r="AA3494" t="str">
        <f t="shared" si="1145"/>
        <v>NO</v>
      </c>
      <c r="AB3494" t="str">
        <f t="shared" si="1146"/>
        <v>NO</v>
      </c>
      <c r="AC3494" t="str">
        <f t="shared" si="1147"/>
        <v>NO</v>
      </c>
      <c r="AD3494" t="str">
        <f t="shared" si="1148"/>
        <v>NO</v>
      </c>
      <c r="AE3494" t="str">
        <f t="shared" si="1149"/>
        <v>NO</v>
      </c>
      <c r="AF3494" t="str">
        <f t="shared" si="1150"/>
        <v>NO</v>
      </c>
      <c r="AG3494" t="str">
        <f t="shared" si="1151"/>
        <v>NO</v>
      </c>
      <c r="AH3494" t="str">
        <f t="shared" si="1152"/>
        <v>NO</v>
      </c>
      <c r="AI3494">
        <f t="shared" si="1153"/>
        <v>35</v>
      </c>
      <c r="AJ3494" t="str">
        <f t="shared" si="1154"/>
        <v/>
      </c>
    </row>
    <row r="3495" spans="1:36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134"/>
        <v>1</v>
      </c>
      <c r="P3495" s="6">
        <f t="shared" si="1135"/>
        <v>51.724137931034484</v>
      </c>
      <c r="Q3495" t="str">
        <f t="shared" si="1136"/>
        <v>theater</v>
      </c>
      <c r="R3495" t="str">
        <f t="shared" si="1137"/>
        <v>plays</v>
      </c>
      <c r="S3495" s="8">
        <f t="shared" si="1138"/>
        <v>41849</v>
      </c>
      <c r="T3495" s="8">
        <f t="shared" si="1139"/>
        <v>41868.21597222222</v>
      </c>
      <c r="U3495">
        <f t="shared" si="1140"/>
        <v>2014</v>
      </c>
      <c r="V3495" t="str">
        <f>VLOOKUP(MONTH(S3495),REF!$C$4:$D$15,2,FALSE)</f>
        <v>JUL</v>
      </c>
      <c r="W3495" t="str">
        <f t="shared" si="1141"/>
        <v>NO</v>
      </c>
      <c r="X3495" t="str">
        <f t="shared" si="1142"/>
        <v>YES</v>
      </c>
      <c r="Y3495" t="str">
        <f t="shared" si="1143"/>
        <v>NO</v>
      </c>
      <c r="Z3495" t="str">
        <f t="shared" si="1144"/>
        <v>NO</v>
      </c>
      <c r="AA3495" t="str">
        <f t="shared" si="1145"/>
        <v>NO</v>
      </c>
      <c r="AB3495" t="str">
        <f t="shared" si="1146"/>
        <v>NO</v>
      </c>
      <c r="AC3495" t="str">
        <f t="shared" si="1147"/>
        <v>NO</v>
      </c>
      <c r="AD3495" t="str">
        <f t="shared" si="1148"/>
        <v>NO</v>
      </c>
      <c r="AE3495" t="str">
        <f t="shared" si="1149"/>
        <v>NO</v>
      </c>
      <c r="AF3495" t="str">
        <f t="shared" si="1150"/>
        <v>NO</v>
      </c>
      <c r="AG3495" t="str">
        <f t="shared" si="1151"/>
        <v>NO</v>
      </c>
      <c r="AH3495" t="str">
        <f t="shared" si="1152"/>
        <v>NO</v>
      </c>
      <c r="AI3495">
        <f t="shared" si="1153"/>
        <v>29</v>
      </c>
      <c r="AJ3495" t="str">
        <f t="shared" si="1154"/>
        <v/>
      </c>
    </row>
    <row r="3496" spans="1:36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134"/>
        <v>1</v>
      </c>
      <c r="P3496" s="6">
        <f t="shared" si="1135"/>
        <v>30.76923076923077</v>
      </c>
      <c r="Q3496" t="str">
        <f t="shared" si="1136"/>
        <v>theater</v>
      </c>
      <c r="R3496" t="str">
        <f t="shared" si="1137"/>
        <v>plays</v>
      </c>
      <c r="S3496" s="8">
        <f t="shared" si="1138"/>
        <v>42689</v>
      </c>
      <c r="T3496" s="8">
        <f t="shared" si="1139"/>
        <v>42700.25</v>
      </c>
      <c r="U3496">
        <f t="shared" si="1140"/>
        <v>2016</v>
      </c>
      <c r="V3496" t="str">
        <f>VLOOKUP(MONTH(S3496),REF!$C$4:$D$15,2,FALSE)</f>
        <v>NOV</v>
      </c>
      <c r="W3496" t="str">
        <f t="shared" si="1141"/>
        <v>YES</v>
      </c>
      <c r="X3496" t="str">
        <f t="shared" si="1142"/>
        <v>NO</v>
      </c>
      <c r="Y3496" t="str">
        <f t="shared" si="1143"/>
        <v>NO</v>
      </c>
      <c r="Z3496" t="str">
        <f t="shared" si="1144"/>
        <v>NO</v>
      </c>
      <c r="AA3496" t="str">
        <f t="shared" si="1145"/>
        <v>NO</v>
      </c>
      <c r="AB3496" t="str">
        <f t="shared" si="1146"/>
        <v>NO</v>
      </c>
      <c r="AC3496" t="str">
        <f t="shared" si="1147"/>
        <v>NO</v>
      </c>
      <c r="AD3496" t="str">
        <f t="shared" si="1148"/>
        <v>NO</v>
      </c>
      <c r="AE3496" t="str">
        <f t="shared" si="1149"/>
        <v>NO</v>
      </c>
      <c r="AF3496" t="str">
        <f t="shared" si="1150"/>
        <v>NO</v>
      </c>
      <c r="AG3496" t="str">
        <f t="shared" si="1151"/>
        <v>NO</v>
      </c>
      <c r="AH3496" t="str">
        <f t="shared" si="1152"/>
        <v>NO</v>
      </c>
      <c r="AI3496">
        <f t="shared" si="1153"/>
        <v>13</v>
      </c>
      <c r="AJ3496" t="str">
        <f t="shared" si="1154"/>
        <v/>
      </c>
    </row>
    <row r="3497" spans="1:36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134"/>
        <v>1.0686</v>
      </c>
      <c r="P3497" s="6">
        <f t="shared" si="1135"/>
        <v>74.208333333333329</v>
      </c>
      <c r="Q3497" t="str">
        <f t="shared" si="1136"/>
        <v>theater</v>
      </c>
      <c r="R3497" t="str">
        <f t="shared" si="1137"/>
        <v>plays</v>
      </c>
      <c r="S3497" s="8">
        <f t="shared" si="1138"/>
        <v>41916</v>
      </c>
      <c r="T3497" s="8">
        <f t="shared" si="1139"/>
        <v>41944.720833333333</v>
      </c>
      <c r="U3497">
        <f t="shared" si="1140"/>
        <v>2014</v>
      </c>
      <c r="V3497" t="str">
        <f>VLOOKUP(MONTH(S3497),REF!$C$4:$D$15,2,FALSE)</f>
        <v>OCT</v>
      </c>
      <c r="W3497" t="str">
        <f t="shared" si="1141"/>
        <v>NO</v>
      </c>
      <c r="X3497" t="str">
        <f t="shared" si="1142"/>
        <v>NO</v>
      </c>
      <c r="Y3497" t="str">
        <f t="shared" si="1143"/>
        <v>YES</v>
      </c>
      <c r="Z3497" t="str">
        <f t="shared" si="1144"/>
        <v>NO</v>
      </c>
      <c r="AA3497" t="str">
        <f t="shared" si="1145"/>
        <v>NO</v>
      </c>
      <c r="AB3497" t="str">
        <f t="shared" si="1146"/>
        <v>NO</v>
      </c>
      <c r="AC3497" t="str">
        <f t="shared" si="1147"/>
        <v>NO</v>
      </c>
      <c r="AD3497" t="str">
        <f t="shared" si="1148"/>
        <v>NO</v>
      </c>
      <c r="AE3497" t="str">
        <f t="shared" si="1149"/>
        <v>NO</v>
      </c>
      <c r="AF3497" t="str">
        <f t="shared" si="1150"/>
        <v>NO</v>
      </c>
      <c r="AG3497" t="str">
        <f t="shared" si="1151"/>
        <v>NO</v>
      </c>
      <c r="AH3497" t="str">
        <f t="shared" si="1152"/>
        <v>NO</v>
      </c>
      <c r="AI3497">
        <f t="shared" si="1153"/>
        <v>72</v>
      </c>
      <c r="AJ3497" t="str">
        <f t="shared" si="1154"/>
        <v/>
      </c>
    </row>
    <row r="3498" spans="1:36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134"/>
        <v>1.244</v>
      </c>
      <c r="P3498" s="6">
        <f t="shared" si="1135"/>
        <v>47.846153846153847</v>
      </c>
      <c r="Q3498" t="str">
        <f t="shared" si="1136"/>
        <v>theater</v>
      </c>
      <c r="R3498" t="str">
        <f t="shared" si="1137"/>
        <v>plays</v>
      </c>
      <c r="S3498" s="8">
        <f t="shared" si="1138"/>
        <v>42585</v>
      </c>
      <c r="T3498" s="8">
        <f t="shared" si="1139"/>
        <v>42624.846828703703</v>
      </c>
      <c r="U3498">
        <f t="shared" si="1140"/>
        <v>2016</v>
      </c>
      <c r="V3498" t="str">
        <f>VLOOKUP(MONTH(S3498),REF!$C$4:$D$15,2,FALSE)</f>
        <v>AUG</v>
      </c>
      <c r="W3498" t="str">
        <f t="shared" si="1141"/>
        <v>NO</v>
      </c>
      <c r="X3498" t="str">
        <f t="shared" si="1142"/>
        <v>YES</v>
      </c>
      <c r="Y3498" t="str">
        <f t="shared" si="1143"/>
        <v>NO</v>
      </c>
      <c r="Z3498" t="str">
        <f t="shared" si="1144"/>
        <v>NO</v>
      </c>
      <c r="AA3498" t="str">
        <f t="shared" si="1145"/>
        <v>NO</v>
      </c>
      <c r="AB3498" t="str">
        <f t="shared" si="1146"/>
        <v>NO</v>
      </c>
      <c r="AC3498" t="str">
        <f t="shared" si="1147"/>
        <v>NO</v>
      </c>
      <c r="AD3498" t="str">
        <f t="shared" si="1148"/>
        <v>NO</v>
      </c>
      <c r="AE3498" t="str">
        <f t="shared" si="1149"/>
        <v>NO</v>
      </c>
      <c r="AF3498" t="str">
        <f t="shared" si="1150"/>
        <v>NO</v>
      </c>
      <c r="AG3498" t="str">
        <f t="shared" si="1151"/>
        <v>NO</v>
      </c>
      <c r="AH3498" t="str">
        <f t="shared" si="1152"/>
        <v>NO</v>
      </c>
      <c r="AI3498">
        <f t="shared" si="1153"/>
        <v>78</v>
      </c>
      <c r="AJ3498" t="str">
        <f t="shared" si="1154"/>
        <v/>
      </c>
    </row>
    <row r="3499" spans="1:36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134"/>
        <v>1.0870406189555126</v>
      </c>
      <c r="P3499" s="6">
        <f t="shared" si="1135"/>
        <v>34.408163265306122</v>
      </c>
      <c r="Q3499" t="str">
        <f t="shared" si="1136"/>
        <v>theater</v>
      </c>
      <c r="R3499" t="str">
        <f t="shared" si="1137"/>
        <v>plays</v>
      </c>
      <c r="S3499" s="8">
        <f t="shared" si="1138"/>
        <v>42512</v>
      </c>
      <c r="T3499" s="8">
        <f t="shared" si="1139"/>
        <v>42523.916666666672</v>
      </c>
      <c r="U3499">
        <f t="shared" si="1140"/>
        <v>2016</v>
      </c>
      <c r="V3499" t="str">
        <f>VLOOKUP(MONTH(S3499),REF!$C$4:$D$15,2,FALSE)</f>
        <v>MAY</v>
      </c>
      <c r="W3499" t="str">
        <f t="shared" si="1141"/>
        <v>NO</v>
      </c>
      <c r="X3499" t="str">
        <f t="shared" si="1142"/>
        <v>YES</v>
      </c>
      <c r="Y3499" t="str">
        <f t="shared" si="1143"/>
        <v>NO</v>
      </c>
      <c r="Z3499" t="str">
        <f t="shared" si="1144"/>
        <v>NO</v>
      </c>
      <c r="AA3499" t="str">
        <f t="shared" si="1145"/>
        <v>NO</v>
      </c>
      <c r="AB3499" t="str">
        <f t="shared" si="1146"/>
        <v>NO</v>
      </c>
      <c r="AC3499" t="str">
        <f t="shared" si="1147"/>
        <v>NO</v>
      </c>
      <c r="AD3499" t="str">
        <f t="shared" si="1148"/>
        <v>NO</v>
      </c>
      <c r="AE3499" t="str">
        <f t="shared" si="1149"/>
        <v>NO</v>
      </c>
      <c r="AF3499" t="str">
        <f t="shared" si="1150"/>
        <v>NO</v>
      </c>
      <c r="AG3499" t="str">
        <f t="shared" si="1151"/>
        <v>NO</v>
      </c>
      <c r="AH3499" t="str">
        <f t="shared" si="1152"/>
        <v>NO</v>
      </c>
      <c r="AI3499">
        <f t="shared" si="1153"/>
        <v>49</v>
      </c>
      <c r="AJ3499" t="str">
        <f t="shared" si="1154"/>
        <v/>
      </c>
    </row>
    <row r="3500" spans="1:36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134"/>
        <v>1.0242424242424242</v>
      </c>
      <c r="P3500" s="6">
        <f t="shared" si="1135"/>
        <v>40.238095238095241</v>
      </c>
      <c r="Q3500" t="str">
        <f t="shared" si="1136"/>
        <v>theater</v>
      </c>
      <c r="R3500" t="str">
        <f t="shared" si="1137"/>
        <v>plays</v>
      </c>
      <c r="S3500" s="8">
        <f t="shared" si="1138"/>
        <v>42459</v>
      </c>
      <c r="T3500" s="8">
        <f t="shared" si="1139"/>
        <v>42518.905555555553</v>
      </c>
      <c r="U3500">
        <f t="shared" si="1140"/>
        <v>2016</v>
      </c>
      <c r="V3500" t="str">
        <f>VLOOKUP(MONTH(S3500),REF!$C$4:$D$15,2,FALSE)</f>
        <v>MAR</v>
      </c>
      <c r="W3500" t="str">
        <f t="shared" si="1141"/>
        <v>NO</v>
      </c>
      <c r="X3500" t="str">
        <f t="shared" si="1142"/>
        <v>YES</v>
      </c>
      <c r="Y3500" t="str">
        <f t="shared" si="1143"/>
        <v>NO</v>
      </c>
      <c r="Z3500" t="str">
        <f t="shared" si="1144"/>
        <v>NO</v>
      </c>
      <c r="AA3500" t="str">
        <f t="shared" si="1145"/>
        <v>NO</v>
      </c>
      <c r="AB3500" t="str">
        <f t="shared" si="1146"/>
        <v>NO</v>
      </c>
      <c r="AC3500" t="str">
        <f t="shared" si="1147"/>
        <v>NO</v>
      </c>
      <c r="AD3500" t="str">
        <f t="shared" si="1148"/>
        <v>NO</v>
      </c>
      <c r="AE3500" t="str">
        <f t="shared" si="1149"/>
        <v>NO</v>
      </c>
      <c r="AF3500" t="str">
        <f t="shared" si="1150"/>
        <v>NO</v>
      </c>
      <c r="AG3500" t="str">
        <f t="shared" si="1151"/>
        <v>NO</v>
      </c>
      <c r="AH3500" t="str">
        <f t="shared" si="1152"/>
        <v>NO</v>
      </c>
      <c r="AI3500">
        <f t="shared" si="1153"/>
        <v>42</v>
      </c>
      <c r="AJ3500" t="str">
        <f t="shared" si="1154"/>
        <v/>
      </c>
    </row>
    <row r="3501" spans="1:36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134"/>
        <v>1.0549999999999999</v>
      </c>
      <c r="P3501" s="6">
        <f t="shared" si="1135"/>
        <v>60.285714285714285</v>
      </c>
      <c r="Q3501" t="str">
        <f t="shared" si="1136"/>
        <v>theater</v>
      </c>
      <c r="R3501" t="str">
        <f t="shared" si="1137"/>
        <v>plays</v>
      </c>
      <c r="S3501" s="8">
        <f t="shared" si="1138"/>
        <v>42132</v>
      </c>
      <c r="T3501" s="8">
        <f t="shared" si="1139"/>
        <v>42186.290972222225</v>
      </c>
      <c r="U3501">
        <f t="shared" si="1140"/>
        <v>2015</v>
      </c>
      <c r="V3501" t="str">
        <f>VLOOKUP(MONTH(S3501),REF!$C$4:$D$15,2,FALSE)</f>
        <v>MAY</v>
      </c>
      <c r="W3501" t="str">
        <f t="shared" si="1141"/>
        <v>NO</v>
      </c>
      <c r="X3501" t="str">
        <f t="shared" si="1142"/>
        <v>YES</v>
      </c>
      <c r="Y3501" t="str">
        <f t="shared" si="1143"/>
        <v>NO</v>
      </c>
      <c r="Z3501" t="str">
        <f t="shared" si="1144"/>
        <v>NO</v>
      </c>
      <c r="AA3501" t="str">
        <f t="shared" si="1145"/>
        <v>NO</v>
      </c>
      <c r="AB3501" t="str">
        <f t="shared" si="1146"/>
        <v>NO</v>
      </c>
      <c r="AC3501" t="str">
        <f t="shared" si="1147"/>
        <v>NO</v>
      </c>
      <c r="AD3501" t="str">
        <f t="shared" si="1148"/>
        <v>NO</v>
      </c>
      <c r="AE3501" t="str">
        <f t="shared" si="1149"/>
        <v>NO</v>
      </c>
      <c r="AF3501" t="str">
        <f t="shared" si="1150"/>
        <v>NO</v>
      </c>
      <c r="AG3501" t="str">
        <f t="shared" si="1151"/>
        <v>NO</v>
      </c>
      <c r="AH3501" t="str">
        <f t="shared" si="1152"/>
        <v>NO</v>
      </c>
      <c r="AI3501">
        <f t="shared" si="1153"/>
        <v>35</v>
      </c>
      <c r="AJ3501" t="str">
        <f t="shared" si="1154"/>
        <v/>
      </c>
    </row>
    <row r="3502" spans="1:36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134"/>
        <v>1.0629999999999999</v>
      </c>
      <c r="P3502" s="6">
        <f t="shared" si="1135"/>
        <v>25.30952380952381</v>
      </c>
      <c r="Q3502" t="str">
        <f t="shared" si="1136"/>
        <v>theater</v>
      </c>
      <c r="R3502" t="str">
        <f t="shared" si="1137"/>
        <v>plays</v>
      </c>
      <c r="S3502" s="8">
        <f t="shared" si="1138"/>
        <v>42420</v>
      </c>
      <c r="T3502" s="8">
        <f t="shared" si="1139"/>
        <v>42436.207638888889</v>
      </c>
      <c r="U3502">
        <f t="shared" si="1140"/>
        <v>2016</v>
      </c>
      <c r="V3502" t="str">
        <f>VLOOKUP(MONTH(S3502),REF!$C$4:$D$15,2,FALSE)</f>
        <v>FEB</v>
      </c>
      <c r="W3502" t="str">
        <f t="shared" si="1141"/>
        <v>NO</v>
      </c>
      <c r="X3502" t="str">
        <f t="shared" si="1142"/>
        <v>YES</v>
      </c>
      <c r="Y3502" t="str">
        <f t="shared" si="1143"/>
        <v>NO</v>
      </c>
      <c r="Z3502" t="str">
        <f t="shared" si="1144"/>
        <v>NO</v>
      </c>
      <c r="AA3502" t="str">
        <f t="shared" si="1145"/>
        <v>NO</v>
      </c>
      <c r="AB3502" t="str">
        <f t="shared" si="1146"/>
        <v>NO</v>
      </c>
      <c r="AC3502" t="str">
        <f t="shared" si="1147"/>
        <v>NO</v>
      </c>
      <c r="AD3502" t="str">
        <f t="shared" si="1148"/>
        <v>NO</v>
      </c>
      <c r="AE3502" t="str">
        <f t="shared" si="1149"/>
        <v>NO</v>
      </c>
      <c r="AF3502" t="str">
        <f t="shared" si="1150"/>
        <v>NO</v>
      </c>
      <c r="AG3502" t="str">
        <f t="shared" si="1151"/>
        <v>NO</v>
      </c>
      <c r="AH3502" t="str">
        <f t="shared" si="1152"/>
        <v>NO</v>
      </c>
      <c r="AI3502">
        <f t="shared" si="1153"/>
        <v>42</v>
      </c>
      <c r="AJ3502" t="str">
        <f t="shared" si="1154"/>
        <v/>
      </c>
    </row>
    <row r="3503" spans="1:36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134"/>
        <v>1.0066666666666666</v>
      </c>
      <c r="P3503" s="6">
        <f t="shared" si="1135"/>
        <v>35.952380952380949</v>
      </c>
      <c r="Q3503" t="str">
        <f t="shared" si="1136"/>
        <v>theater</v>
      </c>
      <c r="R3503" t="str">
        <f t="shared" si="1137"/>
        <v>plays</v>
      </c>
      <c r="S3503" s="8">
        <f t="shared" si="1138"/>
        <v>42234</v>
      </c>
      <c r="T3503" s="8">
        <f t="shared" si="1139"/>
        <v>42258.763831018514</v>
      </c>
      <c r="U3503">
        <f t="shared" si="1140"/>
        <v>2015</v>
      </c>
      <c r="V3503" t="str">
        <f>VLOOKUP(MONTH(S3503),REF!$C$4:$D$15,2,FALSE)</f>
        <v>AUG</v>
      </c>
      <c r="W3503" t="str">
        <f t="shared" si="1141"/>
        <v>NO</v>
      </c>
      <c r="X3503" t="str">
        <f t="shared" si="1142"/>
        <v>YES</v>
      </c>
      <c r="Y3503" t="str">
        <f t="shared" si="1143"/>
        <v>NO</v>
      </c>
      <c r="Z3503" t="str">
        <f t="shared" si="1144"/>
        <v>NO</v>
      </c>
      <c r="AA3503" t="str">
        <f t="shared" si="1145"/>
        <v>NO</v>
      </c>
      <c r="AB3503" t="str">
        <f t="shared" si="1146"/>
        <v>NO</v>
      </c>
      <c r="AC3503" t="str">
        <f t="shared" si="1147"/>
        <v>NO</v>
      </c>
      <c r="AD3503" t="str">
        <f t="shared" si="1148"/>
        <v>NO</v>
      </c>
      <c r="AE3503" t="str">
        <f t="shared" si="1149"/>
        <v>NO</v>
      </c>
      <c r="AF3503" t="str">
        <f t="shared" si="1150"/>
        <v>NO</v>
      </c>
      <c r="AG3503" t="str">
        <f t="shared" si="1151"/>
        <v>NO</v>
      </c>
      <c r="AH3503" t="str">
        <f t="shared" si="1152"/>
        <v>NO</v>
      </c>
      <c r="AI3503">
        <f t="shared" si="1153"/>
        <v>42</v>
      </c>
      <c r="AJ3503" t="str">
        <f t="shared" si="1154"/>
        <v/>
      </c>
    </row>
    <row r="3504" spans="1:36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134"/>
        <v>1.054</v>
      </c>
      <c r="P3504" s="6">
        <f t="shared" si="1135"/>
        <v>136</v>
      </c>
      <c r="Q3504" t="str">
        <f t="shared" si="1136"/>
        <v>theater</v>
      </c>
      <c r="R3504" t="str">
        <f t="shared" si="1137"/>
        <v>plays</v>
      </c>
      <c r="S3504" s="8">
        <f t="shared" si="1138"/>
        <v>42431</v>
      </c>
      <c r="T3504" s="8">
        <f t="shared" si="1139"/>
        <v>42445.165972222225</v>
      </c>
      <c r="U3504">
        <f t="shared" si="1140"/>
        <v>2016</v>
      </c>
      <c r="V3504" t="str">
        <f>VLOOKUP(MONTH(S3504),REF!$C$4:$D$15,2,FALSE)</f>
        <v>MAR</v>
      </c>
      <c r="W3504" t="str">
        <f t="shared" si="1141"/>
        <v>NO</v>
      </c>
      <c r="X3504" t="str">
        <f t="shared" si="1142"/>
        <v>YES</v>
      </c>
      <c r="Y3504" t="str">
        <f t="shared" si="1143"/>
        <v>NO</v>
      </c>
      <c r="Z3504" t="str">
        <f t="shared" si="1144"/>
        <v>NO</v>
      </c>
      <c r="AA3504" t="str">
        <f t="shared" si="1145"/>
        <v>NO</v>
      </c>
      <c r="AB3504" t="str">
        <f t="shared" si="1146"/>
        <v>NO</v>
      </c>
      <c r="AC3504" t="str">
        <f t="shared" si="1147"/>
        <v>NO</v>
      </c>
      <c r="AD3504" t="str">
        <f t="shared" si="1148"/>
        <v>NO</v>
      </c>
      <c r="AE3504" t="str">
        <f t="shared" si="1149"/>
        <v>NO</v>
      </c>
      <c r="AF3504" t="str">
        <f t="shared" si="1150"/>
        <v>NO</v>
      </c>
      <c r="AG3504" t="str">
        <f t="shared" si="1151"/>
        <v>NO</v>
      </c>
      <c r="AH3504" t="str">
        <f t="shared" si="1152"/>
        <v>NO</v>
      </c>
      <c r="AI3504">
        <f t="shared" si="1153"/>
        <v>31</v>
      </c>
      <c r="AJ3504" t="str">
        <f t="shared" si="1154"/>
        <v/>
      </c>
    </row>
    <row r="3505" spans="1:36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134"/>
        <v>1.0755999999999999</v>
      </c>
      <c r="P3505" s="6">
        <f t="shared" si="1135"/>
        <v>70.763157894736835</v>
      </c>
      <c r="Q3505" t="str">
        <f t="shared" si="1136"/>
        <v>theater</v>
      </c>
      <c r="R3505" t="str">
        <f t="shared" si="1137"/>
        <v>plays</v>
      </c>
      <c r="S3505" s="8">
        <f t="shared" si="1138"/>
        <v>42545</v>
      </c>
      <c r="T3505" s="8">
        <f t="shared" si="1139"/>
        <v>42575.478333333333</v>
      </c>
      <c r="U3505">
        <f t="shared" si="1140"/>
        <v>2016</v>
      </c>
      <c r="V3505" t="str">
        <f>VLOOKUP(MONTH(S3505),REF!$C$4:$D$15,2,FALSE)</f>
        <v>JUN</v>
      </c>
      <c r="W3505" t="str">
        <f t="shared" si="1141"/>
        <v>NO</v>
      </c>
      <c r="X3505" t="str">
        <f t="shared" si="1142"/>
        <v>YES</v>
      </c>
      <c r="Y3505" t="str">
        <f t="shared" si="1143"/>
        <v>NO</v>
      </c>
      <c r="Z3505" t="str">
        <f t="shared" si="1144"/>
        <v>NO</v>
      </c>
      <c r="AA3505" t="str">
        <f t="shared" si="1145"/>
        <v>NO</v>
      </c>
      <c r="AB3505" t="str">
        <f t="shared" si="1146"/>
        <v>NO</v>
      </c>
      <c r="AC3505" t="str">
        <f t="shared" si="1147"/>
        <v>NO</v>
      </c>
      <c r="AD3505" t="str">
        <f t="shared" si="1148"/>
        <v>NO</v>
      </c>
      <c r="AE3505" t="str">
        <f t="shared" si="1149"/>
        <v>NO</v>
      </c>
      <c r="AF3505" t="str">
        <f t="shared" si="1150"/>
        <v>NO</v>
      </c>
      <c r="AG3505" t="str">
        <f t="shared" si="1151"/>
        <v>NO</v>
      </c>
      <c r="AH3505" t="str">
        <f t="shared" si="1152"/>
        <v>NO</v>
      </c>
      <c r="AI3505">
        <f t="shared" si="1153"/>
        <v>38</v>
      </c>
      <c r="AJ3505" t="str">
        <f t="shared" si="1154"/>
        <v/>
      </c>
    </row>
    <row r="3506" spans="1:36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134"/>
        <v>1</v>
      </c>
      <c r="P3506" s="6">
        <f t="shared" si="1135"/>
        <v>125</v>
      </c>
      <c r="Q3506" t="str">
        <f t="shared" si="1136"/>
        <v>theater</v>
      </c>
      <c r="R3506" t="str">
        <f t="shared" si="1137"/>
        <v>plays</v>
      </c>
      <c r="S3506" s="8">
        <f t="shared" si="1138"/>
        <v>42298</v>
      </c>
      <c r="T3506" s="8">
        <f t="shared" si="1139"/>
        <v>42327.790405092594</v>
      </c>
      <c r="U3506">
        <f t="shared" si="1140"/>
        <v>2015</v>
      </c>
      <c r="V3506" t="str">
        <f>VLOOKUP(MONTH(S3506),REF!$C$4:$D$15,2,FALSE)</f>
        <v>OCT</v>
      </c>
      <c r="W3506" t="str">
        <f t="shared" si="1141"/>
        <v>NO</v>
      </c>
      <c r="X3506" t="str">
        <f t="shared" si="1142"/>
        <v>YES</v>
      </c>
      <c r="Y3506" t="str">
        <f t="shared" si="1143"/>
        <v>NO</v>
      </c>
      <c r="Z3506" t="str">
        <f t="shared" si="1144"/>
        <v>NO</v>
      </c>
      <c r="AA3506" t="str">
        <f t="shared" si="1145"/>
        <v>NO</v>
      </c>
      <c r="AB3506" t="str">
        <f t="shared" si="1146"/>
        <v>NO</v>
      </c>
      <c r="AC3506" t="str">
        <f t="shared" si="1147"/>
        <v>NO</v>
      </c>
      <c r="AD3506" t="str">
        <f t="shared" si="1148"/>
        <v>NO</v>
      </c>
      <c r="AE3506" t="str">
        <f t="shared" si="1149"/>
        <v>NO</v>
      </c>
      <c r="AF3506" t="str">
        <f t="shared" si="1150"/>
        <v>NO</v>
      </c>
      <c r="AG3506" t="str">
        <f t="shared" si="1151"/>
        <v>NO</v>
      </c>
      <c r="AH3506" t="str">
        <f t="shared" si="1152"/>
        <v>NO</v>
      </c>
      <c r="AI3506">
        <f t="shared" si="1153"/>
        <v>8</v>
      </c>
      <c r="AJ3506" t="str">
        <f t="shared" si="1154"/>
        <v/>
      </c>
    </row>
    <row r="3507" spans="1:36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134"/>
        <v>1.0376000000000001</v>
      </c>
      <c r="P3507" s="6">
        <f t="shared" si="1135"/>
        <v>66.512820512820511</v>
      </c>
      <c r="Q3507" t="str">
        <f t="shared" si="1136"/>
        <v>theater</v>
      </c>
      <c r="R3507" t="str">
        <f t="shared" si="1137"/>
        <v>plays</v>
      </c>
      <c r="S3507" s="8">
        <f t="shared" si="1138"/>
        <v>41761</v>
      </c>
      <c r="T3507" s="8">
        <f t="shared" si="1139"/>
        <v>41772.166666666664</v>
      </c>
      <c r="U3507">
        <f t="shared" si="1140"/>
        <v>2014</v>
      </c>
      <c r="V3507" t="str">
        <f>VLOOKUP(MONTH(S3507),REF!$C$4:$D$15,2,FALSE)</f>
        <v>MAY</v>
      </c>
      <c r="W3507" t="str">
        <f t="shared" si="1141"/>
        <v>NO</v>
      </c>
      <c r="X3507" t="str">
        <f t="shared" si="1142"/>
        <v>YES</v>
      </c>
      <c r="Y3507" t="str">
        <f t="shared" si="1143"/>
        <v>NO</v>
      </c>
      <c r="Z3507" t="str">
        <f t="shared" si="1144"/>
        <v>NO</v>
      </c>
      <c r="AA3507" t="str">
        <f t="shared" si="1145"/>
        <v>NO</v>
      </c>
      <c r="AB3507" t="str">
        <f t="shared" si="1146"/>
        <v>NO</v>
      </c>
      <c r="AC3507" t="str">
        <f t="shared" si="1147"/>
        <v>NO</v>
      </c>
      <c r="AD3507" t="str">
        <f t="shared" si="1148"/>
        <v>NO</v>
      </c>
      <c r="AE3507" t="str">
        <f t="shared" si="1149"/>
        <v>NO</v>
      </c>
      <c r="AF3507" t="str">
        <f t="shared" si="1150"/>
        <v>NO</v>
      </c>
      <c r="AG3507" t="str">
        <f t="shared" si="1151"/>
        <v>NO</v>
      </c>
      <c r="AH3507" t="str">
        <f t="shared" si="1152"/>
        <v>NO</v>
      </c>
      <c r="AI3507">
        <f t="shared" si="1153"/>
        <v>39</v>
      </c>
      <c r="AJ3507" t="str">
        <f t="shared" si="1154"/>
        <v/>
      </c>
    </row>
    <row r="3508" spans="1:36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134"/>
        <v>1.0149999999999999</v>
      </c>
      <c r="P3508" s="6">
        <f t="shared" si="1135"/>
        <v>105</v>
      </c>
      <c r="Q3508" t="str">
        <f t="shared" si="1136"/>
        <v>theater</v>
      </c>
      <c r="R3508" t="str">
        <f t="shared" si="1137"/>
        <v>plays</v>
      </c>
      <c r="S3508" s="8">
        <f t="shared" si="1138"/>
        <v>41830</v>
      </c>
      <c r="T3508" s="8">
        <f t="shared" si="1139"/>
        <v>41874.734259259261</v>
      </c>
      <c r="U3508">
        <f t="shared" si="1140"/>
        <v>2014</v>
      </c>
      <c r="V3508" t="str">
        <f>VLOOKUP(MONTH(S3508),REF!$C$4:$D$15,2,FALSE)</f>
        <v>JUL</v>
      </c>
      <c r="W3508" t="str">
        <f t="shared" si="1141"/>
        <v>NO</v>
      </c>
      <c r="X3508" t="str">
        <f t="shared" si="1142"/>
        <v>YES</v>
      </c>
      <c r="Y3508" t="str">
        <f t="shared" si="1143"/>
        <v>NO</v>
      </c>
      <c r="Z3508" t="str">
        <f t="shared" si="1144"/>
        <v>NO</v>
      </c>
      <c r="AA3508" t="str">
        <f t="shared" si="1145"/>
        <v>NO</v>
      </c>
      <c r="AB3508" t="str">
        <f t="shared" si="1146"/>
        <v>NO</v>
      </c>
      <c r="AC3508" t="str">
        <f t="shared" si="1147"/>
        <v>NO</v>
      </c>
      <c r="AD3508" t="str">
        <f t="shared" si="1148"/>
        <v>NO</v>
      </c>
      <c r="AE3508" t="str">
        <f t="shared" si="1149"/>
        <v>NO</v>
      </c>
      <c r="AF3508" t="str">
        <f t="shared" si="1150"/>
        <v>NO</v>
      </c>
      <c r="AG3508" t="str">
        <f t="shared" si="1151"/>
        <v>NO</v>
      </c>
      <c r="AH3508" t="str">
        <f t="shared" si="1152"/>
        <v>NO</v>
      </c>
      <c r="AI3508">
        <f t="shared" si="1153"/>
        <v>29</v>
      </c>
      <c r="AJ3508" t="str">
        <f t="shared" si="1154"/>
        <v/>
      </c>
    </row>
    <row r="3509" spans="1:36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134"/>
        <v>1.044</v>
      </c>
      <c r="P3509" s="6">
        <f t="shared" si="1135"/>
        <v>145</v>
      </c>
      <c r="Q3509" t="str">
        <f t="shared" si="1136"/>
        <v>theater</v>
      </c>
      <c r="R3509" t="str">
        <f t="shared" si="1137"/>
        <v>plays</v>
      </c>
      <c r="S3509" s="8">
        <f t="shared" si="1138"/>
        <v>42492</v>
      </c>
      <c r="T3509" s="8">
        <f t="shared" si="1139"/>
        <v>42521.92288194444</v>
      </c>
      <c r="U3509">
        <f t="shared" si="1140"/>
        <v>2016</v>
      </c>
      <c r="V3509" t="str">
        <f>VLOOKUP(MONTH(S3509),REF!$C$4:$D$15,2,FALSE)</f>
        <v>MAY</v>
      </c>
      <c r="W3509" t="str">
        <f t="shared" si="1141"/>
        <v>NO</v>
      </c>
      <c r="X3509" t="str">
        <f t="shared" si="1142"/>
        <v>NO</v>
      </c>
      <c r="Y3509" t="str">
        <f t="shared" si="1143"/>
        <v>NO</v>
      </c>
      <c r="Z3509" t="str">
        <f t="shared" si="1144"/>
        <v>YES</v>
      </c>
      <c r="AA3509" t="str">
        <f t="shared" si="1145"/>
        <v>NO</v>
      </c>
      <c r="AB3509" t="str">
        <f t="shared" si="1146"/>
        <v>NO</v>
      </c>
      <c r="AC3509" t="str">
        <f t="shared" si="1147"/>
        <v>NO</v>
      </c>
      <c r="AD3509" t="str">
        <f t="shared" si="1148"/>
        <v>NO</v>
      </c>
      <c r="AE3509" t="str">
        <f t="shared" si="1149"/>
        <v>NO</v>
      </c>
      <c r="AF3509" t="str">
        <f t="shared" si="1150"/>
        <v>NO</v>
      </c>
      <c r="AG3509" t="str">
        <f t="shared" si="1151"/>
        <v>NO</v>
      </c>
      <c r="AH3509" t="str">
        <f t="shared" si="1152"/>
        <v>NO</v>
      </c>
      <c r="AI3509">
        <f t="shared" si="1153"/>
        <v>72</v>
      </c>
      <c r="AJ3509" t="str">
        <f t="shared" si="1154"/>
        <v/>
      </c>
    </row>
    <row r="3510" spans="1:36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134"/>
        <v>1.8</v>
      </c>
      <c r="P3510" s="6">
        <f t="shared" si="1135"/>
        <v>12</v>
      </c>
      <c r="Q3510" t="str">
        <f t="shared" si="1136"/>
        <v>theater</v>
      </c>
      <c r="R3510" t="str">
        <f t="shared" si="1137"/>
        <v>plays</v>
      </c>
      <c r="S3510" s="8">
        <f t="shared" si="1138"/>
        <v>42478</v>
      </c>
      <c r="T3510" s="8">
        <f t="shared" si="1139"/>
        <v>42500.875</v>
      </c>
      <c r="U3510">
        <f t="shared" si="1140"/>
        <v>2016</v>
      </c>
      <c r="V3510" t="str">
        <f>VLOOKUP(MONTH(S3510),REF!$C$4:$D$15,2,FALSE)</f>
        <v>APR</v>
      </c>
      <c r="W3510" t="str">
        <f t="shared" si="1141"/>
        <v>YES</v>
      </c>
      <c r="X3510" t="str">
        <f t="shared" si="1142"/>
        <v>NO</v>
      </c>
      <c r="Y3510" t="str">
        <f t="shared" si="1143"/>
        <v>NO</v>
      </c>
      <c r="Z3510" t="str">
        <f t="shared" si="1144"/>
        <v>NO</v>
      </c>
      <c r="AA3510" t="str">
        <f t="shared" si="1145"/>
        <v>NO</v>
      </c>
      <c r="AB3510" t="str">
        <f t="shared" si="1146"/>
        <v>NO</v>
      </c>
      <c r="AC3510" t="str">
        <f t="shared" si="1147"/>
        <v>NO</v>
      </c>
      <c r="AD3510" t="str">
        <f t="shared" si="1148"/>
        <v>NO</v>
      </c>
      <c r="AE3510" t="str">
        <f t="shared" si="1149"/>
        <v>NO</v>
      </c>
      <c r="AF3510" t="str">
        <f t="shared" si="1150"/>
        <v>NO</v>
      </c>
      <c r="AG3510" t="str">
        <f t="shared" si="1151"/>
        <v>NO</v>
      </c>
      <c r="AH3510" t="str">
        <f t="shared" si="1152"/>
        <v>NO</v>
      </c>
      <c r="AI3510">
        <f t="shared" si="1153"/>
        <v>15</v>
      </c>
      <c r="AJ3510" t="str">
        <f t="shared" si="1154"/>
        <v/>
      </c>
    </row>
    <row r="3511" spans="1:36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134"/>
        <v>1.0633333333333332</v>
      </c>
      <c r="P3511" s="6">
        <f t="shared" si="1135"/>
        <v>96.666666666666671</v>
      </c>
      <c r="Q3511" t="str">
        <f t="shared" si="1136"/>
        <v>theater</v>
      </c>
      <c r="R3511" t="str">
        <f t="shared" si="1137"/>
        <v>plays</v>
      </c>
      <c r="S3511" s="8">
        <f t="shared" si="1138"/>
        <v>41951</v>
      </c>
      <c r="T3511" s="8">
        <f t="shared" si="1139"/>
        <v>41964.204861111109</v>
      </c>
      <c r="U3511">
        <f t="shared" si="1140"/>
        <v>2014</v>
      </c>
      <c r="V3511" t="str">
        <f>VLOOKUP(MONTH(S3511),REF!$C$4:$D$15,2,FALSE)</f>
        <v>NOV</v>
      </c>
      <c r="W3511" t="str">
        <f t="shared" si="1141"/>
        <v>NO</v>
      </c>
      <c r="X3511" t="str">
        <f t="shared" si="1142"/>
        <v>YES</v>
      </c>
      <c r="Y3511" t="str">
        <f t="shared" si="1143"/>
        <v>NO</v>
      </c>
      <c r="Z3511" t="str">
        <f t="shared" si="1144"/>
        <v>NO</v>
      </c>
      <c r="AA3511" t="str">
        <f t="shared" si="1145"/>
        <v>NO</v>
      </c>
      <c r="AB3511" t="str">
        <f t="shared" si="1146"/>
        <v>NO</v>
      </c>
      <c r="AC3511" t="str">
        <f t="shared" si="1147"/>
        <v>NO</v>
      </c>
      <c r="AD3511" t="str">
        <f t="shared" si="1148"/>
        <v>NO</v>
      </c>
      <c r="AE3511" t="str">
        <f t="shared" si="1149"/>
        <v>NO</v>
      </c>
      <c r="AF3511" t="str">
        <f t="shared" si="1150"/>
        <v>NO</v>
      </c>
      <c r="AG3511" t="str">
        <f t="shared" si="1151"/>
        <v>NO</v>
      </c>
      <c r="AH3511" t="str">
        <f t="shared" si="1152"/>
        <v>NO</v>
      </c>
      <c r="AI3511">
        <f t="shared" si="1153"/>
        <v>33</v>
      </c>
      <c r="AJ3511" t="str">
        <f t="shared" si="1154"/>
        <v/>
      </c>
    </row>
    <row r="3512" spans="1:36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134"/>
        <v>1.0055555555555555</v>
      </c>
      <c r="P3512" s="6">
        <f t="shared" si="1135"/>
        <v>60.333333333333336</v>
      </c>
      <c r="Q3512" t="str">
        <f t="shared" si="1136"/>
        <v>theater</v>
      </c>
      <c r="R3512" t="str">
        <f t="shared" si="1137"/>
        <v>plays</v>
      </c>
      <c r="S3512" s="8">
        <f t="shared" si="1138"/>
        <v>41803</v>
      </c>
      <c r="T3512" s="8">
        <f t="shared" si="1139"/>
        <v>41822.62090277778</v>
      </c>
      <c r="U3512">
        <f t="shared" si="1140"/>
        <v>2014</v>
      </c>
      <c r="V3512" t="str">
        <f>VLOOKUP(MONTH(S3512),REF!$C$4:$D$15,2,FALSE)</f>
        <v>JUN</v>
      </c>
      <c r="W3512" t="str">
        <f t="shared" si="1141"/>
        <v>YES</v>
      </c>
      <c r="X3512" t="str">
        <f t="shared" si="1142"/>
        <v>NO</v>
      </c>
      <c r="Y3512" t="str">
        <f t="shared" si="1143"/>
        <v>NO</v>
      </c>
      <c r="Z3512" t="str">
        <f t="shared" si="1144"/>
        <v>NO</v>
      </c>
      <c r="AA3512" t="str">
        <f t="shared" si="1145"/>
        <v>NO</v>
      </c>
      <c r="AB3512" t="str">
        <f t="shared" si="1146"/>
        <v>NO</v>
      </c>
      <c r="AC3512" t="str">
        <f t="shared" si="1147"/>
        <v>NO</v>
      </c>
      <c r="AD3512" t="str">
        <f t="shared" si="1148"/>
        <v>NO</v>
      </c>
      <c r="AE3512" t="str">
        <f t="shared" si="1149"/>
        <v>NO</v>
      </c>
      <c r="AF3512" t="str">
        <f t="shared" si="1150"/>
        <v>NO</v>
      </c>
      <c r="AG3512" t="str">
        <f t="shared" si="1151"/>
        <v>NO</v>
      </c>
      <c r="AH3512" t="str">
        <f t="shared" si="1152"/>
        <v>NO</v>
      </c>
      <c r="AI3512">
        <f t="shared" si="1153"/>
        <v>15</v>
      </c>
      <c r="AJ3512" t="str">
        <f t="shared" si="1154"/>
        <v/>
      </c>
    </row>
    <row r="3513" spans="1:36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134"/>
        <v>1.012</v>
      </c>
      <c r="P3513" s="6">
        <f t="shared" si="1135"/>
        <v>79.89473684210526</v>
      </c>
      <c r="Q3513" t="str">
        <f t="shared" si="1136"/>
        <v>theater</v>
      </c>
      <c r="R3513" t="str">
        <f t="shared" si="1137"/>
        <v>plays</v>
      </c>
      <c r="S3513" s="8">
        <f t="shared" si="1138"/>
        <v>41928</v>
      </c>
      <c r="T3513" s="8">
        <f t="shared" si="1139"/>
        <v>41950.770833333336</v>
      </c>
      <c r="U3513">
        <f t="shared" si="1140"/>
        <v>2014</v>
      </c>
      <c r="V3513" t="str">
        <f>VLOOKUP(MONTH(S3513),REF!$C$4:$D$15,2,FALSE)</f>
        <v>OCT</v>
      </c>
      <c r="W3513" t="str">
        <f t="shared" si="1141"/>
        <v>NO</v>
      </c>
      <c r="X3513" t="str">
        <f t="shared" si="1142"/>
        <v>YES</v>
      </c>
      <c r="Y3513" t="str">
        <f t="shared" si="1143"/>
        <v>NO</v>
      </c>
      <c r="Z3513" t="str">
        <f t="shared" si="1144"/>
        <v>NO</v>
      </c>
      <c r="AA3513" t="str">
        <f t="shared" si="1145"/>
        <v>NO</v>
      </c>
      <c r="AB3513" t="str">
        <f t="shared" si="1146"/>
        <v>NO</v>
      </c>
      <c r="AC3513" t="str">
        <f t="shared" si="1147"/>
        <v>NO</v>
      </c>
      <c r="AD3513" t="str">
        <f t="shared" si="1148"/>
        <v>NO</v>
      </c>
      <c r="AE3513" t="str">
        <f t="shared" si="1149"/>
        <v>NO</v>
      </c>
      <c r="AF3513" t="str">
        <f t="shared" si="1150"/>
        <v>NO</v>
      </c>
      <c r="AG3513" t="str">
        <f t="shared" si="1151"/>
        <v>NO</v>
      </c>
      <c r="AH3513" t="str">
        <f t="shared" si="1152"/>
        <v>NO</v>
      </c>
      <c r="AI3513">
        <f t="shared" si="1153"/>
        <v>19</v>
      </c>
      <c r="AJ3513" t="str">
        <f t="shared" si="1154"/>
        <v/>
      </c>
    </row>
    <row r="3514" spans="1:36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134"/>
        <v>1</v>
      </c>
      <c r="P3514" s="6">
        <f t="shared" si="1135"/>
        <v>58.823529411764703</v>
      </c>
      <c r="Q3514" t="str">
        <f t="shared" si="1136"/>
        <v>theater</v>
      </c>
      <c r="R3514" t="str">
        <f t="shared" si="1137"/>
        <v>plays</v>
      </c>
      <c r="S3514" s="8">
        <f t="shared" si="1138"/>
        <v>42058</v>
      </c>
      <c r="T3514" s="8">
        <f t="shared" si="1139"/>
        <v>42117.49527777778</v>
      </c>
      <c r="U3514">
        <f t="shared" si="1140"/>
        <v>2015</v>
      </c>
      <c r="V3514" t="str">
        <f>VLOOKUP(MONTH(S3514),REF!$C$4:$D$15,2,FALSE)</f>
        <v>FEB</v>
      </c>
      <c r="W3514" t="str">
        <f t="shared" si="1141"/>
        <v>NO</v>
      </c>
      <c r="X3514" t="str">
        <f t="shared" si="1142"/>
        <v>YES</v>
      </c>
      <c r="Y3514" t="str">
        <f t="shared" si="1143"/>
        <v>NO</v>
      </c>
      <c r="Z3514" t="str">
        <f t="shared" si="1144"/>
        <v>NO</v>
      </c>
      <c r="AA3514" t="str">
        <f t="shared" si="1145"/>
        <v>NO</v>
      </c>
      <c r="AB3514" t="str">
        <f t="shared" si="1146"/>
        <v>NO</v>
      </c>
      <c r="AC3514" t="str">
        <f t="shared" si="1147"/>
        <v>NO</v>
      </c>
      <c r="AD3514" t="str">
        <f t="shared" si="1148"/>
        <v>NO</v>
      </c>
      <c r="AE3514" t="str">
        <f t="shared" si="1149"/>
        <v>NO</v>
      </c>
      <c r="AF3514" t="str">
        <f t="shared" si="1150"/>
        <v>NO</v>
      </c>
      <c r="AG3514" t="str">
        <f t="shared" si="1151"/>
        <v>NO</v>
      </c>
      <c r="AH3514" t="str">
        <f t="shared" si="1152"/>
        <v>NO</v>
      </c>
      <c r="AI3514">
        <f t="shared" si="1153"/>
        <v>17</v>
      </c>
      <c r="AJ3514" t="str">
        <f t="shared" si="1154"/>
        <v/>
      </c>
    </row>
    <row r="3515" spans="1:36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134"/>
        <v>1.1839285714285714</v>
      </c>
      <c r="P3515" s="6">
        <f t="shared" si="1135"/>
        <v>75.340909090909093</v>
      </c>
      <c r="Q3515" t="str">
        <f t="shared" si="1136"/>
        <v>theater</v>
      </c>
      <c r="R3515" t="str">
        <f t="shared" si="1137"/>
        <v>plays</v>
      </c>
      <c r="S3515" s="8">
        <f t="shared" si="1138"/>
        <v>41781</v>
      </c>
      <c r="T3515" s="8">
        <f t="shared" si="1139"/>
        <v>41794.207638888889</v>
      </c>
      <c r="U3515">
        <f t="shared" si="1140"/>
        <v>2014</v>
      </c>
      <c r="V3515" t="str">
        <f>VLOOKUP(MONTH(S3515),REF!$C$4:$D$15,2,FALSE)</f>
        <v>MAY</v>
      </c>
      <c r="W3515" t="str">
        <f t="shared" si="1141"/>
        <v>NO</v>
      </c>
      <c r="X3515" t="str">
        <f t="shared" si="1142"/>
        <v>YES</v>
      </c>
      <c r="Y3515" t="str">
        <f t="shared" si="1143"/>
        <v>NO</v>
      </c>
      <c r="Z3515" t="str">
        <f t="shared" si="1144"/>
        <v>NO</v>
      </c>
      <c r="AA3515" t="str">
        <f t="shared" si="1145"/>
        <v>NO</v>
      </c>
      <c r="AB3515" t="str">
        <f t="shared" si="1146"/>
        <v>NO</v>
      </c>
      <c r="AC3515" t="str">
        <f t="shared" si="1147"/>
        <v>NO</v>
      </c>
      <c r="AD3515" t="str">
        <f t="shared" si="1148"/>
        <v>NO</v>
      </c>
      <c r="AE3515" t="str">
        <f t="shared" si="1149"/>
        <v>NO</v>
      </c>
      <c r="AF3515" t="str">
        <f t="shared" si="1150"/>
        <v>NO</v>
      </c>
      <c r="AG3515" t="str">
        <f t="shared" si="1151"/>
        <v>NO</v>
      </c>
      <c r="AH3515" t="str">
        <f t="shared" si="1152"/>
        <v>NO</v>
      </c>
      <c r="AI3515">
        <f t="shared" si="1153"/>
        <v>44</v>
      </c>
      <c r="AJ3515" t="str">
        <f t="shared" si="1154"/>
        <v/>
      </c>
    </row>
    <row r="3516" spans="1:36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134"/>
        <v>1.1000000000000001</v>
      </c>
      <c r="P3516" s="6">
        <f t="shared" si="1135"/>
        <v>55</v>
      </c>
      <c r="Q3516" t="str">
        <f t="shared" si="1136"/>
        <v>theater</v>
      </c>
      <c r="R3516" t="str">
        <f t="shared" si="1137"/>
        <v>plays</v>
      </c>
      <c r="S3516" s="8">
        <f t="shared" si="1138"/>
        <v>42021</v>
      </c>
      <c r="T3516" s="8">
        <f t="shared" si="1139"/>
        <v>42037.207638888889</v>
      </c>
      <c r="U3516">
        <f t="shared" si="1140"/>
        <v>2015</v>
      </c>
      <c r="V3516" t="str">
        <f>VLOOKUP(MONTH(S3516),REF!$C$4:$D$15,2,FALSE)</f>
        <v>JAN</v>
      </c>
      <c r="W3516" t="str">
        <f t="shared" si="1141"/>
        <v>YES</v>
      </c>
      <c r="X3516" t="str">
        <f t="shared" si="1142"/>
        <v>NO</v>
      </c>
      <c r="Y3516" t="str">
        <f t="shared" si="1143"/>
        <v>NO</v>
      </c>
      <c r="Z3516" t="str">
        <f t="shared" si="1144"/>
        <v>NO</v>
      </c>
      <c r="AA3516" t="str">
        <f t="shared" si="1145"/>
        <v>NO</v>
      </c>
      <c r="AB3516" t="str">
        <f t="shared" si="1146"/>
        <v>NO</v>
      </c>
      <c r="AC3516" t="str">
        <f t="shared" si="1147"/>
        <v>NO</v>
      </c>
      <c r="AD3516" t="str">
        <f t="shared" si="1148"/>
        <v>NO</v>
      </c>
      <c r="AE3516" t="str">
        <f t="shared" si="1149"/>
        <v>NO</v>
      </c>
      <c r="AF3516" t="str">
        <f t="shared" si="1150"/>
        <v>NO</v>
      </c>
      <c r="AG3516" t="str">
        <f t="shared" si="1151"/>
        <v>NO</v>
      </c>
      <c r="AH3516" t="str">
        <f t="shared" si="1152"/>
        <v>NO</v>
      </c>
      <c r="AI3516">
        <f t="shared" si="1153"/>
        <v>10</v>
      </c>
      <c r="AJ3516" t="str">
        <f t="shared" si="1154"/>
        <v/>
      </c>
    </row>
    <row r="3517" spans="1:36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134"/>
        <v>1.0266666666666666</v>
      </c>
      <c r="P3517" s="6">
        <f t="shared" si="1135"/>
        <v>66.956521739130437</v>
      </c>
      <c r="Q3517" t="str">
        <f t="shared" si="1136"/>
        <v>theater</v>
      </c>
      <c r="R3517" t="str">
        <f t="shared" si="1137"/>
        <v>plays</v>
      </c>
      <c r="S3517" s="8">
        <f t="shared" si="1138"/>
        <v>42126</v>
      </c>
      <c r="T3517" s="8">
        <f t="shared" si="1139"/>
        <v>42155.772812499999</v>
      </c>
      <c r="U3517">
        <f t="shared" si="1140"/>
        <v>2015</v>
      </c>
      <c r="V3517" t="str">
        <f>VLOOKUP(MONTH(S3517),REF!$C$4:$D$15,2,FALSE)</f>
        <v>MAY</v>
      </c>
      <c r="W3517" t="str">
        <f t="shared" si="1141"/>
        <v>NO</v>
      </c>
      <c r="X3517" t="str">
        <f t="shared" si="1142"/>
        <v>YES</v>
      </c>
      <c r="Y3517" t="str">
        <f t="shared" si="1143"/>
        <v>NO</v>
      </c>
      <c r="Z3517" t="str">
        <f t="shared" si="1144"/>
        <v>NO</v>
      </c>
      <c r="AA3517" t="str">
        <f t="shared" si="1145"/>
        <v>NO</v>
      </c>
      <c r="AB3517" t="str">
        <f t="shared" si="1146"/>
        <v>NO</v>
      </c>
      <c r="AC3517" t="str">
        <f t="shared" si="1147"/>
        <v>NO</v>
      </c>
      <c r="AD3517" t="str">
        <f t="shared" si="1148"/>
        <v>NO</v>
      </c>
      <c r="AE3517" t="str">
        <f t="shared" si="1149"/>
        <v>NO</v>
      </c>
      <c r="AF3517" t="str">
        <f t="shared" si="1150"/>
        <v>NO</v>
      </c>
      <c r="AG3517" t="str">
        <f t="shared" si="1151"/>
        <v>NO</v>
      </c>
      <c r="AH3517" t="str">
        <f t="shared" si="1152"/>
        <v>NO</v>
      </c>
      <c r="AI3517">
        <f t="shared" si="1153"/>
        <v>46</v>
      </c>
      <c r="AJ3517" t="str">
        <f t="shared" si="1154"/>
        <v/>
      </c>
    </row>
    <row r="3518" spans="1:36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134"/>
        <v>1</v>
      </c>
      <c r="P3518" s="6">
        <f t="shared" si="1135"/>
        <v>227.27272727272728</v>
      </c>
      <c r="Q3518" t="str">
        <f t="shared" si="1136"/>
        <v>theater</v>
      </c>
      <c r="R3518" t="str">
        <f t="shared" si="1137"/>
        <v>plays</v>
      </c>
      <c r="S3518" s="8">
        <f t="shared" si="1138"/>
        <v>41856</v>
      </c>
      <c r="T3518" s="8">
        <f t="shared" si="1139"/>
        <v>41890.125</v>
      </c>
      <c r="U3518">
        <f t="shared" si="1140"/>
        <v>2014</v>
      </c>
      <c r="V3518" t="str">
        <f>VLOOKUP(MONTH(S3518),REF!$C$4:$D$15,2,FALSE)</f>
        <v>AUG</v>
      </c>
      <c r="W3518" t="str">
        <f t="shared" si="1141"/>
        <v>NO</v>
      </c>
      <c r="X3518" t="str">
        <f t="shared" si="1142"/>
        <v>YES</v>
      </c>
      <c r="Y3518" t="str">
        <f t="shared" si="1143"/>
        <v>NO</v>
      </c>
      <c r="Z3518" t="str">
        <f t="shared" si="1144"/>
        <v>NO</v>
      </c>
      <c r="AA3518" t="str">
        <f t="shared" si="1145"/>
        <v>NO</v>
      </c>
      <c r="AB3518" t="str">
        <f t="shared" si="1146"/>
        <v>NO</v>
      </c>
      <c r="AC3518" t="str">
        <f t="shared" si="1147"/>
        <v>NO</v>
      </c>
      <c r="AD3518" t="str">
        <f t="shared" si="1148"/>
        <v>NO</v>
      </c>
      <c r="AE3518" t="str">
        <f t="shared" si="1149"/>
        <v>NO</v>
      </c>
      <c r="AF3518" t="str">
        <f t="shared" si="1150"/>
        <v>NO</v>
      </c>
      <c r="AG3518" t="str">
        <f t="shared" si="1151"/>
        <v>NO</v>
      </c>
      <c r="AH3518" t="str">
        <f t="shared" si="1152"/>
        <v>NO</v>
      </c>
      <c r="AI3518">
        <f t="shared" si="1153"/>
        <v>11</v>
      </c>
      <c r="AJ3518" t="str">
        <f t="shared" si="1154"/>
        <v/>
      </c>
    </row>
    <row r="3519" spans="1:36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134"/>
        <v>1</v>
      </c>
      <c r="P3519" s="6">
        <f t="shared" si="1135"/>
        <v>307.69230769230768</v>
      </c>
      <c r="Q3519" t="str">
        <f t="shared" si="1136"/>
        <v>theater</v>
      </c>
      <c r="R3519" t="str">
        <f t="shared" si="1137"/>
        <v>plays</v>
      </c>
      <c r="S3519" s="8">
        <f t="shared" si="1138"/>
        <v>41795</v>
      </c>
      <c r="T3519" s="8">
        <f t="shared" si="1139"/>
        <v>41824.458333333336</v>
      </c>
      <c r="U3519">
        <f t="shared" si="1140"/>
        <v>2014</v>
      </c>
      <c r="V3519" t="str">
        <f>VLOOKUP(MONTH(S3519),REF!$C$4:$D$15,2,FALSE)</f>
        <v>JUN</v>
      </c>
      <c r="W3519" t="str">
        <f t="shared" si="1141"/>
        <v>NO</v>
      </c>
      <c r="X3519" t="str">
        <f t="shared" si="1142"/>
        <v>YES</v>
      </c>
      <c r="Y3519" t="str">
        <f t="shared" si="1143"/>
        <v>NO</v>
      </c>
      <c r="Z3519" t="str">
        <f t="shared" si="1144"/>
        <v>NO</v>
      </c>
      <c r="AA3519" t="str">
        <f t="shared" si="1145"/>
        <v>NO</v>
      </c>
      <c r="AB3519" t="str">
        <f t="shared" si="1146"/>
        <v>NO</v>
      </c>
      <c r="AC3519" t="str">
        <f t="shared" si="1147"/>
        <v>NO</v>
      </c>
      <c r="AD3519" t="str">
        <f t="shared" si="1148"/>
        <v>NO</v>
      </c>
      <c r="AE3519" t="str">
        <f t="shared" si="1149"/>
        <v>NO</v>
      </c>
      <c r="AF3519" t="str">
        <f t="shared" si="1150"/>
        <v>NO</v>
      </c>
      <c r="AG3519" t="str">
        <f t="shared" si="1151"/>
        <v>NO</v>
      </c>
      <c r="AH3519" t="str">
        <f t="shared" si="1152"/>
        <v>NO</v>
      </c>
      <c r="AI3519">
        <f t="shared" si="1153"/>
        <v>13</v>
      </c>
      <c r="AJ3519" t="str">
        <f t="shared" si="1154"/>
        <v/>
      </c>
    </row>
    <row r="3520" spans="1:36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134"/>
        <v>1.10046</v>
      </c>
      <c r="P3520" s="6">
        <f t="shared" si="1135"/>
        <v>50.020909090909093</v>
      </c>
      <c r="Q3520" t="str">
        <f t="shared" si="1136"/>
        <v>theater</v>
      </c>
      <c r="R3520" t="str">
        <f t="shared" si="1137"/>
        <v>plays</v>
      </c>
      <c r="S3520" s="8">
        <f t="shared" si="1138"/>
        <v>41894</v>
      </c>
      <c r="T3520" s="8">
        <f t="shared" si="1139"/>
        <v>41914.597916666666</v>
      </c>
      <c r="U3520">
        <f t="shared" si="1140"/>
        <v>2014</v>
      </c>
      <c r="V3520" t="str">
        <f>VLOOKUP(MONTH(S3520),REF!$C$4:$D$15,2,FALSE)</f>
        <v>SEP</v>
      </c>
      <c r="W3520" t="str">
        <f t="shared" si="1141"/>
        <v>NO</v>
      </c>
      <c r="X3520" t="str">
        <f t="shared" si="1142"/>
        <v>YES</v>
      </c>
      <c r="Y3520" t="str">
        <f t="shared" si="1143"/>
        <v>NO</v>
      </c>
      <c r="Z3520" t="str">
        <f t="shared" si="1144"/>
        <v>NO</v>
      </c>
      <c r="AA3520" t="str">
        <f t="shared" si="1145"/>
        <v>NO</v>
      </c>
      <c r="AB3520" t="str">
        <f t="shared" si="1146"/>
        <v>NO</v>
      </c>
      <c r="AC3520" t="str">
        <f t="shared" si="1147"/>
        <v>NO</v>
      </c>
      <c r="AD3520" t="str">
        <f t="shared" si="1148"/>
        <v>NO</v>
      </c>
      <c r="AE3520" t="str">
        <f t="shared" si="1149"/>
        <v>NO</v>
      </c>
      <c r="AF3520" t="str">
        <f t="shared" si="1150"/>
        <v>NO</v>
      </c>
      <c r="AG3520" t="str">
        <f t="shared" si="1151"/>
        <v>NO</v>
      </c>
      <c r="AH3520" t="str">
        <f t="shared" si="1152"/>
        <v>NO</v>
      </c>
      <c r="AI3520">
        <f t="shared" si="1153"/>
        <v>33</v>
      </c>
      <c r="AJ3520" t="str">
        <f t="shared" si="1154"/>
        <v/>
      </c>
    </row>
    <row r="3521" spans="1:36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134"/>
        <v>1.0135000000000001</v>
      </c>
      <c r="P3521" s="6">
        <f t="shared" si="1135"/>
        <v>72.392857142857139</v>
      </c>
      <c r="Q3521" t="str">
        <f t="shared" si="1136"/>
        <v>theater</v>
      </c>
      <c r="R3521" t="str">
        <f t="shared" si="1137"/>
        <v>plays</v>
      </c>
      <c r="S3521" s="8">
        <f t="shared" si="1138"/>
        <v>42038</v>
      </c>
      <c r="T3521" s="8">
        <f t="shared" si="1139"/>
        <v>42067.598958333328</v>
      </c>
      <c r="U3521">
        <f t="shared" si="1140"/>
        <v>2015</v>
      </c>
      <c r="V3521" t="str">
        <f>VLOOKUP(MONTH(S3521),REF!$C$4:$D$15,2,FALSE)</f>
        <v>FEB</v>
      </c>
      <c r="W3521" t="str">
        <f t="shared" si="1141"/>
        <v>NO</v>
      </c>
      <c r="X3521" t="str">
        <f t="shared" si="1142"/>
        <v>YES</v>
      </c>
      <c r="Y3521" t="str">
        <f t="shared" si="1143"/>
        <v>NO</v>
      </c>
      <c r="Z3521" t="str">
        <f t="shared" si="1144"/>
        <v>NO</v>
      </c>
      <c r="AA3521" t="str">
        <f t="shared" si="1145"/>
        <v>NO</v>
      </c>
      <c r="AB3521" t="str">
        <f t="shared" si="1146"/>
        <v>NO</v>
      </c>
      <c r="AC3521" t="str">
        <f t="shared" si="1147"/>
        <v>NO</v>
      </c>
      <c r="AD3521" t="str">
        <f t="shared" si="1148"/>
        <v>NO</v>
      </c>
      <c r="AE3521" t="str">
        <f t="shared" si="1149"/>
        <v>NO</v>
      </c>
      <c r="AF3521" t="str">
        <f t="shared" si="1150"/>
        <v>NO</v>
      </c>
      <c r="AG3521" t="str">
        <f t="shared" si="1151"/>
        <v>NO</v>
      </c>
      <c r="AH3521" t="str">
        <f t="shared" si="1152"/>
        <v>NO</v>
      </c>
      <c r="AI3521">
        <f t="shared" si="1153"/>
        <v>28</v>
      </c>
      <c r="AJ3521" t="str">
        <f t="shared" si="1154"/>
        <v/>
      </c>
    </row>
    <row r="3522" spans="1:36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134"/>
        <v>1.0075000000000001</v>
      </c>
      <c r="P3522" s="6">
        <f t="shared" si="1135"/>
        <v>95.952380952380949</v>
      </c>
      <c r="Q3522" t="str">
        <f t="shared" si="1136"/>
        <v>theater</v>
      </c>
      <c r="R3522" t="str">
        <f t="shared" si="1137"/>
        <v>plays</v>
      </c>
      <c r="S3522" s="8">
        <f t="shared" si="1138"/>
        <v>42228</v>
      </c>
      <c r="T3522" s="8">
        <f t="shared" si="1139"/>
        <v>42253.57430555555</v>
      </c>
      <c r="U3522">
        <f t="shared" si="1140"/>
        <v>2015</v>
      </c>
      <c r="V3522" t="str">
        <f>VLOOKUP(MONTH(S3522),REF!$C$4:$D$15,2,FALSE)</f>
        <v>AUG</v>
      </c>
      <c r="W3522" t="str">
        <f t="shared" si="1141"/>
        <v>NO</v>
      </c>
      <c r="X3522" t="str">
        <f t="shared" si="1142"/>
        <v>YES</v>
      </c>
      <c r="Y3522" t="str">
        <f t="shared" si="1143"/>
        <v>NO</v>
      </c>
      <c r="Z3522" t="str">
        <f t="shared" si="1144"/>
        <v>NO</v>
      </c>
      <c r="AA3522" t="str">
        <f t="shared" si="1145"/>
        <v>NO</v>
      </c>
      <c r="AB3522" t="str">
        <f t="shared" si="1146"/>
        <v>NO</v>
      </c>
      <c r="AC3522" t="str">
        <f t="shared" si="1147"/>
        <v>NO</v>
      </c>
      <c r="AD3522" t="str">
        <f t="shared" si="1148"/>
        <v>NO</v>
      </c>
      <c r="AE3522" t="str">
        <f t="shared" si="1149"/>
        <v>NO</v>
      </c>
      <c r="AF3522" t="str">
        <f t="shared" si="1150"/>
        <v>NO</v>
      </c>
      <c r="AG3522" t="str">
        <f t="shared" si="1151"/>
        <v>NO</v>
      </c>
      <c r="AH3522" t="str">
        <f t="shared" si="1152"/>
        <v>NO</v>
      </c>
      <c r="AI3522">
        <f t="shared" si="1153"/>
        <v>21</v>
      </c>
      <c r="AJ3522" t="str">
        <f t="shared" si="1154"/>
        <v/>
      </c>
    </row>
    <row r="3523" spans="1:36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55">E3523/D3523</f>
        <v>1.6942857142857144</v>
      </c>
      <c r="P3523" s="6">
        <f t="shared" ref="P3523:P3586" si="1156">E3523/L3523</f>
        <v>45.615384615384613</v>
      </c>
      <c r="Q3523" t="str">
        <f t="shared" ref="Q3523:Q3586" si="1157">LEFT(N3523,FIND("/",N3523)-1)</f>
        <v>theater</v>
      </c>
      <c r="R3523" t="str">
        <f t="shared" ref="R3523:R3586" si="1158">RIGHT(N3523,LEN(N3523)-FIND("/",N3523))</f>
        <v>plays</v>
      </c>
      <c r="S3523" s="8">
        <f t="shared" ref="S3523:S3586" si="1159">ROUND((J3523/86400)+DATE(1970,1,1),0)</f>
        <v>41881</v>
      </c>
      <c r="T3523" s="8">
        <f t="shared" ref="T3523:T3586" si="1160">(I3523/86400)+DATE(1970,1,1)</f>
        <v>41911.361342592594</v>
      </c>
      <c r="U3523">
        <f t="shared" ref="U3523:U3586" si="1161">YEAR(S3523)</f>
        <v>2014</v>
      </c>
      <c r="V3523" t="str">
        <f>VLOOKUP(MONTH(S3523),REF!$C$4:$D$15,2,FALSE)</f>
        <v>AUG</v>
      </c>
      <c r="W3523" t="str">
        <f t="shared" ref="W3523:W3586" si="1162">IF(D3523&lt;1000,"YES","NO")</f>
        <v>YES</v>
      </c>
      <c r="X3523" t="str">
        <f t="shared" ref="X3523:X3586" si="1163">IF(AND($D3523&gt;=1000,$D3523&lt;=4999),"YES","NO")</f>
        <v>NO</v>
      </c>
      <c r="Y3523" t="str">
        <f t="shared" ref="Y3523:Y3586" si="1164">IF(AND($D3523&gt;=5000,$D3523&lt;=9999),"YES","NO")</f>
        <v>NO</v>
      </c>
      <c r="Z3523" t="str">
        <f t="shared" ref="Z3523:Z3586" si="1165">IF(AND($D3523&gt;=10000,$D3523&lt;=14999),"YES","NO")</f>
        <v>NO</v>
      </c>
      <c r="AA3523" t="str">
        <f t="shared" ref="AA3523:AA3586" si="1166">IF(AND($D3523&gt;=15000,$D3523&lt;=19999),"YES","NO")</f>
        <v>NO</v>
      </c>
      <c r="AB3523" t="str">
        <f t="shared" ref="AB3523:AB3586" si="1167">IF(AND($D3523&gt;=20000,$D3523&lt;=24999),"YES","NO")</f>
        <v>NO</v>
      </c>
      <c r="AC3523" t="str">
        <f t="shared" ref="AC3523:AC3586" si="1168">IF(AND($D3523&gt;=25000,$D3523&lt;=29999),"YES","NO")</f>
        <v>NO</v>
      </c>
      <c r="AD3523" t="str">
        <f t="shared" ref="AD3523:AD3586" si="1169">IF(AND($D3523&gt;=30000,$D3523&lt;=34999),"YES","NO")</f>
        <v>NO</v>
      </c>
      <c r="AE3523" t="str">
        <f t="shared" ref="AE3523:AE3586" si="1170">IF(AND($D3523&gt;=35000,$D3523&lt;=39999),"YES","NO")</f>
        <v>NO</v>
      </c>
      <c r="AF3523" t="str">
        <f t="shared" ref="AF3523:AF3586" si="1171">IF(AND($D3523&gt;=40000,$D3523&lt;=44999),"YES","NO")</f>
        <v>NO</v>
      </c>
      <c r="AG3523" t="str">
        <f t="shared" ref="AG3523:AG3586" si="1172">IF(AND($D3523&gt;=45000,$D3523&lt;=49999),"YES","NO")</f>
        <v>NO</v>
      </c>
      <c r="AH3523" t="str">
        <f t="shared" ref="AH3523:AH3586" si="1173">IF($D3523&gt;=50000,"YES","NO")</f>
        <v>NO</v>
      </c>
      <c r="AI3523">
        <f t="shared" ref="AI3523:AI3586" si="1174">IF(F3523="successful",L3523,"")</f>
        <v>13</v>
      </c>
      <c r="AJ3523" t="str">
        <f t="shared" ref="AJ3523:AJ3586" si="1175">IF(F3523="failed",L3523,"")</f>
        <v/>
      </c>
    </row>
    <row r="3524" spans="1:36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55"/>
        <v>1</v>
      </c>
      <c r="P3524" s="6">
        <f t="shared" si="1156"/>
        <v>41.029411764705884</v>
      </c>
      <c r="Q3524" t="str">
        <f t="shared" si="1157"/>
        <v>theater</v>
      </c>
      <c r="R3524" t="str">
        <f t="shared" si="1158"/>
        <v>plays</v>
      </c>
      <c r="S3524" s="8">
        <f t="shared" si="1159"/>
        <v>42235</v>
      </c>
      <c r="T3524" s="8">
        <f t="shared" si="1160"/>
        <v>42262.420833333337</v>
      </c>
      <c r="U3524">
        <f t="shared" si="1161"/>
        <v>2015</v>
      </c>
      <c r="V3524" t="str">
        <f>VLOOKUP(MONTH(S3524),REF!$C$4:$D$15,2,FALSE)</f>
        <v>AUG</v>
      </c>
      <c r="W3524" t="str">
        <f t="shared" si="1162"/>
        <v>NO</v>
      </c>
      <c r="X3524" t="str">
        <f t="shared" si="1163"/>
        <v>YES</v>
      </c>
      <c r="Y3524" t="str">
        <f t="shared" si="1164"/>
        <v>NO</v>
      </c>
      <c r="Z3524" t="str">
        <f t="shared" si="1165"/>
        <v>NO</v>
      </c>
      <c r="AA3524" t="str">
        <f t="shared" si="1166"/>
        <v>NO</v>
      </c>
      <c r="AB3524" t="str">
        <f t="shared" si="1167"/>
        <v>NO</v>
      </c>
      <c r="AC3524" t="str">
        <f t="shared" si="1168"/>
        <v>NO</v>
      </c>
      <c r="AD3524" t="str">
        <f t="shared" si="1169"/>
        <v>NO</v>
      </c>
      <c r="AE3524" t="str">
        <f t="shared" si="1170"/>
        <v>NO</v>
      </c>
      <c r="AF3524" t="str">
        <f t="shared" si="1171"/>
        <v>NO</v>
      </c>
      <c r="AG3524" t="str">
        <f t="shared" si="1172"/>
        <v>NO</v>
      </c>
      <c r="AH3524" t="str">
        <f t="shared" si="1173"/>
        <v>NO</v>
      </c>
      <c r="AI3524">
        <f t="shared" si="1174"/>
        <v>34</v>
      </c>
      <c r="AJ3524" t="str">
        <f t="shared" si="1175"/>
        <v/>
      </c>
    </row>
    <row r="3525" spans="1:36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55"/>
        <v>1.1365000000000001</v>
      </c>
      <c r="P3525" s="6">
        <f t="shared" si="1156"/>
        <v>56.825000000000003</v>
      </c>
      <c r="Q3525" t="str">
        <f t="shared" si="1157"/>
        <v>theater</v>
      </c>
      <c r="R3525" t="str">
        <f t="shared" si="1158"/>
        <v>plays</v>
      </c>
      <c r="S3525" s="8">
        <f t="shared" si="1159"/>
        <v>42581</v>
      </c>
      <c r="T3525" s="8">
        <f t="shared" si="1160"/>
        <v>42638.958333333328</v>
      </c>
      <c r="U3525">
        <f t="shared" si="1161"/>
        <v>2016</v>
      </c>
      <c r="V3525" t="str">
        <f>VLOOKUP(MONTH(S3525),REF!$C$4:$D$15,2,FALSE)</f>
        <v>JUL</v>
      </c>
      <c r="W3525" t="str">
        <f t="shared" si="1162"/>
        <v>NO</v>
      </c>
      <c r="X3525" t="str">
        <f t="shared" si="1163"/>
        <v>YES</v>
      </c>
      <c r="Y3525" t="str">
        <f t="shared" si="1164"/>
        <v>NO</v>
      </c>
      <c r="Z3525" t="str">
        <f t="shared" si="1165"/>
        <v>NO</v>
      </c>
      <c r="AA3525" t="str">
        <f t="shared" si="1166"/>
        <v>NO</v>
      </c>
      <c r="AB3525" t="str">
        <f t="shared" si="1167"/>
        <v>NO</v>
      </c>
      <c r="AC3525" t="str">
        <f t="shared" si="1168"/>
        <v>NO</v>
      </c>
      <c r="AD3525" t="str">
        <f t="shared" si="1169"/>
        <v>NO</v>
      </c>
      <c r="AE3525" t="str">
        <f t="shared" si="1170"/>
        <v>NO</v>
      </c>
      <c r="AF3525" t="str">
        <f t="shared" si="1171"/>
        <v>NO</v>
      </c>
      <c r="AG3525" t="str">
        <f t="shared" si="1172"/>
        <v>NO</v>
      </c>
      <c r="AH3525" t="str">
        <f t="shared" si="1173"/>
        <v>NO</v>
      </c>
      <c r="AI3525">
        <f t="shared" si="1174"/>
        <v>80</v>
      </c>
      <c r="AJ3525" t="str">
        <f t="shared" si="1175"/>
        <v/>
      </c>
    </row>
    <row r="3526" spans="1:36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55"/>
        <v>1.0156000000000001</v>
      </c>
      <c r="P3526" s="6">
        <f t="shared" si="1156"/>
        <v>137.24324324324326</v>
      </c>
      <c r="Q3526" t="str">
        <f t="shared" si="1157"/>
        <v>theater</v>
      </c>
      <c r="R3526" t="str">
        <f t="shared" si="1158"/>
        <v>plays</v>
      </c>
      <c r="S3526" s="8">
        <f t="shared" si="1159"/>
        <v>41881</v>
      </c>
      <c r="T3526" s="8">
        <f t="shared" si="1160"/>
        <v>41895.166666666664</v>
      </c>
      <c r="U3526">
        <f t="shared" si="1161"/>
        <v>2014</v>
      </c>
      <c r="V3526" t="str">
        <f>VLOOKUP(MONTH(S3526),REF!$C$4:$D$15,2,FALSE)</f>
        <v>AUG</v>
      </c>
      <c r="W3526" t="str">
        <f t="shared" si="1162"/>
        <v>NO</v>
      </c>
      <c r="X3526" t="str">
        <f t="shared" si="1163"/>
        <v>NO</v>
      </c>
      <c r="Y3526" t="str">
        <f t="shared" si="1164"/>
        <v>NO</v>
      </c>
      <c r="Z3526" t="str">
        <f t="shared" si="1165"/>
        <v>YES</v>
      </c>
      <c r="AA3526" t="str">
        <f t="shared" si="1166"/>
        <v>NO</v>
      </c>
      <c r="AB3526" t="str">
        <f t="shared" si="1167"/>
        <v>NO</v>
      </c>
      <c r="AC3526" t="str">
        <f t="shared" si="1168"/>
        <v>NO</v>
      </c>
      <c r="AD3526" t="str">
        <f t="shared" si="1169"/>
        <v>NO</v>
      </c>
      <c r="AE3526" t="str">
        <f t="shared" si="1170"/>
        <v>NO</v>
      </c>
      <c r="AF3526" t="str">
        <f t="shared" si="1171"/>
        <v>NO</v>
      </c>
      <c r="AG3526" t="str">
        <f t="shared" si="1172"/>
        <v>NO</v>
      </c>
      <c r="AH3526" t="str">
        <f t="shared" si="1173"/>
        <v>NO</v>
      </c>
      <c r="AI3526">
        <f t="shared" si="1174"/>
        <v>74</v>
      </c>
      <c r="AJ3526" t="str">
        <f t="shared" si="1175"/>
        <v/>
      </c>
    </row>
    <row r="3527" spans="1:36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55"/>
        <v>1.06</v>
      </c>
      <c r="P3527" s="6">
        <f t="shared" si="1156"/>
        <v>75.714285714285708</v>
      </c>
      <c r="Q3527" t="str">
        <f t="shared" si="1157"/>
        <v>theater</v>
      </c>
      <c r="R3527" t="str">
        <f t="shared" si="1158"/>
        <v>plays</v>
      </c>
      <c r="S3527" s="8">
        <f t="shared" si="1159"/>
        <v>42215</v>
      </c>
      <c r="T3527" s="8">
        <f t="shared" si="1160"/>
        <v>42225.666666666672</v>
      </c>
      <c r="U3527">
        <f t="shared" si="1161"/>
        <v>2015</v>
      </c>
      <c r="V3527" t="str">
        <f>VLOOKUP(MONTH(S3527),REF!$C$4:$D$15,2,FALSE)</f>
        <v>JUL</v>
      </c>
      <c r="W3527" t="str">
        <f t="shared" si="1162"/>
        <v>YES</v>
      </c>
      <c r="X3527" t="str">
        <f t="shared" si="1163"/>
        <v>NO</v>
      </c>
      <c r="Y3527" t="str">
        <f t="shared" si="1164"/>
        <v>NO</v>
      </c>
      <c r="Z3527" t="str">
        <f t="shared" si="1165"/>
        <v>NO</v>
      </c>
      <c r="AA3527" t="str">
        <f t="shared" si="1166"/>
        <v>NO</v>
      </c>
      <c r="AB3527" t="str">
        <f t="shared" si="1167"/>
        <v>NO</v>
      </c>
      <c r="AC3527" t="str">
        <f t="shared" si="1168"/>
        <v>NO</v>
      </c>
      <c r="AD3527" t="str">
        <f t="shared" si="1169"/>
        <v>NO</v>
      </c>
      <c r="AE3527" t="str">
        <f t="shared" si="1170"/>
        <v>NO</v>
      </c>
      <c r="AF3527" t="str">
        <f t="shared" si="1171"/>
        <v>NO</v>
      </c>
      <c r="AG3527" t="str">
        <f t="shared" si="1172"/>
        <v>NO</v>
      </c>
      <c r="AH3527" t="str">
        <f t="shared" si="1173"/>
        <v>NO</v>
      </c>
      <c r="AI3527">
        <f t="shared" si="1174"/>
        <v>7</v>
      </c>
      <c r="AJ3527" t="str">
        <f t="shared" si="1175"/>
        <v/>
      </c>
    </row>
    <row r="3528" spans="1:36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55"/>
        <v>1.02</v>
      </c>
      <c r="P3528" s="6">
        <f t="shared" si="1156"/>
        <v>99</v>
      </c>
      <c r="Q3528" t="str">
        <f t="shared" si="1157"/>
        <v>theater</v>
      </c>
      <c r="R3528" t="str">
        <f t="shared" si="1158"/>
        <v>plays</v>
      </c>
      <c r="S3528" s="8">
        <f t="shared" si="1159"/>
        <v>42460</v>
      </c>
      <c r="T3528" s="8">
        <f t="shared" si="1160"/>
        <v>42488.249305555553</v>
      </c>
      <c r="U3528">
        <f t="shared" si="1161"/>
        <v>2016</v>
      </c>
      <c r="V3528" t="str">
        <f>VLOOKUP(MONTH(S3528),REF!$C$4:$D$15,2,FALSE)</f>
        <v>MAR</v>
      </c>
      <c r="W3528" t="str">
        <f t="shared" si="1162"/>
        <v>NO</v>
      </c>
      <c r="X3528" t="str">
        <f t="shared" si="1163"/>
        <v>YES</v>
      </c>
      <c r="Y3528" t="str">
        <f t="shared" si="1164"/>
        <v>NO</v>
      </c>
      <c r="Z3528" t="str">
        <f t="shared" si="1165"/>
        <v>NO</v>
      </c>
      <c r="AA3528" t="str">
        <f t="shared" si="1166"/>
        <v>NO</v>
      </c>
      <c r="AB3528" t="str">
        <f t="shared" si="1167"/>
        <v>NO</v>
      </c>
      <c r="AC3528" t="str">
        <f t="shared" si="1168"/>
        <v>NO</v>
      </c>
      <c r="AD3528" t="str">
        <f t="shared" si="1169"/>
        <v>NO</v>
      </c>
      <c r="AE3528" t="str">
        <f t="shared" si="1170"/>
        <v>NO</v>
      </c>
      <c r="AF3528" t="str">
        <f t="shared" si="1171"/>
        <v>NO</v>
      </c>
      <c r="AG3528" t="str">
        <f t="shared" si="1172"/>
        <v>NO</v>
      </c>
      <c r="AH3528" t="str">
        <f t="shared" si="1173"/>
        <v>NO</v>
      </c>
      <c r="AI3528">
        <f t="shared" si="1174"/>
        <v>34</v>
      </c>
      <c r="AJ3528" t="str">
        <f t="shared" si="1175"/>
        <v/>
      </c>
    </row>
    <row r="3529" spans="1:36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55"/>
        <v>1.1691666666666667</v>
      </c>
      <c r="P3529" s="6">
        <f t="shared" si="1156"/>
        <v>81.569767441860463</v>
      </c>
      <c r="Q3529" t="str">
        <f t="shared" si="1157"/>
        <v>theater</v>
      </c>
      <c r="R3529" t="str">
        <f t="shared" si="1158"/>
        <v>plays</v>
      </c>
      <c r="S3529" s="8">
        <f t="shared" si="1159"/>
        <v>42167</v>
      </c>
      <c r="T3529" s="8">
        <f t="shared" si="1160"/>
        <v>42196.165972222225</v>
      </c>
      <c r="U3529">
        <f t="shared" si="1161"/>
        <v>2015</v>
      </c>
      <c r="V3529" t="str">
        <f>VLOOKUP(MONTH(S3529),REF!$C$4:$D$15,2,FALSE)</f>
        <v>JUN</v>
      </c>
      <c r="W3529" t="str">
        <f t="shared" si="1162"/>
        <v>NO</v>
      </c>
      <c r="X3529" t="str">
        <f t="shared" si="1163"/>
        <v>NO</v>
      </c>
      <c r="Y3529" t="str">
        <f t="shared" si="1164"/>
        <v>YES</v>
      </c>
      <c r="Z3529" t="str">
        <f t="shared" si="1165"/>
        <v>NO</v>
      </c>
      <c r="AA3529" t="str">
        <f t="shared" si="1166"/>
        <v>NO</v>
      </c>
      <c r="AB3529" t="str">
        <f t="shared" si="1167"/>
        <v>NO</v>
      </c>
      <c r="AC3529" t="str">
        <f t="shared" si="1168"/>
        <v>NO</v>
      </c>
      <c r="AD3529" t="str">
        <f t="shared" si="1169"/>
        <v>NO</v>
      </c>
      <c r="AE3529" t="str">
        <f t="shared" si="1170"/>
        <v>NO</v>
      </c>
      <c r="AF3529" t="str">
        <f t="shared" si="1171"/>
        <v>NO</v>
      </c>
      <c r="AG3529" t="str">
        <f t="shared" si="1172"/>
        <v>NO</v>
      </c>
      <c r="AH3529" t="str">
        <f t="shared" si="1173"/>
        <v>NO</v>
      </c>
      <c r="AI3529">
        <f t="shared" si="1174"/>
        <v>86</v>
      </c>
      <c r="AJ3529" t="str">
        <f t="shared" si="1175"/>
        <v/>
      </c>
    </row>
    <row r="3530" spans="1:36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55"/>
        <v>1.0115151515151515</v>
      </c>
      <c r="P3530" s="6">
        <f t="shared" si="1156"/>
        <v>45.108108108108105</v>
      </c>
      <c r="Q3530" t="str">
        <f t="shared" si="1157"/>
        <v>theater</v>
      </c>
      <c r="R3530" t="str">
        <f t="shared" si="1158"/>
        <v>plays</v>
      </c>
      <c r="S3530" s="8">
        <f t="shared" si="1159"/>
        <v>42734</v>
      </c>
      <c r="T3530" s="8">
        <f t="shared" si="1160"/>
        <v>42753.50136574074</v>
      </c>
      <c r="U3530">
        <f t="shared" si="1161"/>
        <v>2016</v>
      </c>
      <c r="V3530" t="str">
        <f>VLOOKUP(MONTH(S3530),REF!$C$4:$D$15,2,FALSE)</f>
        <v>DEC</v>
      </c>
      <c r="W3530" t="str">
        <f t="shared" si="1162"/>
        <v>NO</v>
      </c>
      <c r="X3530" t="str">
        <f t="shared" si="1163"/>
        <v>YES</v>
      </c>
      <c r="Y3530" t="str">
        <f t="shared" si="1164"/>
        <v>NO</v>
      </c>
      <c r="Z3530" t="str">
        <f t="shared" si="1165"/>
        <v>NO</v>
      </c>
      <c r="AA3530" t="str">
        <f t="shared" si="1166"/>
        <v>NO</v>
      </c>
      <c r="AB3530" t="str">
        <f t="shared" si="1167"/>
        <v>NO</v>
      </c>
      <c r="AC3530" t="str">
        <f t="shared" si="1168"/>
        <v>NO</v>
      </c>
      <c r="AD3530" t="str">
        <f t="shared" si="1169"/>
        <v>NO</v>
      </c>
      <c r="AE3530" t="str">
        <f t="shared" si="1170"/>
        <v>NO</v>
      </c>
      <c r="AF3530" t="str">
        <f t="shared" si="1171"/>
        <v>NO</v>
      </c>
      <c r="AG3530" t="str">
        <f t="shared" si="1172"/>
        <v>NO</v>
      </c>
      <c r="AH3530" t="str">
        <f t="shared" si="1173"/>
        <v>NO</v>
      </c>
      <c r="AI3530">
        <f t="shared" si="1174"/>
        <v>37</v>
      </c>
      <c r="AJ3530" t="str">
        <f t="shared" si="1175"/>
        <v/>
      </c>
    </row>
    <row r="3531" spans="1:36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55"/>
        <v>1.32</v>
      </c>
      <c r="P3531" s="6">
        <f t="shared" si="1156"/>
        <v>36.666666666666664</v>
      </c>
      <c r="Q3531" t="str">
        <f t="shared" si="1157"/>
        <v>theater</v>
      </c>
      <c r="R3531" t="str">
        <f t="shared" si="1158"/>
        <v>plays</v>
      </c>
      <c r="S3531" s="8">
        <f t="shared" si="1159"/>
        <v>42178</v>
      </c>
      <c r="T3531" s="8">
        <f t="shared" si="1160"/>
        <v>42198.041666666672</v>
      </c>
      <c r="U3531">
        <f t="shared" si="1161"/>
        <v>2015</v>
      </c>
      <c r="V3531" t="str">
        <f>VLOOKUP(MONTH(S3531),REF!$C$4:$D$15,2,FALSE)</f>
        <v>JUN</v>
      </c>
      <c r="W3531" t="str">
        <f t="shared" si="1162"/>
        <v>YES</v>
      </c>
      <c r="X3531" t="str">
        <f t="shared" si="1163"/>
        <v>NO</v>
      </c>
      <c r="Y3531" t="str">
        <f t="shared" si="1164"/>
        <v>NO</v>
      </c>
      <c r="Z3531" t="str">
        <f t="shared" si="1165"/>
        <v>NO</v>
      </c>
      <c r="AA3531" t="str">
        <f t="shared" si="1166"/>
        <v>NO</v>
      </c>
      <c r="AB3531" t="str">
        <f t="shared" si="1167"/>
        <v>NO</v>
      </c>
      <c r="AC3531" t="str">
        <f t="shared" si="1168"/>
        <v>NO</v>
      </c>
      <c r="AD3531" t="str">
        <f t="shared" si="1169"/>
        <v>NO</v>
      </c>
      <c r="AE3531" t="str">
        <f t="shared" si="1170"/>
        <v>NO</v>
      </c>
      <c r="AF3531" t="str">
        <f t="shared" si="1171"/>
        <v>NO</v>
      </c>
      <c r="AG3531" t="str">
        <f t="shared" si="1172"/>
        <v>NO</v>
      </c>
      <c r="AH3531" t="str">
        <f t="shared" si="1173"/>
        <v>NO</v>
      </c>
      <c r="AI3531">
        <f t="shared" si="1174"/>
        <v>18</v>
      </c>
      <c r="AJ3531" t="str">
        <f t="shared" si="1175"/>
        <v/>
      </c>
    </row>
    <row r="3532" spans="1:36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55"/>
        <v>1</v>
      </c>
      <c r="P3532" s="6">
        <f t="shared" si="1156"/>
        <v>125</v>
      </c>
      <c r="Q3532" t="str">
        <f t="shared" si="1157"/>
        <v>theater</v>
      </c>
      <c r="R3532" t="str">
        <f t="shared" si="1158"/>
        <v>plays</v>
      </c>
      <c r="S3532" s="8">
        <f t="shared" si="1159"/>
        <v>42443</v>
      </c>
      <c r="T3532" s="8">
        <f t="shared" si="1160"/>
        <v>42470.833333333328</v>
      </c>
      <c r="U3532">
        <f t="shared" si="1161"/>
        <v>2016</v>
      </c>
      <c r="V3532" t="str">
        <f>VLOOKUP(MONTH(S3532),REF!$C$4:$D$15,2,FALSE)</f>
        <v>MAR</v>
      </c>
      <c r="W3532" t="str">
        <f t="shared" si="1162"/>
        <v>NO</v>
      </c>
      <c r="X3532" t="str">
        <f t="shared" si="1163"/>
        <v>YES</v>
      </c>
      <c r="Y3532" t="str">
        <f t="shared" si="1164"/>
        <v>NO</v>
      </c>
      <c r="Z3532" t="str">
        <f t="shared" si="1165"/>
        <v>NO</v>
      </c>
      <c r="AA3532" t="str">
        <f t="shared" si="1166"/>
        <v>NO</v>
      </c>
      <c r="AB3532" t="str">
        <f t="shared" si="1167"/>
        <v>NO</v>
      </c>
      <c r="AC3532" t="str">
        <f t="shared" si="1168"/>
        <v>NO</v>
      </c>
      <c r="AD3532" t="str">
        <f t="shared" si="1169"/>
        <v>NO</v>
      </c>
      <c r="AE3532" t="str">
        <f t="shared" si="1170"/>
        <v>NO</v>
      </c>
      <c r="AF3532" t="str">
        <f t="shared" si="1171"/>
        <v>NO</v>
      </c>
      <c r="AG3532" t="str">
        <f t="shared" si="1172"/>
        <v>NO</v>
      </c>
      <c r="AH3532" t="str">
        <f t="shared" si="1173"/>
        <v>NO</v>
      </c>
      <c r="AI3532">
        <f t="shared" si="1174"/>
        <v>22</v>
      </c>
      <c r="AJ3532" t="str">
        <f t="shared" si="1175"/>
        <v/>
      </c>
    </row>
    <row r="3533" spans="1:36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55"/>
        <v>1.28</v>
      </c>
      <c r="P3533" s="6">
        <f t="shared" si="1156"/>
        <v>49.230769230769234</v>
      </c>
      <c r="Q3533" t="str">
        <f t="shared" si="1157"/>
        <v>theater</v>
      </c>
      <c r="R3533" t="str">
        <f t="shared" si="1158"/>
        <v>plays</v>
      </c>
      <c r="S3533" s="8">
        <f t="shared" si="1159"/>
        <v>42522</v>
      </c>
      <c r="T3533" s="8">
        <f t="shared" si="1160"/>
        <v>42551.654328703706</v>
      </c>
      <c r="U3533">
        <f t="shared" si="1161"/>
        <v>2016</v>
      </c>
      <c r="V3533" t="str">
        <f>VLOOKUP(MONTH(S3533),REF!$C$4:$D$15,2,FALSE)</f>
        <v>JUN</v>
      </c>
      <c r="W3533" t="str">
        <f t="shared" si="1162"/>
        <v>NO</v>
      </c>
      <c r="X3533" t="str">
        <f t="shared" si="1163"/>
        <v>YES</v>
      </c>
      <c r="Y3533" t="str">
        <f t="shared" si="1164"/>
        <v>NO</v>
      </c>
      <c r="Z3533" t="str">
        <f t="shared" si="1165"/>
        <v>NO</v>
      </c>
      <c r="AA3533" t="str">
        <f t="shared" si="1166"/>
        <v>NO</v>
      </c>
      <c r="AB3533" t="str">
        <f t="shared" si="1167"/>
        <v>NO</v>
      </c>
      <c r="AC3533" t="str">
        <f t="shared" si="1168"/>
        <v>NO</v>
      </c>
      <c r="AD3533" t="str">
        <f t="shared" si="1169"/>
        <v>NO</v>
      </c>
      <c r="AE3533" t="str">
        <f t="shared" si="1170"/>
        <v>NO</v>
      </c>
      <c r="AF3533" t="str">
        <f t="shared" si="1171"/>
        <v>NO</v>
      </c>
      <c r="AG3533" t="str">
        <f t="shared" si="1172"/>
        <v>NO</v>
      </c>
      <c r="AH3533" t="str">
        <f t="shared" si="1173"/>
        <v>NO</v>
      </c>
      <c r="AI3533">
        <f t="shared" si="1174"/>
        <v>26</v>
      </c>
      <c r="AJ3533" t="str">
        <f t="shared" si="1175"/>
        <v/>
      </c>
    </row>
    <row r="3534" spans="1:36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55"/>
        <v>1.1895833333333334</v>
      </c>
      <c r="P3534" s="6">
        <f t="shared" si="1156"/>
        <v>42.296296296296298</v>
      </c>
      <c r="Q3534" t="str">
        <f t="shared" si="1157"/>
        <v>theater</v>
      </c>
      <c r="R3534" t="str">
        <f t="shared" si="1158"/>
        <v>plays</v>
      </c>
      <c r="S3534" s="8">
        <f t="shared" si="1159"/>
        <v>41885</v>
      </c>
      <c r="T3534" s="8">
        <f t="shared" si="1160"/>
        <v>41900.165972222225</v>
      </c>
      <c r="U3534">
        <f t="shared" si="1161"/>
        <v>2014</v>
      </c>
      <c r="V3534" t="str">
        <f>VLOOKUP(MONTH(S3534),REF!$C$4:$D$15,2,FALSE)</f>
        <v>SEP</v>
      </c>
      <c r="W3534" t="str">
        <f t="shared" si="1162"/>
        <v>YES</v>
      </c>
      <c r="X3534" t="str">
        <f t="shared" si="1163"/>
        <v>NO</v>
      </c>
      <c r="Y3534" t="str">
        <f t="shared" si="1164"/>
        <v>NO</v>
      </c>
      <c r="Z3534" t="str">
        <f t="shared" si="1165"/>
        <v>NO</v>
      </c>
      <c r="AA3534" t="str">
        <f t="shared" si="1166"/>
        <v>NO</v>
      </c>
      <c r="AB3534" t="str">
        <f t="shared" si="1167"/>
        <v>NO</v>
      </c>
      <c r="AC3534" t="str">
        <f t="shared" si="1168"/>
        <v>NO</v>
      </c>
      <c r="AD3534" t="str">
        <f t="shared" si="1169"/>
        <v>NO</v>
      </c>
      <c r="AE3534" t="str">
        <f t="shared" si="1170"/>
        <v>NO</v>
      </c>
      <c r="AF3534" t="str">
        <f t="shared" si="1171"/>
        <v>NO</v>
      </c>
      <c r="AG3534" t="str">
        <f t="shared" si="1172"/>
        <v>NO</v>
      </c>
      <c r="AH3534" t="str">
        <f t="shared" si="1173"/>
        <v>NO</v>
      </c>
      <c r="AI3534">
        <f t="shared" si="1174"/>
        <v>27</v>
      </c>
      <c r="AJ3534" t="str">
        <f t="shared" si="1175"/>
        <v/>
      </c>
    </row>
    <row r="3535" spans="1:36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55"/>
        <v>1.262</v>
      </c>
      <c r="P3535" s="6">
        <f t="shared" si="1156"/>
        <v>78.875</v>
      </c>
      <c r="Q3535" t="str">
        <f t="shared" si="1157"/>
        <v>theater</v>
      </c>
      <c r="R3535" t="str">
        <f t="shared" si="1158"/>
        <v>plays</v>
      </c>
      <c r="S3535" s="8">
        <f t="shared" si="1159"/>
        <v>42290</v>
      </c>
      <c r="T3535" s="8">
        <f t="shared" si="1160"/>
        <v>42319.802858796298</v>
      </c>
      <c r="U3535">
        <f t="shared" si="1161"/>
        <v>2015</v>
      </c>
      <c r="V3535" t="str">
        <f>VLOOKUP(MONTH(S3535),REF!$C$4:$D$15,2,FALSE)</f>
        <v>OCT</v>
      </c>
      <c r="W3535" t="str">
        <f t="shared" si="1162"/>
        <v>YES</v>
      </c>
      <c r="X3535" t="str">
        <f t="shared" si="1163"/>
        <v>NO</v>
      </c>
      <c r="Y3535" t="str">
        <f t="shared" si="1164"/>
        <v>NO</v>
      </c>
      <c r="Z3535" t="str">
        <f t="shared" si="1165"/>
        <v>NO</v>
      </c>
      <c r="AA3535" t="str">
        <f t="shared" si="1166"/>
        <v>NO</v>
      </c>
      <c r="AB3535" t="str">
        <f t="shared" si="1167"/>
        <v>NO</v>
      </c>
      <c r="AC3535" t="str">
        <f t="shared" si="1168"/>
        <v>NO</v>
      </c>
      <c r="AD3535" t="str">
        <f t="shared" si="1169"/>
        <v>NO</v>
      </c>
      <c r="AE3535" t="str">
        <f t="shared" si="1170"/>
        <v>NO</v>
      </c>
      <c r="AF3535" t="str">
        <f t="shared" si="1171"/>
        <v>NO</v>
      </c>
      <c r="AG3535" t="str">
        <f t="shared" si="1172"/>
        <v>NO</v>
      </c>
      <c r="AH3535" t="str">
        <f t="shared" si="1173"/>
        <v>NO</v>
      </c>
      <c r="AI3535">
        <f t="shared" si="1174"/>
        <v>8</v>
      </c>
      <c r="AJ3535" t="str">
        <f t="shared" si="1175"/>
        <v/>
      </c>
    </row>
    <row r="3536" spans="1:36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55"/>
        <v>1.5620000000000001</v>
      </c>
      <c r="P3536" s="6">
        <f t="shared" si="1156"/>
        <v>38.284313725490193</v>
      </c>
      <c r="Q3536" t="str">
        <f t="shared" si="1157"/>
        <v>theater</v>
      </c>
      <c r="R3536" t="str">
        <f t="shared" si="1158"/>
        <v>plays</v>
      </c>
      <c r="S3536" s="8">
        <f t="shared" si="1159"/>
        <v>42244</v>
      </c>
      <c r="T3536" s="8">
        <f t="shared" si="1160"/>
        <v>42278.6252662037</v>
      </c>
      <c r="U3536">
        <f t="shared" si="1161"/>
        <v>2015</v>
      </c>
      <c r="V3536" t="str">
        <f>VLOOKUP(MONTH(S3536),REF!$C$4:$D$15,2,FALSE)</f>
        <v>AUG</v>
      </c>
      <c r="W3536" t="str">
        <f t="shared" si="1162"/>
        <v>NO</v>
      </c>
      <c r="X3536" t="str">
        <f t="shared" si="1163"/>
        <v>NO</v>
      </c>
      <c r="Y3536" t="str">
        <f t="shared" si="1164"/>
        <v>YES</v>
      </c>
      <c r="Z3536" t="str">
        <f t="shared" si="1165"/>
        <v>NO</v>
      </c>
      <c r="AA3536" t="str">
        <f t="shared" si="1166"/>
        <v>NO</v>
      </c>
      <c r="AB3536" t="str">
        <f t="shared" si="1167"/>
        <v>NO</v>
      </c>
      <c r="AC3536" t="str">
        <f t="shared" si="1168"/>
        <v>NO</v>
      </c>
      <c r="AD3536" t="str">
        <f t="shared" si="1169"/>
        <v>NO</v>
      </c>
      <c r="AE3536" t="str">
        <f t="shared" si="1170"/>
        <v>NO</v>
      </c>
      <c r="AF3536" t="str">
        <f t="shared" si="1171"/>
        <v>NO</v>
      </c>
      <c r="AG3536" t="str">
        <f t="shared" si="1172"/>
        <v>NO</v>
      </c>
      <c r="AH3536" t="str">
        <f t="shared" si="1173"/>
        <v>NO</v>
      </c>
      <c r="AI3536">
        <f t="shared" si="1174"/>
        <v>204</v>
      </c>
      <c r="AJ3536" t="str">
        <f t="shared" si="1175"/>
        <v/>
      </c>
    </row>
    <row r="3537" spans="1:36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55"/>
        <v>1.0315000000000001</v>
      </c>
      <c r="P3537" s="6">
        <f t="shared" si="1156"/>
        <v>44.847826086956523</v>
      </c>
      <c r="Q3537" t="str">
        <f t="shared" si="1157"/>
        <v>theater</v>
      </c>
      <c r="R3537" t="str">
        <f t="shared" si="1158"/>
        <v>plays</v>
      </c>
      <c r="S3537" s="8">
        <f t="shared" si="1159"/>
        <v>42249</v>
      </c>
      <c r="T3537" s="8">
        <f t="shared" si="1160"/>
        <v>42279.75</v>
      </c>
      <c r="U3537">
        <f t="shared" si="1161"/>
        <v>2015</v>
      </c>
      <c r="V3537" t="str">
        <f>VLOOKUP(MONTH(S3537),REF!$C$4:$D$15,2,FALSE)</f>
        <v>SEP</v>
      </c>
      <c r="W3537" t="str">
        <f t="shared" si="1162"/>
        <v>NO</v>
      </c>
      <c r="X3537" t="str">
        <f t="shared" si="1163"/>
        <v>YES</v>
      </c>
      <c r="Y3537" t="str">
        <f t="shared" si="1164"/>
        <v>NO</v>
      </c>
      <c r="Z3537" t="str">
        <f t="shared" si="1165"/>
        <v>NO</v>
      </c>
      <c r="AA3537" t="str">
        <f t="shared" si="1166"/>
        <v>NO</v>
      </c>
      <c r="AB3537" t="str">
        <f t="shared" si="1167"/>
        <v>NO</v>
      </c>
      <c r="AC3537" t="str">
        <f t="shared" si="1168"/>
        <v>NO</v>
      </c>
      <c r="AD3537" t="str">
        <f t="shared" si="1169"/>
        <v>NO</v>
      </c>
      <c r="AE3537" t="str">
        <f t="shared" si="1170"/>
        <v>NO</v>
      </c>
      <c r="AF3537" t="str">
        <f t="shared" si="1171"/>
        <v>NO</v>
      </c>
      <c r="AG3537" t="str">
        <f t="shared" si="1172"/>
        <v>NO</v>
      </c>
      <c r="AH3537" t="str">
        <f t="shared" si="1173"/>
        <v>NO</v>
      </c>
      <c r="AI3537">
        <f t="shared" si="1174"/>
        <v>46</v>
      </c>
      <c r="AJ3537" t="str">
        <f t="shared" si="1175"/>
        <v/>
      </c>
    </row>
    <row r="3538" spans="1:36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55"/>
        <v>1.5333333333333334</v>
      </c>
      <c r="P3538" s="6">
        <f t="shared" si="1156"/>
        <v>13.529411764705882</v>
      </c>
      <c r="Q3538" t="str">
        <f t="shared" si="1157"/>
        <v>theater</v>
      </c>
      <c r="R3538" t="str">
        <f t="shared" si="1158"/>
        <v>plays</v>
      </c>
      <c r="S3538" s="8">
        <f t="shared" si="1159"/>
        <v>42329</v>
      </c>
      <c r="T3538" s="8">
        <f t="shared" si="1160"/>
        <v>42358.499305555553</v>
      </c>
      <c r="U3538">
        <f t="shared" si="1161"/>
        <v>2015</v>
      </c>
      <c r="V3538" t="str">
        <f>VLOOKUP(MONTH(S3538),REF!$C$4:$D$15,2,FALSE)</f>
        <v>NOV</v>
      </c>
      <c r="W3538" t="str">
        <f t="shared" si="1162"/>
        <v>YES</v>
      </c>
      <c r="X3538" t="str">
        <f t="shared" si="1163"/>
        <v>NO</v>
      </c>
      <c r="Y3538" t="str">
        <f t="shared" si="1164"/>
        <v>NO</v>
      </c>
      <c r="Z3538" t="str">
        <f t="shared" si="1165"/>
        <v>NO</v>
      </c>
      <c r="AA3538" t="str">
        <f t="shared" si="1166"/>
        <v>NO</v>
      </c>
      <c r="AB3538" t="str">
        <f t="shared" si="1167"/>
        <v>NO</v>
      </c>
      <c r="AC3538" t="str">
        <f t="shared" si="1168"/>
        <v>NO</v>
      </c>
      <c r="AD3538" t="str">
        <f t="shared" si="1169"/>
        <v>NO</v>
      </c>
      <c r="AE3538" t="str">
        <f t="shared" si="1170"/>
        <v>NO</v>
      </c>
      <c r="AF3538" t="str">
        <f t="shared" si="1171"/>
        <v>NO</v>
      </c>
      <c r="AG3538" t="str">
        <f t="shared" si="1172"/>
        <v>NO</v>
      </c>
      <c r="AH3538" t="str">
        <f t="shared" si="1173"/>
        <v>NO</v>
      </c>
      <c r="AI3538">
        <f t="shared" si="1174"/>
        <v>17</v>
      </c>
      <c r="AJ3538" t="str">
        <f t="shared" si="1175"/>
        <v/>
      </c>
    </row>
    <row r="3539" spans="1:36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55"/>
        <v>1.8044444444444445</v>
      </c>
      <c r="P3539" s="6">
        <f t="shared" si="1156"/>
        <v>43.5</v>
      </c>
      <c r="Q3539" t="str">
        <f t="shared" si="1157"/>
        <v>theater</v>
      </c>
      <c r="R3539" t="str">
        <f t="shared" si="1158"/>
        <v>plays</v>
      </c>
      <c r="S3539" s="8">
        <f t="shared" si="1159"/>
        <v>41923</v>
      </c>
      <c r="T3539" s="8">
        <f t="shared" si="1160"/>
        <v>41960.332638888889</v>
      </c>
      <c r="U3539">
        <f t="shared" si="1161"/>
        <v>2014</v>
      </c>
      <c r="V3539" t="str">
        <f>VLOOKUP(MONTH(S3539),REF!$C$4:$D$15,2,FALSE)</f>
        <v>OCT</v>
      </c>
      <c r="W3539" t="str">
        <f t="shared" si="1162"/>
        <v>YES</v>
      </c>
      <c r="X3539" t="str">
        <f t="shared" si="1163"/>
        <v>NO</v>
      </c>
      <c r="Y3539" t="str">
        <f t="shared" si="1164"/>
        <v>NO</v>
      </c>
      <c r="Z3539" t="str">
        <f t="shared" si="1165"/>
        <v>NO</v>
      </c>
      <c r="AA3539" t="str">
        <f t="shared" si="1166"/>
        <v>NO</v>
      </c>
      <c r="AB3539" t="str">
        <f t="shared" si="1167"/>
        <v>NO</v>
      </c>
      <c r="AC3539" t="str">
        <f t="shared" si="1168"/>
        <v>NO</v>
      </c>
      <c r="AD3539" t="str">
        <f t="shared" si="1169"/>
        <v>NO</v>
      </c>
      <c r="AE3539" t="str">
        <f t="shared" si="1170"/>
        <v>NO</v>
      </c>
      <c r="AF3539" t="str">
        <f t="shared" si="1171"/>
        <v>NO</v>
      </c>
      <c r="AG3539" t="str">
        <f t="shared" si="1172"/>
        <v>NO</v>
      </c>
      <c r="AH3539" t="str">
        <f t="shared" si="1173"/>
        <v>NO</v>
      </c>
      <c r="AI3539">
        <f t="shared" si="1174"/>
        <v>28</v>
      </c>
      <c r="AJ3539" t="str">
        <f t="shared" si="1175"/>
        <v/>
      </c>
    </row>
    <row r="3540" spans="1:36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55"/>
        <v>1.2845</v>
      </c>
      <c r="P3540" s="6">
        <f t="shared" si="1156"/>
        <v>30.951807228915662</v>
      </c>
      <c r="Q3540" t="str">
        <f t="shared" si="1157"/>
        <v>theater</v>
      </c>
      <c r="R3540" t="str">
        <f t="shared" si="1158"/>
        <v>plays</v>
      </c>
      <c r="S3540" s="8">
        <f t="shared" si="1159"/>
        <v>42571</v>
      </c>
      <c r="T3540" s="8">
        <f t="shared" si="1160"/>
        <v>42599.420601851853</v>
      </c>
      <c r="U3540">
        <f t="shared" si="1161"/>
        <v>2016</v>
      </c>
      <c r="V3540" t="str">
        <f>VLOOKUP(MONTH(S3540),REF!$C$4:$D$15,2,FALSE)</f>
        <v>JUL</v>
      </c>
      <c r="W3540" t="str">
        <f t="shared" si="1162"/>
        <v>NO</v>
      </c>
      <c r="X3540" t="str">
        <f t="shared" si="1163"/>
        <v>YES</v>
      </c>
      <c r="Y3540" t="str">
        <f t="shared" si="1164"/>
        <v>NO</v>
      </c>
      <c r="Z3540" t="str">
        <f t="shared" si="1165"/>
        <v>NO</v>
      </c>
      <c r="AA3540" t="str">
        <f t="shared" si="1166"/>
        <v>NO</v>
      </c>
      <c r="AB3540" t="str">
        <f t="shared" si="1167"/>
        <v>NO</v>
      </c>
      <c r="AC3540" t="str">
        <f t="shared" si="1168"/>
        <v>NO</v>
      </c>
      <c r="AD3540" t="str">
        <f t="shared" si="1169"/>
        <v>NO</v>
      </c>
      <c r="AE3540" t="str">
        <f t="shared" si="1170"/>
        <v>NO</v>
      </c>
      <c r="AF3540" t="str">
        <f t="shared" si="1171"/>
        <v>NO</v>
      </c>
      <c r="AG3540" t="str">
        <f t="shared" si="1172"/>
        <v>NO</v>
      </c>
      <c r="AH3540" t="str">
        <f t="shared" si="1173"/>
        <v>NO</v>
      </c>
      <c r="AI3540">
        <f t="shared" si="1174"/>
        <v>83</v>
      </c>
      <c r="AJ3540" t="str">
        <f t="shared" si="1175"/>
        <v/>
      </c>
    </row>
    <row r="3541" spans="1:36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55"/>
        <v>1.1966666666666668</v>
      </c>
      <c r="P3541" s="6">
        <f t="shared" si="1156"/>
        <v>55.230769230769234</v>
      </c>
      <c r="Q3541" t="str">
        <f t="shared" si="1157"/>
        <v>theater</v>
      </c>
      <c r="R3541" t="str">
        <f t="shared" si="1158"/>
        <v>plays</v>
      </c>
      <c r="S3541" s="8">
        <f t="shared" si="1159"/>
        <v>42601</v>
      </c>
      <c r="T3541" s="8">
        <f t="shared" si="1160"/>
        <v>42621.756041666667</v>
      </c>
      <c r="U3541">
        <f t="shared" si="1161"/>
        <v>2016</v>
      </c>
      <c r="V3541" t="str">
        <f>VLOOKUP(MONTH(S3541),REF!$C$4:$D$15,2,FALSE)</f>
        <v>AUG</v>
      </c>
      <c r="W3541" t="str">
        <f t="shared" si="1162"/>
        <v>YES</v>
      </c>
      <c r="X3541" t="str">
        <f t="shared" si="1163"/>
        <v>NO</v>
      </c>
      <c r="Y3541" t="str">
        <f t="shared" si="1164"/>
        <v>NO</v>
      </c>
      <c r="Z3541" t="str">
        <f t="shared" si="1165"/>
        <v>NO</v>
      </c>
      <c r="AA3541" t="str">
        <f t="shared" si="1166"/>
        <v>NO</v>
      </c>
      <c r="AB3541" t="str">
        <f t="shared" si="1167"/>
        <v>NO</v>
      </c>
      <c r="AC3541" t="str">
        <f t="shared" si="1168"/>
        <v>NO</v>
      </c>
      <c r="AD3541" t="str">
        <f t="shared" si="1169"/>
        <v>NO</v>
      </c>
      <c r="AE3541" t="str">
        <f t="shared" si="1170"/>
        <v>NO</v>
      </c>
      <c r="AF3541" t="str">
        <f t="shared" si="1171"/>
        <v>NO</v>
      </c>
      <c r="AG3541" t="str">
        <f t="shared" si="1172"/>
        <v>NO</v>
      </c>
      <c r="AH3541" t="str">
        <f t="shared" si="1173"/>
        <v>NO</v>
      </c>
      <c r="AI3541">
        <f t="shared" si="1174"/>
        <v>13</v>
      </c>
      <c r="AJ3541" t="str">
        <f t="shared" si="1175"/>
        <v/>
      </c>
    </row>
    <row r="3542" spans="1:36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55"/>
        <v>1.23</v>
      </c>
      <c r="P3542" s="6">
        <f t="shared" si="1156"/>
        <v>46.125</v>
      </c>
      <c r="Q3542" t="str">
        <f t="shared" si="1157"/>
        <v>theater</v>
      </c>
      <c r="R3542" t="str">
        <f t="shared" si="1158"/>
        <v>plays</v>
      </c>
      <c r="S3542" s="8">
        <f t="shared" si="1159"/>
        <v>42517</v>
      </c>
      <c r="T3542" s="8">
        <f t="shared" si="1160"/>
        <v>42547.003368055557</v>
      </c>
      <c r="U3542">
        <f t="shared" si="1161"/>
        <v>2016</v>
      </c>
      <c r="V3542" t="str">
        <f>VLOOKUP(MONTH(S3542),REF!$C$4:$D$15,2,FALSE)</f>
        <v>MAY</v>
      </c>
      <c r="W3542" t="str">
        <f t="shared" si="1162"/>
        <v>YES</v>
      </c>
      <c r="X3542" t="str">
        <f t="shared" si="1163"/>
        <v>NO</v>
      </c>
      <c r="Y3542" t="str">
        <f t="shared" si="1164"/>
        <v>NO</v>
      </c>
      <c r="Z3542" t="str">
        <f t="shared" si="1165"/>
        <v>NO</v>
      </c>
      <c r="AA3542" t="str">
        <f t="shared" si="1166"/>
        <v>NO</v>
      </c>
      <c r="AB3542" t="str">
        <f t="shared" si="1167"/>
        <v>NO</v>
      </c>
      <c r="AC3542" t="str">
        <f t="shared" si="1168"/>
        <v>NO</v>
      </c>
      <c r="AD3542" t="str">
        <f t="shared" si="1169"/>
        <v>NO</v>
      </c>
      <c r="AE3542" t="str">
        <f t="shared" si="1170"/>
        <v>NO</v>
      </c>
      <c r="AF3542" t="str">
        <f t="shared" si="1171"/>
        <v>NO</v>
      </c>
      <c r="AG3542" t="str">
        <f t="shared" si="1172"/>
        <v>NO</v>
      </c>
      <c r="AH3542" t="str">
        <f t="shared" si="1173"/>
        <v>NO</v>
      </c>
      <c r="AI3542">
        <f t="shared" si="1174"/>
        <v>8</v>
      </c>
      <c r="AJ3542" t="str">
        <f t="shared" si="1175"/>
        <v/>
      </c>
    </row>
    <row r="3543" spans="1:36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55"/>
        <v>1.05</v>
      </c>
      <c r="P3543" s="6">
        <f t="shared" si="1156"/>
        <v>39.375</v>
      </c>
      <c r="Q3543" t="str">
        <f t="shared" si="1157"/>
        <v>theater</v>
      </c>
      <c r="R3543" t="str">
        <f t="shared" si="1158"/>
        <v>plays</v>
      </c>
      <c r="S3543" s="8">
        <f t="shared" si="1159"/>
        <v>42223</v>
      </c>
      <c r="T3543" s="8">
        <f t="shared" si="1160"/>
        <v>42247.730034722219</v>
      </c>
      <c r="U3543">
        <f t="shared" si="1161"/>
        <v>2015</v>
      </c>
      <c r="V3543" t="str">
        <f>VLOOKUP(MONTH(S3543),REF!$C$4:$D$15,2,FALSE)</f>
        <v>AUG</v>
      </c>
      <c r="W3543" t="str">
        <f t="shared" si="1162"/>
        <v>NO</v>
      </c>
      <c r="X3543" t="str">
        <f t="shared" si="1163"/>
        <v>YES</v>
      </c>
      <c r="Y3543" t="str">
        <f t="shared" si="1164"/>
        <v>NO</v>
      </c>
      <c r="Z3543" t="str">
        <f t="shared" si="1165"/>
        <v>NO</v>
      </c>
      <c r="AA3543" t="str">
        <f t="shared" si="1166"/>
        <v>NO</v>
      </c>
      <c r="AB3543" t="str">
        <f t="shared" si="1167"/>
        <v>NO</v>
      </c>
      <c r="AC3543" t="str">
        <f t="shared" si="1168"/>
        <v>NO</v>
      </c>
      <c r="AD3543" t="str">
        <f t="shared" si="1169"/>
        <v>NO</v>
      </c>
      <c r="AE3543" t="str">
        <f t="shared" si="1170"/>
        <v>NO</v>
      </c>
      <c r="AF3543" t="str">
        <f t="shared" si="1171"/>
        <v>NO</v>
      </c>
      <c r="AG3543" t="str">
        <f t="shared" si="1172"/>
        <v>NO</v>
      </c>
      <c r="AH3543" t="str">
        <f t="shared" si="1173"/>
        <v>NO</v>
      </c>
      <c r="AI3543">
        <f t="shared" si="1174"/>
        <v>32</v>
      </c>
      <c r="AJ3543" t="str">
        <f t="shared" si="1175"/>
        <v/>
      </c>
    </row>
    <row r="3544" spans="1:36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55"/>
        <v>1.0223636363636364</v>
      </c>
      <c r="P3544" s="6">
        <f t="shared" si="1156"/>
        <v>66.152941176470591</v>
      </c>
      <c r="Q3544" t="str">
        <f t="shared" si="1157"/>
        <v>theater</v>
      </c>
      <c r="R3544" t="str">
        <f t="shared" si="1158"/>
        <v>plays</v>
      </c>
      <c r="S3544" s="8">
        <f t="shared" si="1159"/>
        <v>41830</v>
      </c>
      <c r="T3544" s="8">
        <f t="shared" si="1160"/>
        <v>41889.599791666667</v>
      </c>
      <c r="U3544">
        <f t="shared" si="1161"/>
        <v>2014</v>
      </c>
      <c r="V3544" t="str">
        <f>VLOOKUP(MONTH(S3544),REF!$C$4:$D$15,2,FALSE)</f>
        <v>JUL</v>
      </c>
      <c r="W3544" t="str">
        <f t="shared" si="1162"/>
        <v>NO</v>
      </c>
      <c r="X3544" t="str">
        <f t="shared" si="1163"/>
        <v>NO</v>
      </c>
      <c r="Y3544" t="str">
        <f t="shared" si="1164"/>
        <v>YES</v>
      </c>
      <c r="Z3544" t="str">
        <f t="shared" si="1165"/>
        <v>NO</v>
      </c>
      <c r="AA3544" t="str">
        <f t="shared" si="1166"/>
        <v>NO</v>
      </c>
      <c r="AB3544" t="str">
        <f t="shared" si="1167"/>
        <v>NO</v>
      </c>
      <c r="AC3544" t="str">
        <f t="shared" si="1168"/>
        <v>NO</v>
      </c>
      <c r="AD3544" t="str">
        <f t="shared" si="1169"/>
        <v>NO</v>
      </c>
      <c r="AE3544" t="str">
        <f t="shared" si="1170"/>
        <v>NO</v>
      </c>
      <c r="AF3544" t="str">
        <f t="shared" si="1171"/>
        <v>NO</v>
      </c>
      <c r="AG3544" t="str">
        <f t="shared" si="1172"/>
        <v>NO</v>
      </c>
      <c r="AH3544" t="str">
        <f t="shared" si="1173"/>
        <v>NO</v>
      </c>
      <c r="AI3544">
        <f t="shared" si="1174"/>
        <v>85</v>
      </c>
      <c r="AJ3544" t="str">
        <f t="shared" si="1175"/>
        <v/>
      </c>
    </row>
    <row r="3545" spans="1:36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55"/>
        <v>1.0466666666666666</v>
      </c>
      <c r="P3545" s="6">
        <f t="shared" si="1156"/>
        <v>54.137931034482762</v>
      </c>
      <c r="Q3545" t="str">
        <f t="shared" si="1157"/>
        <v>theater</v>
      </c>
      <c r="R3545" t="str">
        <f t="shared" si="1158"/>
        <v>plays</v>
      </c>
      <c r="S3545" s="8">
        <f t="shared" si="1159"/>
        <v>42151</v>
      </c>
      <c r="T3545" s="8">
        <f t="shared" si="1160"/>
        <v>42180.755312499998</v>
      </c>
      <c r="U3545">
        <f t="shared" si="1161"/>
        <v>2015</v>
      </c>
      <c r="V3545" t="str">
        <f>VLOOKUP(MONTH(S3545),REF!$C$4:$D$15,2,FALSE)</f>
        <v>MAY</v>
      </c>
      <c r="W3545" t="str">
        <f t="shared" si="1162"/>
        <v>NO</v>
      </c>
      <c r="X3545" t="str">
        <f t="shared" si="1163"/>
        <v>YES</v>
      </c>
      <c r="Y3545" t="str">
        <f t="shared" si="1164"/>
        <v>NO</v>
      </c>
      <c r="Z3545" t="str">
        <f t="shared" si="1165"/>
        <v>NO</v>
      </c>
      <c r="AA3545" t="str">
        <f t="shared" si="1166"/>
        <v>NO</v>
      </c>
      <c r="AB3545" t="str">
        <f t="shared" si="1167"/>
        <v>NO</v>
      </c>
      <c r="AC3545" t="str">
        <f t="shared" si="1168"/>
        <v>NO</v>
      </c>
      <c r="AD3545" t="str">
        <f t="shared" si="1169"/>
        <v>NO</v>
      </c>
      <c r="AE3545" t="str">
        <f t="shared" si="1170"/>
        <v>NO</v>
      </c>
      <c r="AF3545" t="str">
        <f t="shared" si="1171"/>
        <v>NO</v>
      </c>
      <c r="AG3545" t="str">
        <f t="shared" si="1172"/>
        <v>NO</v>
      </c>
      <c r="AH3545" t="str">
        <f t="shared" si="1173"/>
        <v>NO</v>
      </c>
      <c r="AI3545">
        <f t="shared" si="1174"/>
        <v>29</v>
      </c>
      <c r="AJ3545" t="str">
        <f t="shared" si="1175"/>
        <v/>
      </c>
    </row>
    <row r="3546" spans="1:36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55"/>
        <v>1</v>
      </c>
      <c r="P3546" s="6">
        <f t="shared" si="1156"/>
        <v>104.16666666666667</v>
      </c>
      <c r="Q3546" t="str">
        <f t="shared" si="1157"/>
        <v>theater</v>
      </c>
      <c r="R3546" t="str">
        <f t="shared" si="1158"/>
        <v>plays</v>
      </c>
      <c r="S3546" s="8">
        <f t="shared" si="1159"/>
        <v>42041</v>
      </c>
      <c r="T3546" s="8">
        <f t="shared" si="1160"/>
        <v>42070.831678240742</v>
      </c>
      <c r="U3546">
        <f t="shared" si="1161"/>
        <v>2015</v>
      </c>
      <c r="V3546" t="str">
        <f>VLOOKUP(MONTH(S3546),REF!$C$4:$D$15,2,FALSE)</f>
        <v>FEB</v>
      </c>
      <c r="W3546" t="str">
        <f t="shared" si="1162"/>
        <v>NO</v>
      </c>
      <c r="X3546" t="str">
        <f t="shared" si="1163"/>
        <v>YES</v>
      </c>
      <c r="Y3546" t="str">
        <f t="shared" si="1164"/>
        <v>NO</v>
      </c>
      <c r="Z3546" t="str">
        <f t="shared" si="1165"/>
        <v>NO</v>
      </c>
      <c r="AA3546" t="str">
        <f t="shared" si="1166"/>
        <v>NO</v>
      </c>
      <c r="AB3546" t="str">
        <f t="shared" si="1167"/>
        <v>NO</v>
      </c>
      <c r="AC3546" t="str">
        <f t="shared" si="1168"/>
        <v>NO</v>
      </c>
      <c r="AD3546" t="str">
        <f t="shared" si="1169"/>
        <v>NO</v>
      </c>
      <c r="AE3546" t="str">
        <f t="shared" si="1170"/>
        <v>NO</v>
      </c>
      <c r="AF3546" t="str">
        <f t="shared" si="1171"/>
        <v>NO</v>
      </c>
      <c r="AG3546" t="str">
        <f t="shared" si="1172"/>
        <v>NO</v>
      </c>
      <c r="AH3546" t="str">
        <f t="shared" si="1173"/>
        <v>NO</v>
      </c>
      <c r="AI3546">
        <f t="shared" si="1174"/>
        <v>24</v>
      </c>
      <c r="AJ3546" t="str">
        <f t="shared" si="1175"/>
        <v/>
      </c>
    </row>
    <row r="3547" spans="1:36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55"/>
        <v>1.004</v>
      </c>
      <c r="P3547" s="6">
        <f t="shared" si="1156"/>
        <v>31.375</v>
      </c>
      <c r="Q3547" t="str">
        <f t="shared" si="1157"/>
        <v>theater</v>
      </c>
      <c r="R3547" t="str">
        <f t="shared" si="1158"/>
        <v>plays</v>
      </c>
      <c r="S3547" s="8">
        <f t="shared" si="1159"/>
        <v>42076</v>
      </c>
      <c r="T3547" s="8">
        <f t="shared" si="1160"/>
        <v>42105.807395833333</v>
      </c>
      <c r="U3547">
        <f t="shared" si="1161"/>
        <v>2015</v>
      </c>
      <c r="V3547" t="str">
        <f>VLOOKUP(MONTH(S3547),REF!$C$4:$D$15,2,FALSE)</f>
        <v>MAR</v>
      </c>
      <c r="W3547" t="str">
        <f t="shared" si="1162"/>
        <v>YES</v>
      </c>
      <c r="X3547" t="str">
        <f t="shared" si="1163"/>
        <v>NO</v>
      </c>
      <c r="Y3547" t="str">
        <f t="shared" si="1164"/>
        <v>NO</v>
      </c>
      <c r="Z3547" t="str">
        <f t="shared" si="1165"/>
        <v>NO</v>
      </c>
      <c r="AA3547" t="str">
        <f t="shared" si="1166"/>
        <v>NO</v>
      </c>
      <c r="AB3547" t="str">
        <f t="shared" si="1167"/>
        <v>NO</v>
      </c>
      <c r="AC3547" t="str">
        <f t="shared" si="1168"/>
        <v>NO</v>
      </c>
      <c r="AD3547" t="str">
        <f t="shared" si="1169"/>
        <v>NO</v>
      </c>
      <c r="AE3547" t="str">
        <f t="shared" si="1170"/>
        <v>NO</v>
      </c>
      <c r="AF3547" t="str">
        <f t="shared" si="1171"/>
        <v>NO</v>
      </c>
      <c r="AG3547" t="str">
        <f t="shared" si="1172"/>
        <v>NO</v>
      </c>
      <c r="AH3547" t="str">
        <f t="shared" si="1173"/>
        <v>NO</v>
      </c>
      <c r="AI3547">
        <f t="shared" si="1174"/>
        <v>8</v>
      </c>
      <c r="AJ3547" t="str">
        <f t="shared" si="1175"/>
        <v/>
      </c>
    </row>
    <row r="3548" spans="1:36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55"/>
        <v>1.0227272727272727</v>
      </c>
      <c r="P3548" s="6">
        <f t="shared" si="1156"/>
        <v>59.210526315789473</v>
      </c>
      <c r="Q3548" t="str">
        <f t="shared" si="1157"/>
        <v>theater</v>
      </c>
      <c r="R3548" t="str">
        <f t="shared" si="1158"/>
        <v>plays</v>
      </c>
      <c r="S3548" s="8">
        <f t="shared" si="1159"/>
        <v>42074</v>
      </c>
      <c r="T3548" s="8">
        <f t="shared" si="1160"/>
        <v>42095.165972222225</v>
      </c>
      <c r="U3548">
        <f t="shared" si="1161"/>
        <v>2015</v>
      </c>
      <c r="V3548" t="str">
        <f>VLOOKUP(MONTH(S3548),REF!$C$4:$D$15,2,FALSE)</f>
        <v>MAR</v>
      </c>
      <c r="W3548" t="str">
        <f t="shared" si="1162"/>
        <v>NO</v>
      </c>
      <c r="X3548" t="str">
        <f t="shared" si="1163"/>
        <v>YES</v>
      </c>
      <c r="Y3548" t="str">
        <f t="shared" si="1164"/>
        <v>NO</v>
      </c>
      <c r="Z3548" t="str">
        <f t="shared" si="1165"/>
        <v>NO</v>
      </c>
      <c r="AA3548" t="str">
        <f t="shared" si="1166"/>
        <v>NO</v>
      </c>
      <c r="AB3548" t="str">
        <f t="shared" si="1167"/>
        <v>NO</v>
      </c>
      <c r="AC3548" t="str">
        <f t="shared" si="1168"/>
        <v>NO</v>
      </c>
      <c r="AD3548" t="str">
        <f t="shared" si="1169"/>
        <v>NO</v>
      </c>
      <c r="AE3548" t="str">
        <f t="shared" si="1170"/>
        <v>NO</v>
      </c>
      <c r="AF3548" t="str">
        <f t="shared" si="1171"/>
        <v>NO</v>
      </c>
      <c r="AG3548" t="str">
        <f t="shared" si="1172"/>
        <v>NO</v>
      </c>
      <c r="AH3548" t="str">
        <f t="shared" si="1173"/>
        <v>NO</v>
      </c>
      <c r="AI3548">
        <f t="shared" si="1174"/>
        <v>19</v>
      </c>
      <c r="AJ3548" t="str">
        <f t="shared" si="1175"/>
        <v/>
      </c>
    </row>
    <row r="3549" spans="1:36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55"/>
        <v>1.1440928571428572</v>
      </c>
      <c r="P3549" s="6">
        <f t="shared" si="1156"/>
        <v>119.17633928571429</v>
      </c>
      <c r="Q3549" t="str">
        <f t="shared" si="1157"/>
        <v>theater</v>
      </c>
      <c r="R3549" t="str">
        <f t="shared" si="1158"/>
        <v>plays</v>
      </c>
      <c r="S3549" s="8">
        <f t="shared" si="1159"/>
        <v>42480</v>
      </c>
      <c r="T3549" s="8">
        <f t="shared" si="1160"/>
        <v>42504.165972222225</v>
      </c>
      <c r="U3549">
        <f t="shared" si="1161"/>
        <v>2016</v>
      </c>
      <c r="V3549" t="str">
        <f>VLOOKUP(MONTH(S3549),REF!$C$4:$D$15,2,FALSE)</f>
        <v>APR</v>
      </c>
      <c r="W3549" t="str">
        <f t="shared" si="1162"/>
        <v>NO</v>
      </c>
      <c r="X3549" t="str">
        <f t="shared" si="1163"/>
        <v>NO</v>
      </c>
      <c r="Y3549" t="str">
        <f t="shared" si="1164"/>
        <v>NO</v>
      </c>
      <c r="Z3549" t="str">
        <f t="shared" si="1165"/>
        <v>NO</v>
      </c>
      <c r="AA3549" t="str">
        <f t="shared" si="1166"/>
        <v>NO</v>
      </c>
      <c r="AB3549" t="str">
        <f t="shared" si="1167"/>
        <v>NO</v>
      </c>
      <c r="AC3549" t="str">
        <f t="shared" si="1168"/>
        <v>NO</v>
      </c>
      <c r="AD3549" t="str">
        <f t="shared" si="1169"/>
        <v>NO</v>
      </c>
      <c r="AE3549" t="str">
        <f t="shared" si="1170"/>
        <v>YES</v>
      </c>
      <c r="AF3549" t="str">
        <f t="shared" si="1171"/>
        <v>NO</v>
      </c>
      <c r="AG3549" t="str">
        <f t="shared" si="1172"/>
        <v>NO</v>
      </c>
      <c r="AH3549" t="str">
        <f t="shared" si="1173"/>
        <v>NO</v>
      </c>
      <c r="AI3549">
        <f t="shared" si="1174"/>
        <v>336</v>
      </c>
      <c r="AJ3549" t="str">
        <f t="shared" si="1175"/>
        <v/>
      </c>
    </row>
    <row r="3550" spans="1:36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55"/>
        <v>1.019047619047619</v>
      </c>
      <c r="P3550" s="6">
        <f t="shared" si="1156"/>
        <v>164.61538461538461</v>
      </c>
      <c r="Q3550" t="str">
        <f t="shared" si="1157"/>
        <v>theater</v>
      </c>
      <c r="R3550" t="str">
        <f t="shared" si="1158"/>
        <v>plays</v>
      </c>
      <c r="S3550" s="8">
        <f t="shared" si="1159"/>
        <v>42412</v>
      </c>
      <c r="T3550" s="8">
        <f t="shared" si="1160"/>
        <v>42434.041666666672</v>
      </c>
      <c r="U3550">
        <f t="shared" si="1161"/>
        <v>2016</v>
      </c>
      <c r="V3550" t="str">
        <f>VLOOKUP(MONTH(S3550),REF!$C$4:$D$15,2,FALSE)</f>
        <v>FEB</v>
      </c>
      <c r="W3550" t="str">
        <f t="shared" si="1162"/>
        <v>NO</v>
      </c>
      <c r="X3550" t="str">
        <f t="shared" si="1163"/>
        <v>YES</v>
      </c>
      <c r="Y3550" t="str">
        <f t="shared" si="1164"/>
        <v>NO</v>
      </c>
      <c r="Z3550" t="str">
        <f t="shared" si="1165"/>
        <v>NO</v>
      </c>
      <c r="AA3550" t="str">
        <f t="shared" si="1166"/>
        <v>NO</v>
      </c>
      <c r="AB3550" t="str">
        <f t="shared" si="1167"/>
        <v>NO</v>
      </c>
      <c r="AC3550" t="str">
        <f t="shared" si="1168"/>
        <v>NO</v>
      </c>
      <c r="AD3550" t="str">
        <f t="shared" si="1169"/>
        <v>NO</v>
      </c>
      <c r="AE3550" t="str">
        <f t="shared" si="1170"/>
        <v>NO</v>
      </c>
      <c r="AF3550" t="str">
        <f t="shared" si="1171"/>
        <v>NO</v>
      </c>
      <c r="AG3550" t="str">
        <f t="shared" si="1172"/>
        <v>NO</v>
      </c>
      <c r="AH3550" t="str">
        <f t="shared" si="1173"/>
        <v>NO</v>
      </c>
      <c r="AI3550">
        <f t="shared" si="1174"/>
        <v>13</v>
      </c>
      <c r="AJ3550" t="str">
        <f t="shared" si="1175"/>
        <v/>
      </c>
    </row>
    <row r="3551" spans="1:36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55"/>
        <v>1.02</v>
      </c>
      <c r="P3551" s="6">
        <f t="shared" si="1156"/>
        <v>24.285714285714285</v>
      </c>
      <c r="Q3551" t="str">
        <f t="shared" si="1157"/>
        <v>theater</v>
      </c>
      <c r="R3551" t="str">
        <f t="shared" si="1158"/>
        <v>plays</v>
      </c>
      <c r="S3551" s="8">
        <f t="shared" si="1159"/>
        <v>42223</v>
      </c>
      <c r="T3551" s="8">
        <f t="shared" si="1160"/>
        <v>42251.394363425927</v>
      </c>
      <c r="U3551">
        <f t="shared" si="1161"/>
        <v>2015</v>
      </c>
      <c r="V3551" t="str">
        <f>VLOOKUP(MONTH(S3551),REF!$C$4:$D$15,2,FALSE)</f>
        <v>AUG</v>
      </c>
      <c r="W3551" t="str">
        <f t="shared" si="1162"/>
        <v>NO</v>
      </c>
      <c r="X3551" t="str">
        <f t="shared" si="1163"/>
        <v>YES</v>
      </c>
      <c r="Y3551" t="str">
        <f t="shared" si="1164"/>
        <v>NO</v>
      </c>
      <c r="Z3551" t="str">
        <f t="shared" si="1165"/>
        <v>NO</v>
      </c>
      <c r="AA3551" t="str">
        <f t="shared" si="1166"/>
        <v>NO</v>
      </c>
      <c r="AB3551" t="str">
        <f t="shared" si="1167"/>
        <v>NO</v>
      </c>
      <c r="AC3551" t="str">
        <f t="shared" si="1168"/>
        <v>NO</v>
      </c>
      <c r="AD3551" t="str">
        <f t="shared" si="1169"/>
        <v>NO</v>
      </c>
      <c r="AE3551" t="str">
        <f t="shared" si="1170"/>
        <v>NO</v>
      </c>
      <c r="AF3551" t="str">
        <f t="shared" si="1171"/>
        <v>NO</v>
      </c>
      <c r="AG3551" t="str">
        <f t="shared" si="1172"/>
        <v>NO</v>
      </c>
      <c r="AH3551" t="str">
        <f t="shared" si="1173"/>
        <v>NO</v>
      </c>
      <c r="AI3551">
        <f t="shared" si="1174"/>
        <v>42</v>
      </c>
      <c r="AJ3551" t="str">
        <f t="shared" si="1175"/>
        <v/>
      </c>
    </row>
    <row r="3552" spans="1:36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55"/>
        <v>1.048</v>
      </c>
      <c r="P3552" s="6">
        <f t="shared" si="1156"/>
        <v>40.9375</v>
      </c>
      <c r="Q3552" t="str">
        <f t="shared" si="1157"/>
        <v>theater</v>
      </c>
      <c r="R3552" t="str">
        <f t="shared" si="1158"/>
        <v>plays</v>
      </c>
      <c r="S3552" s="8">
        <f t="shared" si="1159"/>
        <v>42463</v>
      </c>
      <c r="T3552" s="8">
        <f t="shared" si="1160"/>
        <v>42492.893495370372</v>
      </c>
      <c r="U3552">
        <f t="shared" si="1161"/>
        <v>2016</v>
      </c>
      <c r="V3552" t="str">
        <f>VLOOKUP(MONTH(S3552),REF!$C$4:$D$15,2,FALSE)</f>
        <v>APR</v>
      </c>
      <c r="W3552" t="str">
        <f t="shared" si="1162"/>
        <v>NO</v>
      </c>
      <c r="X3552" t="str">
        <f t="shared" si="1163"/>
        <v>YES</v>
      </c>
      <c r="Y3552" t="str">
        <f t="shared" si="1164"/>
        <v>NO</v>
      </c>
      <c r="Z3552" t="str">
        <f t="shared" si="1165"/>
        <v>NO</v>
      </c>
      <c r="AA3552" t="str">
        <f t="shared" si="1166"/>
        <v>NO</v>
      </c>
      <c r="AB3552" t="str">
        <f t="shared" si="1167"/>
        <v>NO</v>
      </c>
      <c r="AC3552" t="str">
        <f t="shared" si="1168"/>
        <v>NO</v>
      </c>
      <c r="AD3552" t="str">
        <f t="shared" si="1169"/>
        <v>NO</v>
      </c>
      <c r="AE3552" t="str">
        <f t="shared" si="1170"/>
        <v>NO</v>
      </c>
      <c r="AF3552" t="str">
        <f t="shared" si="1171"/>
        <v>NO</v>
      </c>
      <c r="AG3552" t="str">
        <f t="shared" si="1172"/>
        <v>NO</v>
      </c>
      <c r="AH3552" t="str">
        <f t="shared" si="1173"/>
        <v>NO</v>
      </c>
      <c r="AI3552">
        <f t="shared" si="1174"/>
        <v>64</v>
      </c>
      <c r="AJ3552" t="str">
        <f t="shared" si="1175"/>
        <v/>
      </c>
    </row>
    <row r="3553" spans="1:36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55"/>
        <v>1.0183333333333333</v>
      </c>
      <c r="P3553" s="6">
        <f t="shared" si="1156"/>
        <v>61.1</v>
      </c>
      <c r="Q3553" t="str">
        <f t="shared" si="1157"/>
        <v>theater</v>
      </c>
      <c r="R3553" t="str">
        <f t="shared" si="1158"/>
        <v>plays</v>
      </c>
      <c r="S3553" s="8">
        <f t="shared" si="1159"/>
        <v>41754</v>
      </c>
      <c r="T3553" s="8">
        <f t="shared" si="1160"/>
        <v>41781.921527777777</v>
      </c>
      <c r="U3553">
        <f t="shared" si="1161"/>
        <v>2014</v>
      </c>
      <c r="V3553" t="str">
        <f>VLOOKUP(MONTH(S3553),REF!$C$4:$D$15,2,FALSE)</f>
        <v>APR</v>
      </c>
      <c r="W3553" t="str">
        <f t="shared" si="1162"/>
        <v>NO</v>
      </c>
      <c r="X3553" t="str">
        <f t="shared" si="1163"/>
        <v>YES</v>
      </c>
      <c r="Y3553" t="str">
        <f t="shared" si="1164"/>
        <v>NO</v>
      </c>
      <c r="Z3553" t="str">
        <f t="shared" si="1165"/>
        <v>NO</v>
      </c>
      <c r="AA3553" t="str">
        <f t="shared" si="1166"/>
        <v>NO</v>
      </c>
      <c r="AB3553" t="str">
        <f t="shared" si="1167"/>
        <v>NO</v>
      </c>
      <c r="AC3553" t="str">
        <f t="shared" si="1168"/>
        <v>NO</v>
      </c>
      <c r="AD3553" t="str">
        <f t="shared" si="1169"/>
        <v>NO</v>
      </c>
      <c r="AE3553" t="str">
        <f t="shared" si="1170"/>
        <v>NO</v>
      </c>
      <c r="AF3553" t="str">
        <f t="shared" si="1171"/>
        <v>NO</v>
      </c>
      <c r="AG3553" t="str">
        <f t="shared" si="1172"/>
        <v>NO</v>
      </c>
      <c r="AH3553" t="str">
        <f t="shared" si="1173"/>
        <v>NO</v>
      </c>
      <c r="AI3553">
        <f t="shared" si="1174"/>
        <v>25</v>
      </c>
      <c r="AJ3553" t="str">
        <f t="shared" si="1175"/>
        <v/>
      </c>
    </row>
    <row r="3554" spans="1:36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55"/>
        <v>1</v>
      </c>
      <c r="P3554" s="6">
        <f t="shared" si="1156"/>
        <v>38.65</v>
      </c>
      <c r="Q3554" t="str">
        <f t="shared" si="1157"/>
        <v>theater</v>
      </c>
      <c r="R3554" t="str">
        <f t="shared" si="1158"/>
        <v>plays</v>
      </c>
      <c r="S3554" s="8">
        <f t="shared" si="1159"/>
        <v>41789</v>
      </c>
      <c r="T3554" s="8">
        <f t="shared" si="1160"/>
        <v>41818.587083333332</v>
      </c>
      <c r="U3554">
        <f t="shared" si="1161"/>
        <v>2014</v>
      </c>
      <c r="V3554" t="str">
        <f>VLOOKUP(MONTH(S3554),REF!$C$4:$D$15,2,FALSE)</f>
        <v>MAY</v>
      </c>
      <c r="W3554" t="str">
        <f t="shared" si="1162"/>
        <v>YES</v>
      </c>
      <c r="X3554" t="str">
        <f t="shared" si="1163"/>
        <v>NO</v>
      </c>
      <c r="Y3554" t="str">
        <f t="shared" si="1164"/>
        <v>NO</v>
      </c>
      <c r="Z3554" t="str">
        <f t="shared" si="1165"/>
        <v>NO</v>
      </c>
      <c r="AA3554" t="str">
        <f t="shared" si="1166"/>
        <v>NO</v>
      </c>
      <c r="AB3554" t="str">
        <f t="shared" si="1167"/>
        <v>NO</v>
      </c>
      <c r="AC3554" t="str">
        <f t="shared" si="1168"/>
        <v>NO</v>
      </c>
      <c r="AD3554" t="str">
        <f t="shared" si="1169"/>
        <v>NO</v>
      </c>
      <c r="AE3554" t="str">
        <f t="shared" si="1170"/>
        <v>NO</v>
      </c>
      <c r="AF3554" t="str">
        <f t="shared" si="1171"/>
        <v>NO</v>
      </c>
      <c r="AG3554" t="str">
        <f t="shared" si="1172"/>
        <v>NO</v>
      </c>
      <c r="AH3554" t="str">
        <f t="shared" si="1173"/>
        <v>NO</v>
      </c>
      <c r="AI3554">
        <f t="shared" si="1174"/>
        <v>20</v>
      </c>
      <c r="AJ3554" t="str">
        <f t="shared" si="1175"/>
        <v/>
      </c>
    </row>
    <row r="3555" spans="1:36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55"/>
        <v>1.0627272727272727</v>
      </c>
      <c r="P3555" s="6">
        <f t="shared" si="1156"/>
        <v>56.20192307692308</v>
      </c>
      <c r="Q3555" t="str">
        <f t="shared" si="1157"/>
        <v>theater</v>
      </c>
      <c r="R3555" t="str">
        <f t="shared" si="1158"/>
        <v>plays</v>
      </c>
      <c r="S3555" s="8">
        <f t="shared" si="1159"/>
        <v>42196</v>
      </c>
      <c r="T3555" s="8">
        <f t="shared" si="1160"/>
        <v>42228</v>
      </c>
      <c r="U3555">
        <f t="shared" si="1161"/>
        <v>2015</v>
      </c>
      <c r="V3555" t="str">
        <f>VLOOKUP(MONTH(S3555),REF!$C$4:$D$15,2,FALSE)</f>
        <v>JUL</v>
      </c>
      <c r="W3555" t="str">
        <f t="shared" si="1162"/>
        <v>NO</v>
      </c>
      <c r="X3555" t="str">
        <f t="shared" si="1163"/>
        <v>NO</v>
      </c>
      <c r="Y3555" t="str">
        <f t="shared" si="1164"/>
        <v>YES</v>
      </c>
      <c r="Z3555" t="str">
        <f t="shared" si="1165"/>
        <v>NO</v>
      </c>
      <c r="AA3555" t="str">
        <f t="shared" si="1166"/>
        <v>NO</v>
      </c>
      <c r="AB3555" t="str">
        <f t="shared" si="1167"/>
        <v>NO</v>
      </c>
      <c r="AC3555" t="str">
        <f t="shared" si="1168"/>
        <v>NO</v>
      </c>
      <c r="AD3555" t="str">
        <f t="shared" si="1169"/>
        <v>NO</v>
      </c>
      <c r="AE3555" t="str">
        <f t="shared" si="1170"/>
        <v>NO</v>
      </c>
      <c r="AF3555" t="str">
        <f t="shared" si="1171"/>
        <v>NO</v>
      </c>
      <c r="AG3555" t="str">
        <f t="shared" si="1172"/>
        <v>NO</v>
      </c>
      <c r="AH3555" t="str">
        <f t="shared" si="1173"/>
        <v>NO</v>
      </c>
      <c r="AI3555">
        <f t="shared" si="1174"/>
        <v>104</v>
      </c>
      <c r="AJ3555" t="str">
        <f t="shared" si="1175"/>
        <v/>
      </c>
    </row>
    <row r="3556" spans="1:36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55"/>
        <v>1.1342219999999998</v>
      </c>
      <c r="P3556" s="6">
        <f t="shared" si="1156"/>
        <v>107.00207547169811</v>
      </c>
      <c r="Q3556" t="str">
        <f t="shared" si="1157"/>
        <v>theater</v>
      </c>
      <c r="R3556" t="str">
        <f t="shared" si="1158"/>
        <v>plays</v>
      </c>
      <c r="S3556" s="8">
        <f t="shared" si="1159"/>
        <v>42016</v>
      </c>
      <c r="T3556" s="8">
        <f t="shared" si="1160"/>
        <v>42046.708333333328</v>
      </c>
      <c r="U3556">
        <f t="shared" si="1161"/>
        <v>2015</v>
      </c>
      <c r="V3556" t="str">
        <f>VLOOKUP(MONTH(S3556),REF!$C$4:$D$15,2,FALSE)</f>
        <v>JAN</v>
      </c>
      <c r="W3556" t="str">
        <f t="shared" si="1162"/>
        <v>NO</v>
      </c>
      <c r="X3556" t="str">
        <f t="shared" si="1163"/>
        <v>NO</v>
      </c>
      <c r="Y3556" t="str">
        <f t="shared" si="1164"/>
        <v>YES</v>
      </c>
      <c r="Z3556" t="str">
        <f t="shared" si="1165"/>
        <v>NO</v>
      </c>
      <c r="AA3556" t="str">
        <f t="shared" si="1166"/>
        <v>NO</v>
      </c>
      <c r="AB3556" t="str">
        <f t="shared" si="1167"/>
        <v>NO</v>
      </c>
      <c r="AC3556" t="str">
        <f t="shared" si="1168"/>
        <v>NO</v>
      </c>
      <c r="AD3556" t="str">
        <f t="shared" si="1169"/>
        <v>NO</v>
      </c>
      <c r="AE3556" t="str">
        <f t="shared" si="1170"/>
        <v>NO</v>
      </c>
      <c r="AF3556" t="str">
        <f t="shared" si="1171"/>
        <v>NO</v>
      </c>
      <c r="AG3556" t="str">
        <f t="shared" si="1172"/>
        <v>NO</v>
      </c>
      <c r="AH3556" t="str">
        <f t="shared" si="1173"/>
        <v>NO</v>
      </c>
      <c r="AI3556">
        <f t="shared" si="1174"/>
        <v>53</v>
      </c>
      <c r="AJ3556" t="str">
        <f t="shared" si="1175"/>
        <v/>
      </c>
    </row>
    <row r="3557" spans="1:36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55"/>
        <v>1</v>
      </c>
      <c r="P3557" s="6">
        <f t="shared" si="1156"/>
        <v>171.42857142857142</v>
      </c>
      <c r="Q3557" t="str">
        <f t="shared" si="1157"/>
        <v>theater</v>
      </c>
      <c r="R3557" t="str">
        <f t="shared" si="1158"/>
        <v>plays</v>
      </c>
      <c r="S3557" s="8">
        <f t="shared" si="1159"/>
        <v>42661</v>
      </c>
      <c r="T3557" s="8">
        <f t="shared" si="1160"/>
        <v>42691.483726851853</v>
      </c>
      <c r="U3557">
        <f t="shared" si="1161"/>
        <v>2016</v>
      </c>
      <c r="V3557" t="str">
        <f>VLOOKUP(MONTH(S3557),REF!$C$4:$D$15,2,FALSE)</f>
        <v>OCT</v>
      </c>
      <c r="W3557" t="str">
        <f t="shared" si="1162"/>
        <v>NO</v>
      </c>
      <c r="X3557" t="str">
        <f t="shared" si="1163"/>
        <v>YES</v>
      </c>
      <c r="Y3557" t="str">
        <f t="shared" si="1164"/>
        <v>NO</v>
      </c>
      <c r="Z3557" t="str">
        <f t="shared" si="1165"/>
        <v>NO</v>
      </c>
      <c r="AA3557" t="str">
        <f t="shared" si="1166"/>
        <v>NO</v>
      </c>
      <c r="AB3557" t="str">
        <f t="shared" si="1167"/>
        <v>NO</v>
      </c>
      <c r="AC3557" t="str">
        <f t="shared" si="1168"/>
        <v>NO</v>
      </c>
      <c r="AD3557" t="str">
        <f t="shared" si="1169"/>
        <v>NO</v>
      </c>
      <c r="AE3557" t="str">
        <f t="shared" si="1170"/>
        <v>NO</v>
      </c>
      <c r="AF3557" t="str">
        <f t="shared" si="1171"/>
        <v>NO</v>
      </c>
      <c r="AG3557" t="str">
        <f t="shared" si="1172"/>
        <v>NO</v>
      </c>
      <c r="AH3557" t="str">
        <f t="shared" si="1173"/>
        <v>NO</v>
      </c>
      <c r="AI3557">
        <f t="shared" si="1174"/>
        <v>14</v>
      </c>
      <c r="AJ3557" t="str">
        <f t="shared" si="1175"/>
        <v/>
      </c>
    </row>
    <row r="3558" spans="1:36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55"/>
        <v>1.0045454545454546</v>
      </c>
      <c r="P3558" s="6">
        <f t="shared" si="1156"/>
        <v>110.5</v>
      </c>
      <c r="Q3558" t="str">
        <f t="shared" si="1157"/>
        <v>theater</v>
      </c>
      <c r="R3558" t="str">
        <f t="shared" si="1158"/>
        <v>plays</v>
      </c>
      <c r="S3558" s="8">
        <f t="shared" si="1159"/>
        <v>41809</v>
      </c>
      <c r="T3558" s="8">
        <f t="shared" si="1160"/>
        <v>41868.649583333332</v>
      </c>
      <c r="U3558">
        <f t="shared" si="1161"/>
        <v>2014</v>
      </c>
      <c r="V3558" t="str">
        <f>VLOOKUP(MONTH(S3558),REF!$C$4:$D$15,2,FALSE)</f>
        <v>JUN</v>
      </c>
      <c r="W3558" t="str">
        <f t="shared" si="1162"/>
        <v>NO</v>
      </c>
      <c r="X3558" t="str">
        <f t="shared" si="1163"/>
        <v>YES</v>
      </c>
      <c r="Y3558" t="str">
        <f t="shared" si="1164"/>
        <v>NO</v>
      </c>
      <c r="Z3558" t="str">
        <f t="shared" si="1165"/>
        <v>NO</v>
      </c>
      <c r="AA3558" t="str">
        <f t="shared" si="1166"/>
        <v>NO</v>
      </c>
      <c r="AB3558" t="str">
        <f t="shared" si="1167"/>
        <v>NO</v>
      </c>
      <c r="AC3558" t="str">
        <f t="shared" si="1168"/>
        <v>NO</v>
      </c>
      <c r="AD3558" t="str">
        <f t="shared" si="1169"/>
        <v>NO</v>
      </c>
      <c r="AE3558" t="str">
        <f t="shared" si="1170"/>
        <v>NO</v>
      </c>
      <c r="AF3558" t="str">
        <f t="shared" si="1171"/>
        <v>NO</v>
      </c>
      <c r="AG3558" t="str">
        <f t="shared" si="1172"/>
        <v>NO</v>
      </c>
      <c r="AH3558" t="str">
        <f t="shared" si="1173"/>
        <v>NO</v>
      </c>
      <c r="AI3558">
        <f t="shared" si="1174"/>
        <v>20</v>
      </c>
      <c r="AJ3558" t="str">
        <f t="shared" si="1175"/>
        <v/>
      </c>
    </row>
    <row r="3559" spans="1:36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55"/>
        <v>1.0003599999999999</v>
      </c>
      <c r="P3559" s="6">
        <f t="shared" si="1156"/>
        <v>179.27598566308242</v>
      </c>
      <c r="Q3559" t="str">
        <f t="shared" si="1157"/>
        <v>theater</v>
      </c>
      <c r="R3559" t="str">
        <f t="shared" si="1158"/>
        <v>plays</v>
      </c>
      <c r="S3559" s="8">
        <f t="shared" si="1159"/>
        <v>41730</v>
      </c>
      <c r="T3559" s="8">
        <f t="shared" si="1160"/>
        <v>41764.276747685188</v>
      </c>
      <c r="U3559">
        <f t="shared" si="1161"/>
        <v>2014</v>
      </c>
      <c r="V3559" t="str">
        <f>VLOOKUP(MONTH(S3559),REF!$C$4:$D$15,2,FALSE)</f>
        <v>APR</v>
      </c>
      <c r="W3559" t="str">
        <f t="shared" si="1162"/>
        <v>NO</v>
      </c>
      <c r="X3559" t="str">
        <f t="shared" si="1163"/>
        <v>NO</v>
      </c>
      <c r="Y3559" t="str">
        <f t="shared" si="1164"/>
        <v>NO</v>
      </c>
      <c r="Z3559" t="str">
        <f t="shared" si="1165"/>
        <v>NO</v>
      </c>
      <c r="AA3559" t="str">
        <f t="shared" si="1166"/>
        <v>NO</v>
      </c>
      <c r="AB3559" t="str">
        <f t="shared" si="1167"/>
        <v>NO</v>
      </c>
      <c r="AC3559" t="str">
        <f t="shared" si="1168"/>
        <v>NO</v>
      </c>
      <c r="AD3559" t="str">
        <f t="shared" si="1169"/>
        <v>NO</v>
      </c>
      <c r="AE3559" t="str">
        <f t="shared" si="1170"/>
        <v>NO</v>
      </c>
      <c r="AF3559" t="str">
        <f t="shared" si="1171"/>
        <v>NO</v>
      </c>
      <c r="AG3559" t="str">
        <f t="shared" si="1172"/>
        <v>NO</v>
      </c>
      <c r="AH3559" t="str">
        <f t="shared" si="1173"/>
        <v>YES</v>
      </c>
      <c r="AI3559">
        <f t="shared" si="1174"/>
        <v>558</v>
      </c>
      <c r="AJ3559" t="str">
        <f t="shared" si="1175"/>
        <v/>
      </c>
    </row>
    <row r="3560" spans="1:36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55"/>
        <v>1.44</v>
      </c>
      <c r="P3560" s="6">
        <f t="shared" si="1156"/>
        <v>22.90909090909091</v>
      </c>
      <c r="Q3560" t="str">
        <f t="shared" si="1157"/>
        <v>theater</v>
      </c>
      <c r="R3560" t="str">
        <f t="shared" si="1158"/>
        <v>plays</v>
      </c>
      <c r="S3560" s="8">
        <f t="shared" si="1159"/>
        <v>42140</v>
      </c>
      <c r="T3560" s="8">
        <f t="shared" si="1160"/>
        <v>42181.875</v>
      </c>
      <c r="U3560">
        <f t="shared" si="1161"/>
        <v>2015</v>
      </c>
      <c r="V3560" t="str">
        <f>VLOOKUP(MONTH(S3560),REF!$C$4:$D$15,2,FALSE)</f>
        <v>MAY</v>
      </c>
      <c r="W3560" t="str">
        <f t="shared" si="1162"/>
        <v>YES</v>
      </c>
      <c r="X3560" t="str">
        <f t="shared" si="1163"/>
        <v>NO</v>
      </c>
      <c r="Y3560" t="str">
        <f t="shared" si="1164"/>
        <v>NO</v>
      </c>
      <c r="Z3560" t="str">
        <f t="shared" si="1165"/>
        <v>NO</v>
      </c>
      <c r="AA3560" t="str">
        <f t="shared" si="1166"/>
        <v>NO</v>
      </c>
      <c r="AB3560" t="str">
        <f t="shared" si="1167"/>
        <v>NO</v>
      </c>
      <c r="AC3560" t="str">
        <f t="shared" si="1168"/>
        <v>NO</v>
      </c>
      <c r="AD3560" t="str">
        <f t="shared" si="1169"/>
        <v>NO</v>
      </c>
      <c r="AE3560" t="str">
        <f t="shared" si="1170"/>
        <v>NO</v>
      </c>
      <c r="AF3560" t="str">
        <f t="shared" si="1171"/>
        <v>NO</v>
      </c>
      <c r="AG3560" t="str">
        <f t="shared" si="1172"/>
        <v>NO</v>
      </c>
      <c r="AH3560" t="str">
        <f t="shared" si="1173"/>
        <v>NO</v>
      </c>
      <c r="AI3560">
        <f t="shared" si="1174"/>
        <v>22</v>
      </c>
      <c r="AJ3560" t="str">
        <f t="shared" si="1175"/>
        <v/>
      </c>
    </row>
    <row r="3561" spans="1:36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55"/>
        <v>1.0349999999999999</v>
      </c>
      <c r="P3561" s="6">
        <f t="shared" si="1156"/>
        <v>43.125</v>
      </c>
      <c r="Q3561" t="str">
        <f t="shared" si="1157"/>
        <v>theater</v>
      </c>
      <c r="R3561" t="str">
        <f t="shared" si="1158"/>
        <v>plays</v>
      </c>
      <c r="S3561" s="8">
        <f t="shared" si="1159"/>
        <v>42194</v>
      </c>
      <c r="T3561" s="8">
        <f t="shared" si="1160"/>
        <v>42216.373611111107</v>
      </c>
      <c r="U3561">
        <f t="shared" si="1161"/>
        <v>2015</v>
      </c>
      <c r="V3561" t="str">
        <f>VLOOKUP(MONTH(S3561),REF!$C$4:$D$15,2,FALSE)</f>
        <v>JUL</v>
      </c>
      <c r="W3561" t="str">
        <f t="shared" si="1162"/>
        <v>NO</v>
      </c>
      <c r="X3561" t="str">
        <f t="shared" si="1163"/>
        <v>YES</v>
      </c>
      <c r="Y3561" t="str">
        <f t="shared" si="1164"/>
        <v>NO</v>
      </c>
      <c r="Z3561" t="str">
        <f t="shared" si="1165"/>
        <v>NO</v>
      </c>
      <c r="AA3561" t="str">
        <f t="shared" si="1166"/>
        <v>NO</v>
      </c>
      <c r="AB3561" t="str">
        <f t="shared" si="1167"/>
        <v>NO</v>
      </c>
      <c r="AC3561" t="str">
        <f t="shared" si="1168"/>
        <v>NO</v>
      </c>
      <c r="AD3561" t="str">
        <f t="shared" si="1169"/>
        <v>NO</v>
      </c>
      <c r="AE3561" t="str">
        <f t="shared" si="1170"/>
        <v>NO</v>
      </c>
      <c r="AF3561" t="str">
        <f t="shared" si="1171"/>
        <v>NO</v>
      </c>
      <c r="AG3561" t="str">
        <f t="shared" si="1172"/>
        <v>NO</v>
      </c>
      <c r="AH3561" t="str">
        <f t="shared" si="1173"/>
        <v>NO</v>
      </c>
      <c r="AI3561">
        <f t="shared" si="1174"/>
        <v>24</v>
      </c>
      <c r="AJ3561" t="str">
        <f t="shared" si="1175"/>
        <v/>
      </c>
    </row>
    <row r="3562" spans="1:36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55"/>
        <v>1.0843750000000001</v>
      </c>
      <c r="P3562" s="6">
        <f t="shared" si="1156"/>
        <v>46.891891891891895</v>
      </c>
      <c r="Q3562" t="str">
        <f t="shared" si="1157"/>
        <v>theater</v>
      </c>
      <c r="R3562" t="str">
        <f t="shared" si="1158"/>
        <v>plays</v>
      </c>
      <c r="S3562" s="8">
        <f t="shared" si="1159"/>
        <v>42116</v>
      </c>
      <c r="T3562" s="8">
        <f t="shared" si="1160"/>
        <v>42151.114583333328</v>
      </c>
      <c r="U3562">
        <f t="shared" si="1161"/>
        <v>2015</v>
      </c>
      <c r="V3562" t="str">
        <f>VLOOKUP(MONTH(S3562),REF!$C$4:$D$15,2,FALSE)</f>
        <v>APR</v>
      </c>
      <c r="W3562" t="str">
        <f t="shared" si="1162"/>
        <v>NO</v>
      </c>
      <c r="X3562" t="str">
        <f t="shared" si="1163"/>
        <v>YES</v>
      </c>
      <c r="Y3562" t="str">
        <f t="shared" si="1164"/>
        <v>NO</v>
      </c>
      <c r="Z3562" t="str">
        <f t="shared" si="1165"/>
        <v>NO</v>
      </c>
      <c r="AA3562" t="str">
        <f t="shared" si="1166"/>
        <v>NO</v>
      </c>
      <c r="AB3562" t="str">
        <f t="shared" si="1167"/>
        <v>NO</v>
      </c>
      <c r="AC3562" t="str">
        <f t="shared" si="1168"/>
        <v>NO</v>
      </c>
      <c r="AD3562" t="str">
        <f t="shared" si="1169"/>
        <v>NO</v>
      </c>
      <c r="AE3562" t="str">
        <f t="shared" si="1170"/>
        <v>NO</v>
      </c>
      <c r="AF3562" t="str">
        <f t="shared" si="1171"/>
        <v>NO</v>
      </c>
      <c r="AG3562" t="str">
        <f t="shared" si="1172"/>
        <v>NO</v>
      </c>
      <c r="AH3562" t="str">
        <f t="shared" si="1173"/>
        <v>NO</v>
      </c>
      <c r="AI3562">
        <f t="shared" si="1174"/>
        <v>74</v>
      </c>
      <c r="AJ3562" t="str">
        <f t="shared" si="1175"/>
        <v/>
      </c>
    </row>
    <row r="3563" spans="1:36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55"/>
        <v>1.024</v>
      </c>
      <c r="P3563" s="6">
        <f t="shared" si="1156"/>
        <v>47.407407407407405</v>
      </c>
      <c r="Q3563" t="str">
        <f t="shared" si="1157"/>
        <v>theater</v>
      </c>
      <c r="R3563" t="str">
        <f t="shared" si="1158"/>
        <v>plays</v>
      </c>
      <c r="S3563" s="8">
        <f t="shared" si="1159"/>
        <v>42204</v>
      </c>
      <c r="T3563" s="8">
        <f t="shared" si="1160"/>
        <v>42221.775000000001</v>
      </c>
      <c r="U3563">
        <f t="shared" si="1161"/>
        <v>2015</v>
      </c>
      <c r="V3563" t="str">
        <f>VLOOKUP(MONTH(S3563),REF!$C$4:$D$15,2,FALSE)</f>
        <v>JUL</v>
      </c>
      <c r="W3563" t="str">
        <f t="shared" si="1162"/>
        <v>NO</v>
      </c>
      <c r="X3563" t="str">
        <f t="shared" si="1163"/>
        <v>YES</v>
      </c>
      <c r="Y3563" t="str">
        <f t="shared" si="1164"/>
        <v>NO</v>
      </c>
      <c r="Z3563" t="str">
        <f t="shared" si="1165"/>
        <v>NO</v>
      </c>
      <c r="AA3563" t="str">
        <f t="shared" si="1166"/>
        <v>NO</v>
      </c>
      <c r="AB3563" t="str">
        <f t="shared" si="1167"/>
        <v>NO</v>
      </c>
      <c r="AC3563" t="str">
        <f t="shared" si="1168"/>
        <v>NO</v>
      </c>
      <c r="AD3563" t="str">
        <f t="shared" si="1169"/>
        <v>NO</v>
      </c>
      <c r="AE3563" t="str">
        <f t="shared" si="1170"/>
        <v>NO</v>
      </c>
      <c r="AF3563" t="str">
        <f t="shared" si="1171"/>
        <v>NO</v>
      </c>
      <c r="AG3563" t="str">
        <f t="shared" si="1172"/>
        <v>NO</v>
      </c>
      <c r="AH3563" t="str">
        <f t="shared" si="1173"/>
        <v>NO</v>
      </c>
      <c r="AI3563">
        <f t="shared" si="1174"/>
        <v>54</v>
      </c>
      <c r="AJ3563" t="str">
        <f t="shared" si="1175"/>
        <v/>
      </c>
    </row>
    <row r="3564" spans="1:36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55"/>
        <v>1.4888888888888889</v>
      </c>
      <c r="P3564" s="6">
        <f t="shared" si="1156"/>
        <v>15.129032258064516</v>
      </c>
      <c r="Q3564" t="str">
        <f t="shared" si="1157"/>
        <v>theater</v>
      </c>
      <c r="R3564" t="str">
        <f t="shared" si="1158"/>
        <v>plays</v>
      </c>
      <c r="S3564" s="8">
        <f t="shared" si="1159"/>
        <v>42434</v>
      </c>
      <c r="T3564" s="8">
        <f t="shared" si="1160"/>
        <v>42442.916666666672</v>
      </c>
      <c r="U3564">
        <f t="shared" si="1161"/>
        <v>2016</v>
      </c>
      <c r="V3564" t="str">
        <f>VLOOKUP(MONTH(S3564),REF!$C$4:$D$15,2,FALSE)</f>
        <v>MAR</v>
      </c>
      <c r="W3564" t="str">
        <f t="shared" si="1162"/>
        <v>YES</v>
      </c>
      <c r="X3564" t="str">
        <f t="shared" si="1163"/>
        <v>NO</v>
      </c>
      <c r="Y3564" t="str">
        <f t="shared" si="1164"/>
        <v>NO</v>
      </c>
      <c r="Z3564" t="str">
        <f t="shared" si="1165"/>
        <v>NO</v>
      </c>
      <c r="AA3564" t="str">
        <f t="shared" si="1166"/>
        <v>NO</v>
      </c>
      <c r="AB3564" t="str">
        <f t="shared" si="1167"/>
        <v>NO</v>
      </c>
      <c r="AC3564" t="str">
        <f t="shared" si="1168"/>
        <v>NO</v>
      </c>
      <c r="AD3564" t="str">
        <f t="shared" si="1169"/>
        <v>NO</v>
      </c>
      <c r="AE3564" t="str">
        <f t="shared" si="1170"/>
        <v>NO</v>
      </c>
      <c r="AF3564" t="str">
        <f t="shared" si="1171"/>
        <v>NO</v>
      </c>
      <c r="AG3564" t="str">
        <f t="shared" si="1172"/>
        <v>NO</v>
      </c>
      <c r="AH3564" t="str">
        <f t="shared" si="1173"/>
        <v>NO</v>
      </c>
      <c r="AI3564">
        <f t="shared" si="1174"/>
        <v>31</v>
      </c>
      <c r="AJ3564" t="str">
        <f t="shared" si="1175"/>
        <v/>
      </c>
    </row>
    <row r="3565" spans="1:36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55"/>
        <v>1.0549000000000002</v>
      </c>
      <c r="P3565" s="6">
        <f t="shared" si="1156"/>
        <v>21.098000000000003</v>
      </c>
      <c r="Q3565" t="str">
        <f t="shared" si="1157"/>
        <v>theater</v>
      </c>
      <c r="R3565" t="str">
        <f t="shared" si="1158"/>
        <v>plays</v>
      </c>
      <c r="S3565" s="8">
        <f t="shared" si="1159"/>
        <v>42556</v>
      </c>
      <c r="T3565" s="8">
        <f t="shared" si="1160"/>
        <v>42583.791666666672</v>
      </c>
      <c r="U3565">
        <f t="shared" si="1161"/>
        <v>2016</v>
      </c>
      <c r="V3565" t="str">
        <f>VLOOKUP(MONTH(S3565),REF!$C$4:$D$15,2,FALSE)</f>
        <v>JUL</v>
      </c>
      <c r="W3565" t="str">
        <f t="shared" si="1162"/>
        <v>YES</v>
      </c>
      <c r="X3565" t="str">
        <f t="shared" si="1163"/>
        <v>NO</v>
      </c>
      <c r="Y3565" t="str">
        <f t="shared" si="1164"/>
        <v>NO</v>
      </c>
      <c r="Z3565" t="str">
        <f t="shared" si="1165"/>
        <v>NO</v>
      </c>
      <c r="AA3565" t="str">
        <f t="shared" si="1166"/>
        <v>NO</v>
      </c>
      <c r="AB3565" t="str">
        <f t="shared" si="1167"/>
        <v>NO</v>
      </c>
      <c r="AC3565" t="str">
        <f t="shared" si="1168"/>
        <v>NO</v>
      </c>
      <c r="AD3565" t="str">
        <f t="shared" si="1169"/>
        <v>NO</v>
      </c>
      <c r="AE3565" t="str">
        <f t="shared" si="1170"/>
        <v>NO</v>
      </c>
      <c r="AF3565" t="str">
        <f t="shared" si="1171"/>
        <v>NO</v>
      </c>
      <c r="AG3565" t="str">
        <f t="shared" si="1172"/>
        <v>NO</v>
      </c>
      <c r="AH3565" t="str">
        <f t="shared" si="1173"/>
        <v>NO</v>
      </c>
      <c r="AI3565">
        <f t="shared" si="1174"/>
        <v>25</v>
      </c>
      <c r="AJ3565" t="str">
        <f t="shared" si="1175"/>
        <v/>
      </c>
    </row>
    <row r="3566" spans="1:36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55"/>
        <v>1.0049999999999999</v>
      </c>
      <c r="P3566" s="6">
        <f t="shared" si="1156"/>
        <v>59.117647058823529</v>
      </c>
      <c r="Q3566" t="str">
        <f t="shared" si="1157"/>
        <v>theater</v>
      </c>
      <c r="R3566" t="str">
        <f t="shared" si="1158"/>
        <v>plays</v>
      </c>
      <c r="S3566" s="8">
        <f t="shared" si="1159"/>
        <v>42237</v>
      </c>
      <c r="T3566" s="8">
        <f t="shared" si="1160"/>
        <v>42282.666666666672</v>
      </c>
      <c r="U3566">
        <f t="shared" si="1161"/>
        <v>2015</v>
      </c>
      <c r="V3566" t="str">
        <f>VLOOKUP(MONTH(S3566),REF!$C$4:$D$15,2,FALSE)</f>
        <v>AUG</v>
      </c>
      <c r="W3566" t="str">
        <f t="shared" si="1162"/>
        <v>NO</v>
      </c>
      <c r="X3566" t="str">
        <f t="shared" si="1163"/>
        <v>YES</v>
      </c>
      <c r="Y3566" t="str">
        <f t="shared" si="1164"/>
        <v>NO</v>
      </c>
      <c r="Z3566" t="str">
        <f t="shared" si="1165"/>
        <v>NO</v>
      </c>
      <c r="AA3566" t="str">
        <f t="shared" si="1166"/>
        <v>NO</v>
      </c>
      <c r="AB3566" t="str">
        <f t="shared" si="1167"/>
        <v>NO</v>
      </c>
      <c r="AC3566" t="str">
        <f t="shared" si="1168"/>
        <v>NO</v>
      </c>
      <c r="AD3566" t="str">
        <f t="shared" si="1169"/>
        <v>NO</v>
      </c>
      <c r="AE3566" t="str">
        <f t="shared" si="1170"/>
        <v>NO</v>
      </c>
      <c r="AF3566" t="str">
        <f t="shared" si="1171"/>
        <v>NO</v>
      </c>
      <c r="AG3566" t="str">
        <f t="shared" si="1172"/>
        <v>NO</v>
      </c>
      <c r="AH3566" t="str">
        <f t="shared" si="1173"/>
        <v>NO</v>
      </c>
      <c r="AI3566">
        <f t="shared" si="1174"/>
        <v>17</v>
      </c>
      <c r="AJ3566" t="str">
        <f t="shared" si="1175"/>
        <v/>
      </c>
    </row>
    <row r="3567" spans="1:36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55"/>
        <v>1.3055555555555556</v>
      </c>
      <c r="P3567" s="6">
        <f t="shared" si="1156"/>
        <v>97.916666666666671</v>
      </c>
      <c r="Q3567" t="str">
        <f t="shared" si="1157"/>
        <v>theater</v>
      </c>
      <c r="R3567" t="str">
        <f t="shared" si="1158"/>
        <v>plays</v>
      </c>
      <c r="S3567" s="8">
        <f t="shared" si="1159"/>
        <v>41975</v>
      </c>
      <c r="T3567" s="8">
        <f t="shared" si="1160"/>
        <v>42004.743148148147</v>
      </c>
      <c r="U3567">
        <f t="shared" si="1161"/>
        <v>2014</v>
      </c>
      <c r="V3567" t="str">
        <f>VLOOKUP(MONTH(S3567),REF!$C$4:$D$15,2,FALSE)</f>
        <v>DEC</v>
      </c>
      <c r="W3567" t="str">
        <f t="shared" si="1162"/>
        <v>YES</v>
      </c>
      <c r="X3567" t="str">
        <f t="shared" si="1163"/>
        <v>NO</v>
      </c>
      <c r="Y3567" t="str">
        <f t="shared" si="1164"/>
        <v>NO</v>
      </c>
      <c r="Z3567" t="str">
        <f t="shared" si="1165"/>
        <v>NO</v>
      </c>
      <c r="AA3567" t="str">
        <f t="shared" si="1166"/>
        <v>NO</v>
      </c>
      <c r="AB3567" t="str">
        <f t="shared" si="1167"/>
        <v>NO</v>
      </c>
      <c r="AC3567" t="str">
        <f t="shared" si="1168"/>
        <v>NO</v>
      </c>
      <c r="AD3567" t="str">
        <f t="shared" si="1169"/>
        <v>NO</v>
      </c>
      <c r="AE3567" t="str">
        <f t="shared" si="1170"/>
        <v>NO</v>
      </c>
      <c r="AF3567" t="str">
        <f t="shared" si="1171"/>
        <v>NO</v>
      </c>
      <c r="AG3567" t="str">
        <f t="shared" si="1172"/>
        <v>NO</v>
      </c>
      <c r="AH3567" t="str">
        <f t="shared" si="1173"/>
        <v>NO</v>
      </c>
      <c r="AI3567">
        <f t="shared" si="1174"/>
        <v>12</v>
      </c>
      <c r="AJ3567" t="str">
        <f t="shared" si="1175"/>
        <v/>
      </c>
    </row>
    <row r="3568" spans="1:36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55"/>
        <v>1.0475000000000001</v>
      </c>
      <c r="P3568" s="6">
        <f t="shared" si="1156"/>
        <v>55.131578947368418</v>
      </c>
      <c r="Q3568" t="str">
        <f t="shared" si="1157"/>
        <v>theater</v>
      </c>
      <c r="R3568" t="str">
        <f t="shared" si="1158"/>
        <v>plays</v>
      </c>
      <c r="S3568" s="8">
        <f t="shared" si="1159"/>
        <v>41998</v>
      </c>
      <c r="T3568" s="8">
        <f t="shared" si="1160"/>
        <v>42027.507905092592</v>
      </c>
      <c r="U3568">
        <f t="shared" si="1161"/>
        <v>2014</v>
      </c>
      <c r="V3568" t="str">
        <f>VLOOKUP(MONTH(S3568),REF!$C$4:$D$15,2,FALSE)</f>
        <v>DEC</v>
      </c>
      <c r="W3568" t="str">
        <f t="shared" si="1162"/>
        <v>NO</v>
      </c>
      <c r="X3568" t="str">
        <f t="shared" si="1163"/>
        <v>YES</v>
      </c>
      <c r="Y3568" t="str">
        <f t="shared" si="1164"/>
        <v>NO</v>
      </c>
      <c r="Z3568" t="str">
        <f t="shared" si="1165"/>
        <v>NO</v>
      </c>
      <c r="AA3568" t="str">
        <f t="shared" si="1166"/>
        <v>NO</v>
      </c>
      <c r="AB3568" t="str">
        <f t="shared" si="1167"/>
        <v>NO</v>
      </c>
      <c r="AC3568" t="str">
        <f t="shared" si="1168"/>
        <v>NO</v>
      </c>
      <c r="AD3568" t="str">
        <f t="shared" si="1169"/>
        <v>NO</v>
      </c>
      <c r="AE3568" t="str">
        <f t="shared" si="1170"/>
        <v>NO</v>
      </c>
      <c r="AF3568" t="str">
        <f t="shared" si="1171"/>
        <v>NO</v>
      </c>
      <c r="AG3568" t="str">
        <f t="shared" si="1172"/>
        <v>NO</v>
      </c>
      <c r="AH3568" t="str">
        <f t="shared" si="1173"/>
        <v>NO</v>
      </c>
      <c r="AI3568">
        <f t="shared" si="1174"/>
        <v>38</v>
      </c>
      <c r="AJ3568" t="str">
        <f t="shared" si="1175"/>
        <v/>
      </c>
    </row>
    <row r="3569" spans="1:36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55"/>
        <v>1.0880000000000001</v>
      </c>
      <c r="P3569" s="6">
        <f t="shared" si="1156"/>
        <v>26.536585365853657</v>
      </c>
      <c r="Q3569" t="str">
        <f t="shared" si="1157"/>
        <v>theater</v>
      </c>
      <c r="R3569" t="str">
        <f t="shared" si="1158"/>
        <v>plays</v>
      </c>
      <c r="S3569" s="8">
        <f t="shared" si="1159"/>
        <v>42136</v>
      </c>
      <c r="T3569" s="8">
        <f t="shared" si="1160"/>
        <v>42165.810694444444</v>
      </c>
      <c r="U3569">
        <f t="shared" si="1161"/>
        <v>2015</v>
      </c>
      <c r="V3569" t="str">
        <f>VLOOKUP(MONTH(S3569),REF!$C$4:$D$15,2,FALSE)</f>
        <v>MAY</v>
      </c>
      <c r="W3569" t="str">
        <f t="shared" si="1162"/>
        <v>NO</v>
      </c>
      <c r="X3569" t="str">
        <f t="shared" si="1163"/>
        <v>YES</v>
      </c>
      <c r="Y3569" t="str">
        <f t="shared" si="1164"/>
        <v>NO</v>
      </c>
      <c r="Z3569" t="str">
        <f t="shared" si="1165"/>
        <v>NO</v>
      </c>
      <c r="AA3569" t="str">
        <f t="shared" si="1166"/>
        <v>NO</v>
      </c>
      <c r="AB3569" t="str">
        <f t="shared" si="1167"/>
        <v>NO</v>
      </c>
      <c r="AC3569" t="str">
        <f t="shared" si="1168"/>
        <v>NO</v>
      </c>
      <c r="AD3569" t="str">
        <f t="shared" si="1169"/>
        <v>NO</v>
      </c>
      <c r="AE3569" t="str">
        <f t="shared" si="1170"/>
        <v>NO</v>
      </c>
      <c r="AF3569" t="str">
        <f t="shared" si="1171"/>
        <v>NO</v>
      </c>
      <c r="AG3569" t="str">
        <f t="shared" si="1172"/>
        <v>NO</v>
      </c>
      <c r="AH3569" t="str">
        <f t="shared" si="1173"/>
        <v>NO</v>
      </c>
      <c r="AI3569">
        <f t="shared" si="1174"/>
        <v>41</v>
      </c>
      <c r="AJ3569" t="str">
        <f t="shared" si="1175"/>
        <v/>
      </c>
    </row>
    <row r="3570" spans="1:36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55"/>
        <v>1.1100000000000001</v>
      </c>
      <c r="P3570" s="6">
        <f t="shared" si="1156"/>
        <v>58.421052631578945</v>
      </c>
      <c r="Q3570" t="str">
        <f t="shared" si="1157"/>
        <v>theater</v>
      </c>
      <c r="R3570" t="str">
        <f t="shared" si="1158"/>
        <v>plays</v>
      </c>
      <c r="S3570" s="8">
        <f t="shared" si="1159"/>
        <v>41870</v>
      </c>
      <c r="T3570" s="8">
        <f t="shared" si="1160"/>
        <v>41899.740671296298</v>
      </c>
      <c r="U3570">
        <f t="shared" si="1161"/>
        <v>2014</v>
      </c>
      <c r="V3570" t="str">
        <f>VLOOKUP(MONTH(S3570),REF!$C$4:$D$15,2,FALSE)</f>
        <v>AUG</v>
      </c>
      <c r="W3570" t="str">
        <f t="shared" si="1162"/>
        <v>NO</v>
      </c>
      <c r="X3570" t="str">
        <f t="shared" si="1163"/>
        <v>YES</v>
      </c>
      <c r="Y3570" t="str">
        <f t="shared" si="1164"/>
        <v>NO</v>
      </c>
      <c r="Z3570" t="str">
        <f t="shared" si="1165"/>
        <v>NO</v>
      </c>
      <c r="AA3570" t="str">
        <f t="shared" si="1166"/>
        <v>NO</v>
      </c>
      <c r="AB3570" t="str">
        <f t="shared" si="1167"/>
        <v>NO</v>
      </c>
      <c r="AC3570" t="str">
        <f t="shared" si="1168"/>
        <v>NO</v>
      </c>
      <c r="AD3570" t="str">
        <f t="shared" si="1169"/>
        <v>NO</v>
      </c>
      <c r="AE3570" t="str">
        <f t="shared" si="1170"/>
        <v>NO</v>
      </c>
      <c r="AF3570" t="str">
        <f t="shared" si="1171"/>
        <v>NO</v>
      </c>
      <c r="AG3570" t="str">
        <f t="shared" si="1172"/>
        <v>NO</v>
      </c>
      <c r="AH3570" t="str">
        <f t="shared" si="1173"/>
        <v>NO</v>
      </c>
      <c r="AI3570">
        <f t="shared" si="1174"/>
        <v>19</v>
      </c>
      <c r="AJ3570" t="str">
        <f t="shared" si="1175"/>
        <v/>
      </c>
    </row>
    <row r="3571" spans="1:36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55"/>
        <v>1.0047999999999999</v>
      </c>
      <c r="P3571" s="6">
        <f t="shared" si="1156"/>
        <v>122.53658536585365</v>
      </c>
      <c r="Q3571" t="str">
        <f t="shared" si="1157"/>
        <v>theater</v>
      </c>
      <c r="R3571" t="str">
        <f t="shared" si="1158"/>
        <v>plays</v>
      </c>
      <c r="S3571" s="8">
        <f t="shared" si="1159"/>
        <v>41983</v>
      </c>
      <c r="T3571" s="8">
        <f t="shared" si="1160"/>
        <v>42012.688611111109</v>
      </c>
      <c r="U3571">
        <f t="shared" si="1161"/>
        <v>2014</v>
      </c>
      <c r="V3571" t="str">
        <f>VLOOKUP(MONTH(S3571),REF!$C$4:$D$15,2,FALSE)</f>
        <v>DEC</v>
      </c>
      <c r="W3571" t="str">
        <f t="shared" si="1162"/>
        <v>NO</v>
      </c>
      <c r="X3571" t="str">
        <f t="shared" si="1163"/>
        <v>NO</v>
      </c>
      <c r="Y3571" t="str">
        <f t="shared" si="1164"/>
        <v>YES</v>
      </c>
      <c r="Z3571" t="str">
        <f t="shared" si="1165"/>
        <v>NO</v>
      </c>
      <c r="AA3571" t="str">
        <f t="shared" si="1166"/>
        <v>NO</v>
      </c>
      <c r="AB3571" t="str">
        <f t="shared" si="1167"/>
        <v>NO</v>
      </c>
      <c r="AC3571" t="str">
        <f t="shared" si="1168"/>
        <v>NO</v>
      </c>
      <c r="AD3571" t="str">
        <f t="shared" si="1169"/>
        <v>NO</v>
      </c>
      <c r="AE3571" t="str">
        <f t="shared" si="1170"/>
        <v>NO</v>
      </c>
      <c r="AF3571" t="str">
        <f t="shared" si="1171"/>
        <v>NO</v>
      </c>
      <c r="AG3571" t="str">
        <f t="shared" si="1172"/>
        <v>NO</v>
      </c>
      <c r="AH3571" t="str">
        <f t="shared" si="1173"/>
        <v>NO</v>
      </c>
      <c r="AI3571">
        <f t="shared" si="1174"/>
        <v>41</v>
      </c>
      <c r="AJ3571" t="str">
        <f t="shared" si="1175"/>
        <v/>
      </c>
    </row>
    <row r="3572" spans="1:36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55"/>
        <v>1.1435</v>
      </c>
      <c r="P3572" s="6">
        <f t="shared" si="1156"/>
        <v>87.961538461538467</v>
      </c>
      <c r="Q3572" t="str">
        <f t="shared" si="1157"/>
        <v>theater</v>
      </c>
      <c r="R3572" t="str">
        <f t="shared" si="1158"/>
        <v>plays</v>
      </c>
      <c r="S3572" s="8">
        <f t="shared" si="1159"/>
        <v>41976</v>
      </c>
      <c r="T3572" s="8">
        <f t="shared" si="1160"/>
        <v>42004.291666666672</v>
      </c>
      <c r="U3572">
        <f t="shared" si="1161"/>
        <v>2014</v>
      </c>
      <c r="V3572" t="str">
        <f>VLOOKUP(MONTH(S3572),REF!$C$4:$D$15,2,FALSE)</f>
        <v>DEC</v>
      </c>
      <c r="W3572" t="str">
        <f t="shared" si="1162"/>
        <v>NO</v>
      </c>
      <c r="X3572" t="str">
        <f t="shared" si="1163"/>
        <v>YES</v>
      </c>
      <c r="Y3572" t="str">
        <f t="shared" si="1164"/>
        <v>NO</v>
      </c>
      <c r="Z3572" t="str">
        <f t="shared" si="1165"/>
        <v>NO</v>
      </c>
      <c r="AA3572" t="str">
        <f t="shared" si="1166"/>
        <v>NO</v>
      </c>
      <c r="AB3572" t="str">
        <f t="shared" si="1167"/>
        <v>NO</v>
      </c>
      <c r="AC3572" t="str">
        <f t="shared" si="1168"/>
        <v>NO</v>
      </c>
      <c r="AD3572" t="str">
        <f t="shared" si="1169"/>
        <v>NO</v>
      </c>
      <c r="AE3572" t="str">
        <f t="shared" si="1170"/>
        <v>NO</v>
      </c>
      <c r="AF3572" t="str">
        <f t="shared" si="1171"/>
        <v>NO</v>
      </c>
      <c r="AG3572" t="str">
        <f t="shared" si="1172"/>
        <v>NO</v>
      </c>
      <c r="AH3572" t="str">
        <f t="shared" si="1173"/>
        <v>NO</v>
      </c>
      <c r="AI3572">
        <f t="shared" si="1174"/>
        <v>26</v>
      </c>
      <c r="AJ3572" t="str">
        <f t="shared" si="1175"/>
        <v/>
      </c>
    </row>
    <row r="3573" spans="1:36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55"/>
        <v>1.2206666666666666</v>
      </c>
      <c r="P3573" s="6">
        <f t="shared" si="1156"/>
        <v>73.239999999999995</v>
      </c>
      <c r="Q3573" t="str">
        <f t="shared" si="1157"/>
        <v>theater</v>
      </c>
      <c r="R3573" t="str">
        <f t="shared" si="1158"/>
        <v>plays</v>
      </c>
      <c r="S3573" s="8">
        <f t="shared" si="1159"/>
        <v>41913</v>
      </c>
      <c r="T3573" s="8">
        <f t="shared" si="1160"/>
        <v>41942.858946759261</v>
      </c>
      <c r="U3573">
        <f t="shared" si="1161"/>
        <v>2014</v>
      </c>
      <c r="V3573" t="str">
        <f>VLOOKUP(MONTH(S3573),REF!$C$4:$D$15,2,FALSE)</f>
        <v>OCT</v>
      </c>
      <c r="W3573" t="str">
        <f t="shared" si="1162"/>
        <v>NO</v>
      </c>
      <c r="X3573" t="str">
        <f t="shared" si="1163"/>
        <v>YES</v>
      </c>
      <c r="Y3573" t="str">
        <f t="shared" si="1164"/>
        <v>NO</v>
      </c>
      <c r="Z3573" t="str">
        <f t="shared" si="1165"/>
        <v>NO</v>
      </c>
      <c r="AA3573" t="str">
        <f t="shared" si="1166"/>
        <v>NO</v>
      </c>
      <c r="AB3573" t="str">
        <f t="shared" si="1167"/>
        <v>NO</v>
      </c>
      <c r="AC3573" t="str">
        <f t="shared" si="1168"/>
        <v>NO</v>
      </c>
      <c r="AD3573" t="str">
        <f t="shared" si="1169"/>
        <v>NO</v>
      </c>
      <c r="AE3573" t="str">
        <f t="shared" si="1170"/>
        <v>NO</v>
      </c>
      <c r="AF3573" t="str">
        <f t="shared" si="1171"/>
        <v>NO</v>
      </c>
      <c r="AG3573" t="str">
        <f t="shared" si="1172"/>
        <v>NO</v>
      </c>
      <c r="AH3573" t="str">
        <f t="shared" si="1173"/>
        <v>NO</v>
      </c>
      <c r="AI3573">
        <f t="shared" si="1174"/>
        <v>25</v>
      </c>
      <c r="AJ3573" t="str">
        <f t="shared" si="1175"/>
        <v/>
      </c>
    </row>
    <row r="3574" spans="1:36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55"/>
        <v>1</v>
      </c>
      <c r="P3574" s="6">
        <f t="shared" si="1156"/>
        <v>55.555555555555557</v>
      </c>
      <c r="Q3574" t="str">
        <f t="shared" si="1157"/>
        <v>theater</v>
      </c>
      <c r="R3574" t="str">
        <f t="shared" si="1158"/>
        <v>plays</v>
      </c>
      <c r="S3574" s="8">
        <f t="shared" si="1159"/>
        <v>42147</v>
      </c>
      <c r="T3574" s="8">
        <f t="shared" si="1160"/>
        <v>42176.570393518516</v>
      </c>
      <c r="U3574">
        <f t="shared" si="1161"/>
        <v>2015</v>
      </c>
      <c r="V3574" t="str">
        <f>VLOOKUP(MONTH(S3574),REF!$C$4:$D$15,2,FALSE)</f>
        <v>MAY</v>
      </c>
      <c r="W3574" t="str">
        <f t="shared" si="1162"/>
        <v>YES</v>
      </c>
      <c r="X3574" t="str">
        <f t="shared" si="1163"/>
        <v>NO</v>
      </c>
      <c r="Y3574" t="str">
        <f t="shared" si="1164"/>
        <v>NO</v>
      </c>
      <c r="Z3574" t="str">
        <f t="shared" si="1165"/>
        <v>NO</v>
      </c>
      <c r="AA3574" t="str">
        <f t="shared" si="1166"/>
        <v>NO</v>
      </c>
      <c r="AB3574" t="str">
        <f t="shared" si="1167"/>
        <v>NO</v>
      </c>
      <c r="AC3574" t="str">
        <f t="shared" si="1168"/>
        <v>NO</v>
      </c>
      <c r="AD3574" t="str">
        <f t="shared" si="1169"/>
        <v>NO</v>
      </c>
      <c r="AE3574" t="str">
        <f t="shared" si="1170"/>
        <v>NO</v>
      </c>
      <c r="AF3574" t="str">
        <f t="shared" si="1171"/>
        <v>NO</v>
      </c>
      <c r="AG3574" t="str">
        <f t="shared" si="1172"/>
        <v>NO</v>
      </c>
      <c r="AH3574" t="str">
        <f t="shared" si="1173"/>
        <v>NO</v>
      </c>
      <c r="AI3574">
        <f t="shared" si="1174"/>
        <v>9</v>
      </c>
      <c r="AJ3574" t="str">
        <f t="shared" si="1175"/>
        <v/>
      </c>
    </row>
    <row r="3575" spans="1:36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55"/>
        <v>1.028</v>
      </c>
      <c r="P3575" s="6">
        <f t="shared" si="1156"/>
        <v>39.53846153846154</v>
      </c>
      <c r="Q3575" t="str">
        <f t="shared" si="1157"/>
        <v>theater</v>
      </c>
      <c r="R3575" t="str">
        <f t="shared" si="1158"/>
        <v>plays</v>
      </c>
      <c r="S3575" s="8">
        <f t="shared" si="1159"/>
        <v>41921</v>
      </c>
      <c r="T3575" s="8">
        <f t="shared" si="1160"/>
        <v>41951.417199074072</v>
      </c>
      <c r="U3575">
        <f t="shared" si="1161"/>
        <v>2014</v>
      </c>
      <c r="V3575" t="str">
        <f>VLOOKUP(MONTH(S3575),REF!$C$4:$D$15,2,FALSE)</f>
        <v>OCT</v>
      </c>
      <c r="W3575" t="str">
        <f t="shared" si="1162"/>
        <v>NO</v>
      </c>
      <c r="X3575" t="str">
        <f t="shared" si="1163"/>
        <v>YES</v>
      </c>
      <c r="Y3575" t="str">
        <f t="shared" si="1164"/>
        <v>NO</v>
      </c>
      <c r="Z3575" t="str">
        <f t="shared" si="1165"/>
        <v>NO</v>
      </c>
      <c r="AA3575" t="str">
        <f t="shared" si="1166"/>
        <v>NO</v>
      </c>
      <c r="AB3575" t="str">
        <f t="shared" si="1167"/>
        <v>NO</v>
      </c>
      <c r="AC3575" t="str">
        <f t="shared" si="1168"/>
        <v>NO</v>
      </c>
      <c r="AD3575" t="str">
        <f t="shared" si="1169"/>
        <v>NO</v>
      </c>
      <c r="AE3575" t="str">
        <f t="shared" si="1170"/>
        <v>NO</v>
      </c>
      <c r="AF3575" t="str">
        <f t="shared" si="1171"/>
        <v>NO</v>
      </c>
      <c r="AG3575" t="str">
        <f t="shared" si="1172"/>
        <v>NO</v>
      </c>
      <c r="AH3575" t="str">
        <f t="shared" si="1173"/>
        <v>NO</v>
      </c>
      <c r="AI3575">
        <f t="shared" si="1174"/>
        <v>78</v>
      </c>
      <c r="AJ3575" t="str">
        <f t="shared" si="1175"/>
        <v/>
      </c>
    </row>
    <row r="3576" spans="1:36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55"/>
        <v>1.0612068965517241</v>
      </c>
      <c r="P3576" s="6">
        <f t="shared" si="1156"/>
        <v>136.77777777777777</v>
      </c>
      <c r="Q3576" t="str">
        <f t="shared" si="1157"/>
        <v>theater</v>
      </c>
      <c r="R3576" t="str">
        <f t="shared" si="1158"/>
        <v>plays</v>
      </c>
      <c r="S3576" s="8">
        <f t="shared" si="1159"/>
        <v>41927</v>
      </c>
      <c r="T3576" s="8">
        <f t="shared" si="1160"/>
        <v>41956.984351851846</v>
      </c>
      <c r="U3576">
        <f t="shared" si="1161"/>
        <v>2014</v>
      </c>
      <c r="V3576" t="str">
        <f>VLOOKUP(MONTH(S3576),REF!$C$4:$D$15,2,FALSE)</f>
        <v>OCT</v>
      </c>
      <c r="W3576" t="str">
        <f t="shared" si="1162"/>
        <v>NO</v>
      </c>
      <c r="X3576" t="str">
        <f t="shared" si="1163"/>
        <v>NO</v>
      </c>
      <c r="Y3576" t="str">
        <f t="shared" si="1164"/>
        <v>YES</v>
      </c>
      <c r="Z3576" t="str">
        <f t="shared" si="1165"/>
        <v>NO</v>
      </c>
      <c r="AA3576" t="str">
        <f t="shared" si="1166"/>
        <v>NO</v>
      </c>
      <c r="AB3576" t="str">
        <f t="shared" si="1167"/>
        <v>NO</v>
      </c>
      <c r="AC3576" t="str">
        <f t="shared" si="1168"/>
        <v>NO</v>
      </c>
      <c r="AD3576" t="str">
        <f t="shared" si="1169"/>
        <v>NO</v>
      </c>
      <c r="AE3576" t="str">
        <f t="shared" si="1170"/>
        <v>NO</v>
      </c>
      <c r="AF3576" t="str">
        <f t="shared" si="1171"/>
        <v>NO</v>
      </c>
      <c r="AG3576" t="str">
        <f t="shared" si="1172"/>
        <v>NO</v>
      </c>
      <c r="AH3576" t="str">
        <f t="shared" si="1173"/>
        <v>NO</v>
      </c>
      <c r="AI3576">
        <f t="shared" si="1174"/>
        <v>45</v>
      </c>
      <c r="AJ3576" t="str">
        <f t="shared" si="1175"/>
        <v/>
      </c>
    </row>
    <row r="3577" spans="1:36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55"/>
        <v>1.0133000000000001</v>
      </c>
      <c r="P3577" s="6">
        <f t="shared" si="1156"/>
        <v>99.343137254901961</v>
      </c>
      <c r="Q3577" t="str">
        <f t="shared" si="1157"/>
        <v>theater</v>
      </c>
      <c r="R3577" t="str">
        <f t="shared" si="1158"/>
        <v>plays</v>
      </c>
      <c r="S3577" s="8">
        <f t="shared" si="1159"/>
        <v>42562</v>
      </c>
      <c r="T3577" s="8">
        <f t="shared" si="1160"/>
        <v>42593.165972222225</v>
      </c>
      <c r="U3577">
        <f t="shared" si="1161"/>
        <v>2016</v>
      </c>
      <c r="V3577" t="str">
        <f>VLOOKUP(MONTH(S3577),REF!$C$4:$D$15,2,FALSE)</f>
        <v>JUL</v>
      </c>
      <c r="W3577" t="str">
        <f t="shared" si="1162"/>
        <v>NO</v>
      </c>
      <c r="X3577" t="str">
        <f t="shared" si="1163"/>
        <v>NO</v>
      </c>
      <c r="Y3577" t="str">
        <f t="shared" si="1164"/>
        <v>NO</v>
      </c>
      <c r="Z3577" t="str">
        <f t="shared" si="1165"/>
        <v>YES</v>
      </c>
      <c r="AA3577" t="str">
        <f t="shared" si="1166"/>
        <v>NO</v>
      </c>
      <c r="AB3577" t="str">
        <f t="shared" si="1167"/>
        <v>NO</v>
      </c>
      <c r="AC3577" t="str">
        <f t="shared" si="1168"/>
        <v>NO</v>
      </c>
      <c r="AD3577" t="str">
        <f t="shared" si="1169"/>
        <v>NO</v>
      </c>
      <c r="AE3577" t="str">
        <f t="shared" si="1170"/>
        <v>NO</v>
      </c>
      <c r="AF3577" t="str">
        <f t="shared" si="1171"/>
        <v>NO</v>
      </c>
      <c r="AG3577" t="str">
        <f t="shared" si="1172"/>
        <v>NO</v>
      </c>
      <c r="AH3577" t="str">
        <f t="shared" si="1173"/>
        <v>NO</v>
      </c>
      <c r="AI3577">
        <f t="shared" si="1174"/>
        <v>102</v>
      </c>
      <c r="AJ3577" t="str">
        <f t="shared" si="1175"/>
        <v/>
      </c>
    </row>
    <row r="3578" spans="1:36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55"/>
        <v>1</v>
      </c>
      <c r="P3578" s="6">
        <f t="shared" si="1156"/>
        <v>20</v>
      </c>
      <c r="Q3578" t="str">
        <f t="shared" si="1157"/>
        <v>theater</v>
      </c>
      <c r="R3578" t="str">
        <f t="shared" si="1158"/>
        <v>plays</v>
      </c>
      <c r="S3578" s="8">
        <f t="shared" si="1159"/>
        <v>42650</v>
      </c>
      <c r="T3578" s="8">
        <f t="shared" si="1160"/>
        <v>42709.590902777782</v>
      </c>
      <c r="U3578">
        <f t="shared" si="1161"/>
        <v>2016</v>
      </c>
      <c r="V3578" t="str">
        <f>VLOOKUP(MONTH(S3578),REF!$C$4:$D$15,2,FALSE)</f>
        <v>OCT</v>
      </c>
      <c r="W3578" t="str">
        <f t="shared" si="1162"/>
        <v>YES</v>
      </c>
      <c r="X3578" t="str">
        <f t="shared" si="1163"/>
        <v>NO</v>
      </c>
      <c r="Y3578" t="str">
        <f t="shared" si="1164"/>
        <v>NO</v>
      </c>
      <c r="Z3578" t="str">
        <f t="shared" si="1165"/>
        <v>NO</v>
      </c>
      <c r="AA3578" t="str">
        <f t="shared" si="1166"/>
        <v>NO</v>
      </c>
      <c r="AB3578" t="str">
        <f t="shared" si="1167"/>
        <v>NO</v>
      </c>
      <c r="AC3578" t="str">
        <f t="shared" si="1168"/>
        <v>NO</v>
      </c>
      <c r="AD3578" t="str">
        <f t="shared" si="1169"/>
        <v>NO</v>
      </c>
      <c r="AE3578" t="str">
        <f t="shared" si="1170"/>
        <v>NO</v>
      </c>
      <c r="AF3578" t="str">
        <f t="shared" si="1171"/>
        <v>NO</v>
      </c>
      <c r="AG3578" t="str">
        <f t="shared" si="1172"/>
        <v>NO</v>
      </c>
      <c r="AH3578" t="str">
        <f t="shared" si="1173"/>
        <v>NO</v>
      </c>
      <c r="AI3578">
        <f t="shared" si="1174"/>
        <v>5</v>
      </c>
      <c r="AJ3578" t="str">
        <f t="shared" si="1175"/>
        <v/>
      </c>
    </row>
    <row r="3579" spans="1:36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55"/>
        <v>1.3</v>
      </c>
      <c r="P3579" s="6">
        <f t="shared" si="1156"/>
        <v>28.888888888888889</v>
      </c>
      <c r="Q3579" t="str">
        <f t="shared" si="1157"/>
        <v>theater</v>
      </c>
      <c r="R3579" t="str">
        <f t="shared" si="1158"/>
        <v>plays</v>
      </c>
      <c r="S3579" s="8">
        <f t="shared" si="1159"/>
        <v>42094</v>
      </c>
      <c r="T3579" s="8">
        <f t="shared" si="1160"/>
        <v>42120.26944444445</v>
      </c>
      <c r="U3579">
        <f t="shared" si="1161"/>
        <v>2015</v>
      </c>
      <c r="V3579" t="str">
        <f>VLOOKUP(MONTH(S3579),REF!$C$4:$D$15,2,FALSE)</f>
        <v>MAR</v>
      </c>
      <c r="W3579" t="str">
        <f t="shared" si="1162"/>
        <v>YES</v>
      </c>
      <c r="X3579" t="str">
        <f t="shared" si="1163"/>
        <v>NO</v>
      </c>
      <c r="Y3579" t="str">
        <f t="shared" si="1164"/>
        <v>NO</v>
      </c>
      <c r="Z3579" t="str">
        <f t="shared" si="1165"/>
        <v>NO</v>
      </c>
      <c r="AA3579" t="str">
        <f t="shared" si="1166"/>
        <v>NO</v>
      </c>
      <c r="AB3579" t="str">
        <f t="shared" si="1167"/>
        <v>NO</v>
      </c>
      <c r="AC3579" t="str">
        <f t="shared" si="1168"/>
        <v>NO</v>
      </c>
      <c r="AD3579" t="str">
        <f t="shared" si="1169"/>
        <v>NO</v>
      </c>
      <c r="AE3579" t="str">
        <f t="shared" si="1170"/>
        <v>NO</v>
      </c>
      <c r="AF3579" t="str">
        <f t="shared" si="1171"/>
        <v>NO</v>
      </c>
      <c r="AG3579" t="str">
        <f t="shared" si="1172"/>
        <v>NO</v>
      </c>
      <c r="AH3579" t="str">
        <f t="shared" si="1173"/>
        <v>NO</v>
      </c>
      <c r="AI3579">
        <f t="shared" si="1174"/>
        <v>27</v>
      </c>
      <c r="AJ3579" t="str">
        <f t="shared" si="1175"/>
        <v/>
      </c>
    </row>
    <row r="3580" spans="1:36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55"/>
        <v>1.0001333333333333</v>
      </c>
      <c r="P3580" s="6">
        <f t="shared" si="1156"/>
        <v>40.545945945945945</v>
      </c>
      <c r="Q3580" t="str">
        <f t="shared" si="1157"/>
        <v>theater</v>
      </c>
      <c r="R3580" t="str">
        <f t="shared" si="1158"/>
        <v>plays</v>
      </c>
      <c r="S3580" s="8">
        <f t="shared" si="1159"/>
        <v>42461</v>
      </c>
      <c r="T3580" s="8">
        <f t="shared" si="1160"/>
        <v>42490.733530092592</v>
      </c>
      <c r="U3580">
        <f t="shared" si="1161"/>
        <v>2016</v>
      </c>
      <c r="V3580" t="str">
        <f>VLOOKUP(MONTH(S3580),REF!$C$4:$D$15,2,FALSE)</f>
        <v>APR</v>
      </c>
      <c r="W3580" t="str">
        <f t="shared" si="1162"/>
        <v>NO</v>
      </c>
      <c r="X3580" t="str">
        <f t="shared" si="1163"/>
        <v>YES</v>
      </c>
      <c r="Y3580" t="str">
        <f t="shared" si="1164"/>
        <v>NO</v>
      </c>
      <c r="Z3580" t="str">
        <f t="shared" si="1165"/>
        <v>NO</v>
      </c>
      <c r="AA3580" t="str">
        <f t="shared" si="1166"/>
        <v>NO</v>
      </c>
      <c r="AB3580" t="str">
        <f t="shared" si="1167"/>
        <v>NO</v>
      </c>
      <c r="AC3580" t="str">
        <f t="shared" si="1168"/>
        <v>NO</v>
      </c>
      <c r="AD3580" t="str">
        <f t="shared" si="1169"/>
        <v>NO</v>
      </c>
      <c r="AE3580" t="str">
        <f t="shared" si="1170"/>
        <v>NO</v>
      </c>
      <c r="AF3580" t="str">
        <f t="shared" si="1171"/>
        <v>NO</v>
      </c>
      <c r="AG3580" t="str">
        <f t="shared" si="1172"/>
        <v>NO</v>
      </c>
      <c r="AH3580" t="str">
        <f t="shared" si="1173"/>
        <v>NO</v>
      </c>
      <c r="AI3580">
        <f t="shared" si="1174"/>
        <v>37</v>
      </c>
      <c r="AJ3580" t="str">
        <f t="shared" si="1175"/>
        <v/>
      </c>
    </row>
    <row r="3581" spans="1:36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55"/>
        <v>1</v>
      </c>
      <c r="P3581" s="6">
        <f t="shared" si="1156"/>
        <v>35.714285714285715</v>
      </c>
      <c r="Q3581" t="str">
        <f t="shared" si="1157"/>
        <v>theater</v>
      </c>
      <c r="R3581" t="str">
        <f t="shared" si="1158"/>
        <v>plays</v>
      </c>
      <c r="S3581" s="8">
        <f t="shared" si="1159"/>
        <v>42431</v>
      </c>
      <c r="T3581" s="8">
        <f t="shared" si="1160"/>
        <v>42460.720555555556</v>
      </c>
      <c r="U3581">
        <f t="shared" si="1161"/>
        <v>2016</v>
      </c>
      <c r="V3581" t="str">
        <f>VLOOKUP(MONTH(S3581),REF!$C$4:$D$15,2,FALSE)</f>
        <v>MAR</v>
      </c>
      <c r="W3581" t="str">
        <f t="shared" si="1162"/>
        <v>YES</v>
      </c>
      <c r="X3581" t="str">
        <f t="shared" si="1163"/>
        <v>NO</v>
      </c>
      <c r="Y3581" t="str">
        <f t="shared" si="1164"/>
        <v>NO</v>
      </c>
      <c r="Z3581" t="str">
        <f t="shared" si="1165"/>
        <v>NO</v>
      </c>
      <c r="AA3581" t="str">
        <f t="shared" si="1166"/>
        <v>NO</v>
      </c>
      <c r="AB3581" t="str">
        <f t="shared" si="1167"/>
        <v>NO</v>
      </c>
      <c r="AC3581" t="str">
        <f t="shared" si="1168"/>
        <v>NO</v>
      </c>
      <c r="AD3581" t="str">
        <f t="shared" si="1169"/>
        <v>NO</v>
      </c>
      <c r="AE3581" t="str">
        <f t="shared" si="1170"/>
        <v>NO</v>
      </c>
      <c r="AF3581" t="str">
        <f t="shared" si="1171"/>
        <v>NO</v>
      </c>
      <c r="AG3581" t="str">
        <f t="shared" si="1172"/>
        <v>NO</v>
      </c>
      <c r="AH3581" t="str">
        <f t="shared" si="1173"/>
        <v>NO</v>
      </c>
      <c r="AI3581">
        <f t="shared" si="1174"/>
        <v>14</v>
      </c>
      <c r="AJ3581" t="str">
        <f t="shared" si="1175"/>
        <v/>
      </c>
    </row>
    <row r="3582" spans="1:36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55"/>
        <v>1.1388888888888888</v>
      </c>
      <c r="P3582" s="6">
        <f t="shared" si="1156"/>
        <v>37.962962962962962</v>
      </c>
      <c r="Q3582" t="str">
        <f t="shared" si="1157"/>
        <v>theater</v>
      </c>
      <c r="R3582" t="str">
        <f t="shared" si="1158"/>
        <v>plays</v>
      </c>
      <c r="S3582" s="8">
        <f t="shared" si="1159"/>
        <v>42026</v>
      </c>
      <c r="T3582" s="8">
        <f t="shared" si="1160"/>
        <v>42064.207638888889</v>
      </c>
      <c r="U3582">
        <f t="shared" si="1161"/>
        <v>2015</v>
      </c>
      <c r="V3582" t="str">
        <f>VLOOKUP(MONTH(S3582),REF!$C$4:$D$15,2,FALSE)</f>
        <v>JAN</v>
      </c>
      <c r="W3582" t="str">
        <f t="shared" si="1162"/>
        <v>YES</v>
      </c>
      <c r="X3582" t="str">
        <f t="shared" si="1163"/>
        <v>NO</v>
      </c>
      <c r="Y3582" t="str">
        <f t="shared" si="1164"/>
        <v>NO</v>
      </c>
      <c r="Z3582" t="str">
        <f t="shared" si="1165"/>
        <v>NO</v>
      </c>
      <c r="AA3582" t="str">
        <f t="shared" si="1166"/>
        <v>NO</v>
      </c>
      <c r="AB3582" t="str">
        <f t="shared" si="1167"/>
        <v>NO</v>
      </c>
      <c r="AC3582" t="str">
        <f t="shared" si="1168"/>
        <v>NO</v>
      </c>
      <c r="AD3582" t="str">
        <f t="shared" si="1169"/>
        <v>NO</v>
      </c>
      <c r="AE3582" t="str">
        <f t="shared" si="1170"/>
        <v>NO</v>
      </c>
      <c r="AF3582" t="str">
        <f t="shared" si="1171"/>
        <v>NO</v>
      </c>
      <c r="AG3582" t="str">
        <f t="shared" si="1172"/>
        <v>NO</v>
      </c>
      <c r="AH3582" t="str">
        <f t="shared" si="1173"/>
        <v>NO</v>
      </c>
      <c r="AI3582">
        <f t="shared" si="1174"/>
        <v>27</v>
      </c>
      <c r="AJ3582" t="str">
        <f t="shared" si="1175"/>
        <v/>
      </c>
    </row>
    <row r="3583" spans="1:36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55"/>
        <v>1</v>
      </c>
      <c r="P3583" s="6">
        <f t="shared" si="1156"/>
        <v>33.333333333333336</v>
      </c>
      <c r="Q3583" t="str">
        <f t="shared" si="1157"/>
        <v>theater</v>
      </c>
      <c r="R3583" t="str">
        <f t="shared" si="1158"/>
        <v>plays</v>
      </c>
      <c r="S3583" s="8">
        <f t="shared" si="1159"/>
        <v>41836</v>
      </c>
      <c r="T3583" s="8">
        <f t="shared" si="1160"/>
        <v>41850.471180555556</v>
      </c>
      <c r="U3583">
        <f t="shared" si="1161"/>
        <v>2014</v>
      </c>
      <c r="V3583" t="str">
        <f>VLOOKUP(MONTH(S3583),REF!$C$4:$D$15,2,FALSE)</f>
        <v>JUL</v>
      </c>
      <c r="W3583" t="str">
        <f t="shared" si="1162"/>
        <v>NO</v>
      </c>
      <c r="X3583" t="str">
        <f t="shared" si="1163"/>
        <v>YES</v>
      </c>
      <c r="Y3583" t="str">
        <f t="shared" si="1164"/>
        <v>NO</v>
      </c>
      <c r="Z3583" t="str">
        <f t="shared" si="1165"/>
        <v>NO</v>
      </c>
      <c r="AA3583" t="str">
        <f t="shared" si="1166"/>
        <v>NO</v>
      </c>
      <c r="AB3583" t="str">
        <f t="shared" si="1167"/>
        <v>NO</v>
      </c>
      <c r="AC3583" t="str">
        <f t="shared" si="1168"/>
        <v>NO</v>
      </c>
      <c r="AD3583" t="str">
        <f t="shared" si="1169"/>
        <v>NO</v>
      </c>
      <c r="AE3583" t="str">
        <f t="shared" si="1170"/>
        <v>NO</v>
      </c>
      <c r="AF3583" t="str">
        <f t="shared" si="1171"/>
        <v>NO</v>
      </c>
      <c r="AG3583" t="str">
        <f t="shared" si="1172"/>
        <v>NO</v>
      </c>
      <c r="AH3583" t="str">
        <f t="shared" si="1173"/>
        <v>NO</v>
      </c>
      <c r="AI3583">
        <f t="shared" si="1174"/>
        <v>45</v>
      </c>
      <c r="AJ3583" t="str">
        <f t="shared" si="1175"/>
        <v/>
      </c>
    </row>
    <row r="3584" spans="1:36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55"/>
        <v>2.87</v>
      </c>
      <c r="P3584" s="6">
        <f t="shared" si="1156"/>
        <v>58.571428571428569</v>
      </c>
      <c r="Q3584" t="str">
        <f t="shared" si="1157"/>
        <v>theater</v>
      </c>
      <c r="R3584" t="str">
        <f t="shared" si="1158"/>
        <v>plays</v>
      </c>
      <c r="S3584" s="8">
        <f t="shared" si="1159"/>
        <v>42451</v>
      </c>
      <c r="T3584" s="8">
        <f t="shared" si="1160"/>
        <v>42465.095856481479</v>
      </c>
      <c r="U3584">
        <f t="shared" si="1161"/>
        <v>2016</v>
      </c>
      <c r="V3584" t="str">
        <f>VLOOKUP(MONTH(S3584),REF!$C$4:$D$15,2,FALSE)</f>
        <v>MAR</v>
      </c>
      <c r="W3584" t="str">
        <f t="shared" si="1162"/>
        <v>NO</v>
      </c>
      <c r="X3584" t="str">
        <f t="shared" si="1163"/>
        <v>YES</v>
      </c>
      <c r="Y3584" t="str">
        <f t="shared" si="1164"/>
        <v>NO</v>
      </c>
      <c r="Z3584" t="str">
        <f t="shared" si="1165"/>
        <v>NO</v>
      </c>
      <c r="AA3584" t="str">
        <f t="shared" si="1166"/>
        <v>NO</v>
      </c>
      <c r="AB3584" t="str">
        <f t="shared" si="1167"/>
        <v>NO</v>
      </c>
      <c r="AC3584" t="str">
        <f t="shared" si="1168"/>
        <v>NO</v>
      </c>
      <c r="AD3584" t="str">
        <f t="shared" si="1169"/>
        <v>NO</v>
      </c>
      <c r="AE3584" t="str">
        <f t="shared" si="1170"/>
        <v>NO</v>
      </c>
      <c r="AF3584" t="str">
        <f t="shared" si="1171"/>
        <v>NO</v>
      </c>
      <c r="AG3584" t="str">
        <f t="shared" si="1172"/>
        <v>NO</v>
      </c>
      <c r="AH3584" t="str">
        <f t="shared" si="1173"/>
        <v>NO</v>
      </c>
      <c r="AI3584">
        <f t="shared" si="1174"/>
        <v>49</v>
      </c>
      <c r="AJ3584" t="str">
        <f t="shared" si="1175"/>
        <v/>
      </c>
    </row>
    <row r="3585" spans="1:36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55"/>
        <v>1.085</v>
      </c>
      <c r="P3585" s="6">
        <f t="shared" si="1156"/>
        <v>135.625</v>
      </c>
      <c r="Q3585" t="str">
        <f t="shared" si="1157"/>
        <v>theater</v>
      </c>
      <c r="R3585" t="str">
        <f t="shared" si="1158"/>
        <v>plays</v>
      </c>
      <c r="S3585" s="8">
        <f t="shared" si="1159"/>
        <v>42418</v>
      </c>
      <c r="T3585" s="8">
        <f t="shared" si="1160"/>
        <v>42478.384317129632</v>
      </c>
      <c r="U3585">
        <f t="shared" si="1161"/>
        <v>2016</v>
      </c>
      <c r="V3585" t="str">
        <f>VLOOKUP(MONTH(S3585),REF!$C$4:$D$15,2,FALSE)</f>
        <v>FEB</v>
      </c>
      <c r="W3585" t="str">
        <f t="shared" si="1162"/>
        <v>NO</v>
      </c>
      <c r="X3585" t="str">
        <f t="shared" si="1163"/>
        <v>YES</v>
      </c>
      <c r="Y3585" t="str">
        <f t="shared" si="1164"/>
        <v>NO</v>
      </c>
      <c r="Z3585" t="str">
        <f t="shared" si="1165"/>
        <v>NO</v>
      </c>
      <c r="AA3585" t="str">
        <f t="shared" si="1166"/>
        <v>NO</v>
      </c>
      <c r="AB3585" t="str">
        <f t="shared" si="1167"/>
        <v>NO</v>
      </c>
      <c r="AC3585" t="str">
        <f t="shared" si="1168"/>
        <v>NO</v>
      </c>
      <c r="AD3585" t="str">
        <f t="shared" si="1169"/>
        <v>NO</v>
      </c>
      <c r="AE3585" t="str">
        <f t="shared" si="1170"/>
        <v>NO</v>
      </c>
      <c r="AF3585" t="str">
        <f t="shared" si="1171"/>
        <v>NO</v>
      </c>
      <c r="AG3585" t="str">
        <f t="shared" si="1172"/>
        <v>NO</v>
      </c>
      <c r="AH3585" t="str">
        <f t="shared" si="1173"/>
        <v>NO</v>
      </c>
      <c r="AI3585">
        <f t="shared" si="1174"/>
        <v>24</v>
      </c>
      <c r="AJ3585" t="str">
        <f t="shared" si="1175"/>
        <v/>
      </c>
    </row>
    <row r="3586" spans="1:36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55"/>
        <v>1.155</v>
      </c>
      <c r="P3586" s="6">
        <f t="shared" si="1156"/>
        <v>30.9375</v>
      </c>
      <c r="Q3586" t="str">
        <f t="shared" si="1157"/>
        <v>theater</v>
      </c>
      <c r="R3586" t="str">
        <f t="shared" si="1158"/>
        <v>plays</v>
      </c>
      <c r="S3586" s="8">
        <f t="shared" si="1159"/>
        <v>42168</v>
      </c>
      <c r="T3586" s="8">
        <f t="shared" si="1160"/>
        <v>42198.316481481481</v>
      </c>
      <c r="U3586">
        <f t="shared" si="1161"/>
        <v>2015</v>
      </c>
      <c r="V3586" t="str">
        <f>VLOOKUP(MONTH(S3586),REF!$C$4:$D$15,2,FALSE)</f>
        <v>JUN</v>
      </c>
      <c r="W3586" t="str">
        <f t="shared" si="1162"/>
        <v>NO</v>
      </c>
      <c r="X3586" t="str">
        <f t="shared" si="1163"/>
        <v>YES</v>
      </c>
      <c r="Y3586" t="str">
        <f t="shared" si="1164"/>
        <v>NO</v>
      </c>
      <c r="Z3586" t="str">
        <f t="shared" si="1165"/>
        <v>NO</v>
      </c>
      <c r="AA3586" t="str">
        <f t="shared" si="1166"/>
        <v>NO</v>
      </c>
      <c r="AB3586" t="str">
        <f t="shared" si="1167"/>
        <v>NO</v>
      </c>
      <c r="AC3586" t="str">
        <f t="shared" si="1168"/>
        <v>NO</v>
      </c>
      <c r="AD3586" t="str">
        <f t="shared" si="1169"/>
        <v>NO</v>
      </c>
      <c r="AE3586" t="str">
        <f t="shared" si="1170"/>
        <v>NO</v>
      </c>
      <c r="AF3586" t="str">
        <f t="shared" si="1171"/>
        <v>NO</v>
      </c>
      <c r="AG3586" t="str">
        <f t="shared" si="1172"/>
        <v>NO</v>
      </c>
      <c r="AH3586" t="str">
        <f t="shared" si="1173"/>
        <v>NO</v>
      </c>
      <c r="AI3586">
        <f t="shared" si="1174"/>
        <v>112</v>
      </c>
      <c r="AJ3586" t="str">
        <f t="shared" si="1175"/>
        <v/>
      </c>
    </row>
    <row r="3587" spans="1:36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76">E3587/D3587</f>
        <v>1.1911764705882353</v>
      </c>
      <c r="P3587" s="6">
        <f t="shared" ref="P3587:P3650" si="1177">E3587/L3587</f>
        <v>176.08695652173913</v>
      </c>
      <c r="Q3587" t="str">
        <f t="shared" ref="Q3587:Q3650" si="1178">LEFT(N3587,FIND("/",N3587)-1)</f>
        <v>theater</v>
      </c>
      <c r="R3587" t="str">
        <f t="shared" ref="R3587:R3650" si="1179">RIGHT(N3587,LEN(N3587)-FIND("/",N3587))</f>
        <v>plays</v>
      </c>
      <c r="S3587" s="8">
        <f t="shared" ref="S3587:S3650" si="1180">ROUND((J3587/86400)+DATE(1970,1,1),0)</f>
        <v>41965</v>
      </c>
      <c r="T3587" s="8">
        <f t="shared" ref="T3587:T3650" si="1181">(I3587/86400)+DATE(1970,1,1)</f>
        <v>41994.716319444444</v>
      </c>
      <c r="U3587">
        <f t="shared" ref="U3587:U3650" si="1182">YEAR(S3587)</f>
        <v>2014</v>
      </c>
      <c r="V3587" t="str">
        <f>VLOOKUP(MONTH(S3587),REF!$C$4:$D$15,2,FALSE)</f>
        <v>NOV</v>
      </c>
      <c r="W3587" t="str">
        <f t="shared" ref="W3587:W3650" si="1183">IF(D3587&lt;1000,"YES","NO")</f>
        <v>NO</v>
      </c>
      <c r="X3587" t="str">
        <f t="shared" ref="X3587:X3650" si="1184">IF(AND($D3587&gt;=1000,$D3587&lt;=4999),"YES","NO")</f>
        <v>YES</v>
      </c>
      <c r="Y3587" t="str">
        <f t="shared" ref="Y3587:Y3650" si="1185">IF(AND($D3587&gt;=5000,$D3587&lt;=9999),"YES","NO")</f>
        <v>NO</v>
      </c>
      <c r="Z3587" t="str">
        <f t="shared" ref="Z3587:Z3650" si="1186">IF(AND($D3587&gt;=10000,$D3587&lt;=14999),"YES","NO")</f>
        <v>NO</v>
      </c>
      <c r="AA3587" t="str">
        <f t="shared" ref="AA3587:AA3650" si="1187">IF(AND($D3587&gt;=15000,$D3587&lt;=19999),"YES","NO")</f>
        <v>NO</v>
      </c>
      <c r="AB3587" t="str">
        <f t="shared" ref="AB3587:AB3650" si="1188">IF(AND($D3587&gt;=20000,$D3587&lt;=24999),"YES","NO")</f>
        <v>NO</v>
      </c>
      <c r="AC3587" t="str">
        <f t="shared" ref="AC3587:AC3650" si="1189">IF(AND($D3587&gt;=25000,$D3587&lt;=29999),"YES","NO")</f>
        <v>NO</v>
      </c>
      <c r="AD3587" t="str">
        <f t="shared" ref="AD3587:AD3650" si="1190">IF(AND($D3587&gt;=30000,$D3587&lt;=34999),"YES","NO")</f>
        <v>NO</v>
      </c>
      <c r="AE3587" t="str">
        <f t="shared" ref="AE3587:AE3650" si="1191">IF(AND($D3587&gt;=35000,$D3587&lt;=39999),"YES","NO")</f>
        <v>NO</v>
      </c>
      <c r="AF3587" t="str">
        <f t="shared" ref="AF3587:AF3650" si="1192">IF(AND($D3587&gt;=40000,$D3587&lt;=44999),"YES","NO")</f>
        <v>NO</v>
      </c>
      <c r="AG3587" t="str">
        <f t="shared" ref="AG3587:AG3650" si="1193">IF(AND($D3587&gt;=45000,$D3587&lt;=49999),"YES","NO")</f>
        <v>NO</v>
      </c>
      <c r="AH3587" t="str">
        <f t="shared" ref="AH3587:AH3650" si="1194">IF($D3587&gt;=50000,"YES","NO")</f>
        <v>NO</v>
      </c>
      <c r="AI3587">
        <f t="shared" ref="AI3587:AI3650" si="1195">IF(F3587="successful",L3587,"")</f>
        <v>23</v>
      </c>
      <c r="AJ3587" t="str">
        <f t="shared" ref="AJ3587:AJ3650" si="1196">IF(F3587="failed",L3587,"")</f>
        <v/>
      </c>
    </row>
    <row r="3588" spans="1:36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76"/>
        <v>1.0942666666666667</v>
      </c>
      <c r="P3588" s="6">
        <f t="shared" si="1177"/>
        <v>151.9814814814815</v>
      </c>
      <c r="Q3588" t="str">
        <f t="shared" si="1178"/>
        <v>theater</v>
      </c>
      <c r="R3588" t="str">
        <f t="shared" si="1179"/>
        <v>plays</v>
      </c>
      <c r="S3588" s="8">
        <f t="shared" si="1180"/>
        <v>42577</v>
      </c>
      <c r="T3588" s="8">
        <f t="shared" si="1181"/>
        <v>42636.697569444441</v>
      </c>
      <c r="U3588">
        <f t="shared" si="1182"/>
        <v>2016</v>
      </c>
      <c r="V3588" t="str">
        <f>VLOOKUP(MONTH(S3588),REF!$C$4:$D$15,2,FALSE)</f>
        <v>JUL</v>
      </c>
      <c r="W3588" t="str">
        <f t="shared" si="1183"/>
        <v>NO</v>
      </c>
      <c r="X3588" t="str">
        <f t="shared" si="1184"/>
        <v>NO</v>
      </c>
      <c r="Y3588" t="str">
        <f t="shared" si="1185"/>
        <v>YES</v>
      </c>
      <c r="Z3588" t="str">
        <f t="shared" si="1186"/>
        <v>NO</v>
      </c>
      <c r="AA3588" t="str">
        <f t="shared" si="1187"/>
        <v>NO</v>
      </c>
      <c r="AB3588" t="str">
        <f t="shared" si="1188"/>
        <v>NO</v>
      </c>
      <c r="AC3588" t="str">
        <f t="shared" si="1189"/>
        <v>NO</v>
      </c>
      <c r="AD3588" t="str">
        <f t="shared" si="1190"/>
        <v>NO</v>
      </c>
      <c r="AE3588" t="str">
        <f t="shared" si="1191"/>
        <v>NO</v>
      </c>
      <c r="AF3588" t="str">
        <f t="shared" si="1192"/>
        <v>NO</v>
      </c>
      <c r="AG3588" t="str">
        <f t="shared" si="1193"/>
        <v>NO</v>
      </c>
      <c r="AH3588" t="str">
        <f t="shared" si="1194"/>
        <v>NO</v>
      </c>
      <c r="AI3588">
        <f t="shared" si="1195"/>
        <v>54</v>
      </c>
      <c r="AJ3588" t="str">
        <f t="shared" si="1196"/>
        <v/>
      </c>
    </row>
    <row r="3589" spans="1:36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76"/>
        <v>1.266</v>
      </c>
      <c r="P3589" s="6">
        <f t="shared" si="1177"/>
        <v>22.607142857142858</v>
      </c>
      <c r="Q3589" t="str">
        <f t="shared" si="1178"/>
        <v>theater</v>
      </c>
      <c r="R3589" t="str">
        <f t="shared" si="1179"/>
        <v>plays</v>
      </c>
      <c r="S3589" s="8">
        <f t="shared" si="1180"/>
        <v>42504</v>
      </c>
      <c r="T3589" s="8">
        <f t="shared" si="1181"/>
        <v>42548.791666666672</v>
      </c>
      <c r="U3589">
        <f t="shared" si="1182"/>
        <v>2016</v>
      </c>
      <c r="V3589" t="str">
        <f>VLOOKUP(MONTH(S3589),REF!$C$4:$D$15,2,FALSE)</f>
        <v>MAY</v>
      </c>
      <c r="W3589" t="str">
        <f t="shared" si="1183"/>
        <v>YES</v>
      </c>
      <c r="X3589" t="str">
        <f t="shared" si="1184"/>
        <v>NO</v>
      </c>
      <c r="Y3589" t="str">
        <f t="shared" si="1185"/>
        <v>NO</v>
      </c>
      <c r="Z3589" t="str">
        <f t="shared" si="1186"/>
        <v>NO</v>
      </c>
      <c r="AA3589" t="str">
        <f t="shared" si="1187"/>
        <v>NO</v>
      </c>
      <c r="AB3589" t="str">
        <f t="shared" si="1188"/>
        <v>NO</v>
      </c>
      <c r="AC3589" t="str">
        <f t="shared" si="1189"/>
        <v>NO</v>
      </c>
      <c r="AD3589" t="str">
        <f t="shared" si="1190"/>
        <v>NO</v>
      </c>
      <c r="AE3589" t="str">
        <f t="shared" si="1191"/>
        <v>NO</v>
      </c>
      <c r="AF3589" t="str">
        <f t="shared" si="1192"/>
        <v>NO</v>
      </c>
      <c r="AG3589" t="str">
        <f t="shared" si="1193"/>
        <v>NO</v>
      </c>
      <c r="AH3589" t="str">
        <f t="shared" si="1194"/>
        <v>NO</v>
      </c>
      <c r="AI3589">
        <f t="shared" si="1195"/>
        <v>28</v>
      </c>
      <c r="AJ3589" t="str">
        <f t="shared" si="1196"/>
        <v/>
      </c>
    </row>
    <row r="3590" spans="1:36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76"/>
        <v>1.0049999999999999</v>
      </c>
      <c r="P3590" s="6">
        <f t="shared" si="1177"/>
        <v>18.272727272727273</v>
      </c>
      <c r="Q3590" t="str">
        <f t="shared" si="1178"/>
        <v>theater</v>
      </c>
      <c r="R3590" t="str">
        <f t="shared" si="1179"/>
        <v>plays</v>
      </c>
      <c r="S3590" s="8">
        <f t="shared" si="1180"/>
        <v>42102</v>
      </c>
      <c r="T3590" s="8">
        <f t="shared" si="1181"/>
        <v>42123.958333333328</v>
      </c>
      <c r="U3590">
        <f t="shared" si="1182"/>
        <v>2015</v>
      </c>
      <c r="V3590" t="str">
        <f>VLOOKUP(MONTH(S3590),REF!$C$4:$D$15,2,FALSE)</f>
        <v>APR</v>
      </c>
      <c r="W3590" t="str">
        <f t="shared" si="1183"/>
        <v>YES</v>
      </c>
      <c r="X3590" t="str">
        <f t="shared" si="1184"/>
        <v>NO</v>
      </c>
      <c r="Y3590" t="str">
        <f t="shared" si="1185"/>
        <v>NO</v>
      </c>
      <c r="Z3590" t="str">
        <f t="shared" si="1186"/>
        <v>NO</v>
      </c>
      <c r="AA3590" t="str">
        <f t="shared" si="1187"/>
        <v>NO</v>
      </c>
      <c r="AB3590" t="str">
        <f t="shared" si="1188"/>
        <v>NO</v>
      </c>
      <c r="AC3590" t="str">
        <f t="shared" si="1189"/>
        <v>NO</v>
      </c>
      <c r="AD3590" t="str">
        <f t="shared" si="1190"/>
        <v>NO</v>
      </c>
      <c r="AE3590" t="str">
        <f t="shared" si="1191"/>
        <v>NO</v>
      </c>
      <c r="AF3590" t="str">
        <f t="shared" si="1192"/>
        <v>NO</v>
      </c>
      <c r="AG3590" t="str">
        <f t="shared" si="1193"/>
        <v>NO</v>
      </c>
      <c r="AH3590" t="str">
        <f t="shared" si="1194"/>
        <v>NO</v>
      </c>
      <c r="AI3590">
        <f t="shared" si="1195"/>
        <v>11</v>
      </c>
      <c r="AJ3590" t="str">
        <f t="shared" si="1196"/>
        <v/>
      </c>
    </row>
    <row r="3591" spans="1:36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76"/>
        <v>1.2749999999999999</v>
      </c>
      <c r="P3591" s="6">
        <f t="shared" si="1177"/>
        <v>82.258064516129039</v>
      </c>
      <c r="Q3591" t="str">
        <f t="shared" si="1178"/>
        <v>theater</v>
      </c>
      <c r="R3591" t="str">
        <f t="shared" si="1179"/>
        <v>plays</v>
      </c>
      <c r="S3591" s="8">
        <f t="shared" si="1180"/>
        <v>42126</v>
      </c>
      <c r="T3591" s="8">
        <f t="shared" si="1181"/>
        <v>42150.647534722222</v>
      </c>
      <c r="U3591">
        <f t="shared" si="1182"/>
        <v>2015</v>
      </c>
      <c r="V3591" t="str">
        <f>VLOOKUP(MONTH(S3591),REF!$C$4:$D$15,2,FALSE)</f>
        <v>MAY</v>
      </c>
      <c r="W3591" t="str">
        <f t="shared" si="1183"/>
        <v>NO</v>
      </c>
      <c r="X3591" t="str">
        <f t="shared" si="1184"/>
        <v>YES</v>
      </c>
      <c r="Y3591" t="str">
        <f t="shared" si="1185"/>
        <v>NO</v>
      </c>
      <c r="Z3591" t="str">
        <f t="shared" si="1186"/>
        <v>NO</v>
      </c>
      <c r="AA3591" t="str">
        <f t="shared" si="1187"/>
        <v>NO</v>
      </c>
      <c r="AB3591" t="str">
        <f t="shared" si="1188"/>
        <v>NO</v>
      </c>
      <c r="AC3591" t="str">
        <f t="shared" si="1189"/>
        <v>NO</v>
      </c>
      <c r="AD3591" t="str">
        <f t="shared" si="1190"/>
        <v>NO</v>
      </c>
      <c r="AE3591" t="str">
        <f t="shared" si="1191"/>
        <v>NO</v>
      </c>
      <c r="AF3591" t="str">
        <f t="shared" si="1192"/>
        <v>NO</v>
      </c>
      <c r="AG3591" t="str">
        <f t="shared" si="1193"/>
        <v>NO</v>
      </c>
      <c r="AH3591" t="str">
        <f t="shared" si="1194"/>
        <v>NO</v>
      </c>
      <c r="AI3591">
        <f t="shared" si="1195"/>
        <v>62</v>
      </c>
      <c r="AJ3591" t="str">
        <f t="shared" si="1196"/>
        <v/>
      </c>
    </row>
    <row r="3592" spans="1:36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76"/>
        <v>1.0005999999999999</v>
      </c>
      <c r="P3592" s="6">
        <f t="shared" si="1177"/>
        <v>68.534246575342465</v>
      </c>
      <c r="Q3592" t="str">
        <f t="shared" si="1178"/>
        <v>theater</v>
      </c>
      <c r="R3592" t="str">
        <f t="shared" si="1179"/>
        <v>plays</v>
      </c>
      <c r="S3592" s="8">
        <f t="shared" si="1180"/>
        <v>41902</v>
      </c>
      <c r="T3592" s="8">
        <f t="shared" si="1181"/>
        <v>41932.333726851852</v>
      </c>
      <c r="U3592">
        <f t="shared" si="1182"/>
        <v>2014</v>
      </c>
      <c r="V3592" t="str">
        <f>VLOOKUP(MONTH(S3592),REF!$C$4:$D$15,2,FALSE)</f>
        <v>SEP</v>
      </c>
      <c r="W3592" t="str">
        <f t="shared" si="1183"/>
        <v>NO</v>
      </c>
      <c r="X3592" t="str">
        <f t="shared" si="1184"/>
        <v>NO</v>
      </c>
      <c r="Y3592" t="str">
        <f t="shared" si="1185"/>
        <v>YES</v>
      </c>
      <c r="Z3592" t="str">
        <f t="shared" si="1186"/>
        <v>NO</v>
      </c>
      <c r="AA3592" t="str">
        <f t="shared" si="1187"/>
        <v>NO</v>
      </c>
      <c r="AB3592" t="str">
        <f t="shared" si="1188"/>
        <v>NO</v>
      </c>
      <c r="AC3592" t="str">
        <f t="shared" si="1189"/>
        <v>NO</v>
      </c>
      <c r="AD3592" t="str">
        <f t="shared" si="1190"/>
        <v>NO</v>
      </c>
      <c r="AE3592" t="str">
        <f t="shared" si="1191"/>
        <v>NO</v>
      </c>
      <c r="AF3592" t="str">
        <f t="shared" si="1192"/>
        <v>NO</v>
      </c>
      <c r="AG3592" t="str">
        <f t="shared" si="1193"/>
        <v>NO</v>
      </c>
      <c r="AH3592" t="str">
        <f t="shared" si="1194"/>
        <v>NO</v>
      </c>
      <c r="AI3592">
        <f t="shared" si="1195"/>
        <v>73</v>
      </c>
      <c r="AJ3592" t="str">
        <f t="shared" si="1196"/>
        <v/>
      </c>
    </row>
    <row r="3593" spans="1:36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76"/>
        <v>1.75</v>
      </c>
      <c r="P3593" s="6">
        <f t="shared" si="1177"/>
        <v>68.055555555555557</v>
      </c>
      <c r="Q3593" t="str">
        <f t="shared" si="1178"/>
        <v>theater</v>
      </c>
      <c r="R3593" t="str">
        <f t="shared" si="1179"/>
        <v>plays</v>
      </c>
      <c r="S3593" s="8">
        <f t="shared" si="1180"/>
        <v>42004</v>
      </c>
      <c r="T3593" s="8">
        <f t="shared" si="1181"/>
        <v>42028.207638888889</v>
      </c>
      <c r="U3593">
        <f t="shared" si="1182"/>
        <v>2014</v>
      </c>
      <c r="V3593" t="str">
        <f>VLOOKUP(MONTH(S3593),REF!$C$4:$D$15,2,FALSE)</f>
        <v>DEC</v>
      </c>
      <c r="W3593" t="str">
        <f t="shared" si="1183"/>
        <v>YES</v>
      </c>
      <c r="X3593" t="str">
        <f t="shared" si="1184"/>
        <v>NO</v>
      </c>
      <c r="Y3593" t="str">
        <f t="shared" si="1185"/>
        <v>NO</v>
      </c>
      <c r="Z3593" t="str">
        <f t="shared" si="1186"/>
        <v>NO</v>
      </c>
      <c r="AA3593" t="str">
        <f t="shared" si="1187"/>
        <v>NO</v>
      </c>
      <c r="AB3593" t="str">
        <f t="shared" si="1188"/>
        <v>NO</v>
      </c>
      <c r="AC3593" t="str">
        <f t="shared" si="1189"/>
        <v>NO</v>
      </c>
      <c r="AD3593" t="str">
        <f t="shared" si="1190"/>
        <v>NO</v>
      </c>
      <c r="AE3593" t="str">
        <f t="shared" si="1191"/>
        <v>NO</v>
      </c>
      <c r="AF3593" t="str">
        <f t="shared" si="1192"/>
        <v>NO</v>
      </c>
      <c r="AG3593" t="str">
        <f t="shared" si="1193"/>
        <v>NO</v>
      </c>
      <c r="AH3593" t="str">
        <f t="shared" si="1194"/>
        <v>NO</v>
      </c>
      <c r="AI3593">
        <f t="shared" si="1195"/>
        <v>18</v>
      </c>
      <c r="AJ3593" t="str">
        <f t="shared" si="1196"/>
        <v/>
      </c>
    </row>
    <row r="3594" spans="1:36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76"/>
        <v>1.2725</v>
      </c>
      <c r="P3594" s="6">
        <f t="shared" si="1177"/>
        <v>72.714285714285708</v>
      </c>
      <c r="Q3594" t="str">
        <f t="shared" si="1178"/>
        <v>theater</v>
      </c>
      <c r="R3594" t="str">
        <f t="shared" si="1179"/>
        <v>plays</v>
      </c>
      <c r="S3594" s="8">
        <f t="shared" si="1180"/>
        <v>41989</v>
      </c>
      <c r="T3594" s="8">
        <f t="shared" si="1181"/>
        <v>42046.207638888889</v>
      </c>
      <c r="U3594">
        <f t="shared" si="1182"/>
        <v>2014</v>
      </c>
      <c r="V3594" t="str">
        <f>VLOOKUP(MONTH(S3594),REF!$C$4:$D$15,2,FALSE)</f>
        <v>DEC</v>
      </c>
      <c r="W3594" t="str">
        <f t="shared" si="1183"/>
        <v>NO</v>
      </c>
      <c r="X3594" t="str">
        <f t="shared" si="1184"/>
        <v>YES</v>
      </c>
      <c r="Y3594" t="str">
        <f t="shared" si="1185"/>
        <v>NO</v>
      </c>
      <c r="Z3594" t="str">
        <f t="shared" si="1186"/>
        <v>NO</v>
      </c>
      <c r="AA3594" t="str">
        <f t="shared" si="1187"/>
        <v>NO</v>
      </c>
      <c r="AB3594" t="str">
        <f t="shared" si="1188"/>
        <v>NO</v>
      </c>
      <c r="AC3594" t="str">
        <f t="shared" si="1189"/>
        <v>NO</v>
      </c>
      <c r="AD3594" t="str">
        <f t="shared" si="1190"/>
        <v>NO</v>
      </c>
      <c r="AE3594" t="str">
        <f t="shared" si="1191"/>
        <v>NO</v>
      </c>
      <c r="AF3594" t="str">
        <f t="shared" si="1192"/>
        <v>NO</v>
      </c>
      <c r="AG3594" t="str">
        <f t="shared" si="1193"/>
        <v>NO</v>
      </c>
      <c r="AH3594" t="str">
        <f t="shared" si="1194"/>
        <v>NO</v>
      </c>
      <c r="AI3594">
        <f t="shared" si="1195"/>
        <v>35</v>
      </c>
      <c r="AJ3594" t="str">
        <f t="shared" si="1196"/>
        <v/>
      </c>
    </row>
    <row r="3595" spans="1:36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76"/>
        <v>1.1063333333333334</v>
      </c>
      <c r="P3595" s="6">
        <f t="shared" si="1177"/>
        <v>77.186046511627907</v>
      </c>
      <c r="Q3595" t="str">
        <f t="shared" si="1178"/>
        <v>theater</v>
      </c>
      <c r="R3595" t="str">
        <f t="shared" si="1179"/>
        <v>plays</v>
      </c>
      <c r="S3595" s="8">
        <f t="shared" si="1180"/>
        <v>41975</v>
      </c>
      <c r="T3595" s="8">
        <f t="shared" si="1181"/>
        <v>42009.851388888885</v>
      </c>
      <c r="U3595">
        <f t="shared" si="1182"/>
        <v>2014</v>
      </c>
      <c r="V3595" t="str">
        <f>VLOOKUP(MONTH(S3595),REF!$C$4:$D$15,2,FALSE)</f>
        <v>DEC</v>
      </c>
      <c r="W3595" t="str">
        <f t="shared" si="1183"/>
        <v>NO</v>
      </c>
      <c r="X3595" t="str">
        <f t="shared" si="1184"/>
        <v>YES</v>
      </c>
      <c r="Y3595" t="str">
        <f t="shared" si="1185"/>
        <v>NO</v>
      </c>
      <c r="Z3595" t="str">
        <f t="shared" si="1186"/>
        <v>NO</v>
      </c>
      <c r="AA3595" t="str">
        <f t="shared" si="1187"/>
        <v>NO</v>
      </c>
      <c r="AB3595" t="str">
        <f t="shared" si="1188"/>
        <v>NO</v>
      </c>
      <c r="AC3595" t="str">
        <f t="shared" si="1189"/>
        <v>NO</v>
      </c>
      <c r="AD3595" t="str">
        <f t="shared" si="1190"/>
        <v>NO</v>
      </c>
      <c r="AE3595" t="str">
        <f t="shared" si="1191"/>
        <v>NO</v>
      </c>
      <c r="AF3595" t="str">
        <f t="shared" si="1192"/>
        <v>NO</v>
      </c>
      <c r="AG3595" t="str">
        <f t="shared" si="1193"/>
        <v>NO</v>
      </c>
      <c r="AH3595" t="str">
        <f t="shared" si="1194"/>
        <v>NO</v>
      </c>
      <c r="AI3595">
        <f t="shared" si="1195"/>
        <v>43</v>
      </c>
      <c r="AJ3595" t="str">
        <f t="shared" si="1196"/>
        <v/>
      </c>
    </row>
    <row r="3596" spans="1:36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76"/>
        <v>1.2593749999999999</v>
      </c>
      <c r="P3596" s="6">
        <f t="shared" si="1177"/>
        <v>55.972222222222221</v>
      </c>
      <c r="Q3596" t="str">
        <f t="shared" si="1178"/>
        <v>theater</v>
      </c>
      <c r="R3596" t="str">
        <f t="shared" si="1179"/>
        <v>plays</v>
      </c>
      <c r="S3596" s="8">
        <f t="shared" si="1180"/>
        <v>42592</v>
      </c>
      <c r="T3596" s="8">
        <f t="shared" si="1181"/>
        <v>42617.066921296297</v>
      </c>
      <c r="U3596">
        <f t="shared" si="1182"/>
        <v>2016</v>
      </c>
      <c r="V3596" t="str">
        <f>VLOOKUP(MONTH(S3596),REF!$C$4:$D$15,2,FALSE)</f>
        <v>AUG</v>
      </c>
      <c r="W3596" t="str">
        <f t="shared" si="1183"/>
        <v>NO</v>
      </c>
      <c r="X3596" t="str">
        <f t="shared" si="1184"/>
        <v>YES</v>
      </c>
      <c r="Y3596" t="str">
        <f t="shared" si="1185"/>
        <v>NO</v>
      </c>
      <c r="Z3596" t="str">
        <f t="shared" si="1186"/>
        <v>NO</v>
      </c>
      <c r="AA3596" t="str">
        <f t="shared" si="1187"/>
        <v>NO</v>
      </c>
      <c r="AB3596" t="str">
        <f t="shared" si="1188"/>
        <v>NO</v>
      </c>
      <c r="AC3596" t="str">
        <f t="shared" si="1189"/>
        <v>NO</v>
      </c>
      <c r="AD3596" t="str">
        <f t="shared" si="1190"/>
        <v>NO</v>
      </c>
      <c r="AE3596" t="str">
        <f t="shared" si="1191"/>
        <v>NO</v>
      </c>
      <c r="AF3596" t="str">
        <f t="shared" si="1192"/>
        <v>NO</v>
      </c>
      <c r="AG3596" t="str">
        <f t="shared" si="1193"/>
        <v>NO</v>
      </c>
      <c r="AH3596" t="str">
        <f t="shared" si="1194"/>
        <v>NO</v>
      </c>
      <c r="AI3596">
        <f t="shared" si="1195"/>
        <v>36</v>
      </c>
      <c r="AJ3596" t="str">
        <f t="shared" si="1196"/>
        <v/>
      </c>
    </row>
    <row r="3597" spans="1:36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76"/>
        <v>1.1850000000000001</v>
      </c>
      <c r="P3597" s="6">
        <f t="shared" si="1177"/>
        <v>49.693548387096776</v>
      </c>
      <c r="Q3597" t="str">
        <f t="shared" si="1178"/>
        <v>theater</v>
      </c>
      <c r="R3597" t="str">
        <f t="shared" si="1179"/>
        <v>plays</v>
      </c>
      <c r="S3597" s="8">
        <f t="shared" si="1180"/>
        <v>42050</v>
      </c>
      <c r="T3597" s="8">
        <f t="shared" si="1181"/>
        <v>42076.290972222225</v>
      </c>
      <c r="U3597">
        <f t="shared" si="1182"/>
        <v>2015</v>
      </c>
      <c r="V3597" t="str">
        <f>VLOOKUP(MONTH(S3597),REF!$C$4:$D$15,2,FALSE)</f>
        <v>FEB</v>
      </c>
      <c r="W3597" t="str">
        <f t="shared" si="1183"/>
        <v>NO</v>
      </c>
      <c r="X3597" t="str">
        <f t="shared" si="1184"/>
        <v>YES</v>
      </c>
      <c r="Y3597" t="str">
        <f t="shared" si="1185"/>
        <v>NO</v>
      </c>
      <c r="Z3597" t="str">
        <f t="shared" si="1186"/>
        <v>NO</v>
      </c>
      <c r="AA3597" t="str">
        <f t="shared" si="1187"/>
        <v>NO</v>
      </c>
      <c r="AB3597" t="str">
        <f t="shared" si="1188"/>
        <v>NO</v>
      </c>
      <c r="AC3597" t="str">
        <f t="shared" si="1189"/>
        <v>NO</v>
      </c>
      <c r="AD3597" t="str">
        <f t="shared" si="1190"/>
        <v>NO</v>
      </c>
      <c r="AE3597" t="str">
        <f t="shared" si="1191"/>
        <v>NO</v>
      </c>
      <c r="AF3597" t="str">
        <f t="shared" si="1192"/>
        <v>NO</v>
      </c>
      <c r="AG3597" t="str">
        <f t="shared" si="1193"/>
        <v>NO</v>
      </c>
      <c r="AH3597" t="str">
        <f t="shared" si="1194"/>
        <v>NO</v>
      </c>
      <c r="AI3597">
        <f t="shared" si="1195"/>
        <v>62</v>
      </c>
      <c r="AJ3597" t="str">
        <f t="shared" si="1196"/>
        <v/>
      </c>
    </row>
    <row r="3598" spans="1:36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76"/>
        <v>1.0772727272727274</v>
      </c>
      <c r="P3598" s="6">
        <f t="shared" si="1177"/>
        <v>79</v>
      </c>
      <c r="Q3598" t="str">
        <f t="shared" si="1178"/>
        <v>theater</v>
      </c>
      <c r="R3598" t="str">
        <f t="shared" si="1179"/>
        <v>plays</v>
      </c>
      <c r="S3598" s="8">
        <f t="shared" si="1180"/>
        <v>41857</v>
      </c>
      <c r="T3598" s="8">
        <f t="shared" si="1181"/>
        <v>41877.715069444443</v>
      </c>
      <c r="U3598">
        <f t="shared" si="1182"/>
        <v>2014</v>
      </c>
      <c r="V3598" t="str">
        <f>VLOOKUP(MONTH(S3598),REF!$C$4:$D$15,2,FALSE)</f>
        <v>AUG</v>
      </c>
      <c r="W3598" t="str">
        <f t="shared" si="1183"/>
        <v>NO</v>
      </c>
      <c r="X3598" t="str">
        <f t="shared" si="1184"/>
        <v>YES</v>
      </c>
      <c r="Y3598" t="str">
        <f t="shared" si="1185"/>
        <v>NO</v>
      </c>
      <c r="Z3598" t="str">
        <f t="shared" si="1186"/>
        <v>NO</v>
      </c>
      <c r="AA3598" t="str">
        <f t="shared" si="1187"/>
        <v>NO</v>
      </c>
      <c r="AB3598" t="str">
        <f t="shared" si="1188"/>
        <v>NO</v>
      </c>
      <c r="AC3598" t="str">
        <f t="shared" si="1189"/>
        <v>NO</v>
      </c>
      <c r="AD3598" t="str">
        <f t="shared" si="1190"/>
        <v>NO</v>
      </c>
      <c r="AE3598" t="str">
        <f t="shared" si="1191"/>
        <v>NO</v>
      </c>
      <c r="AF3598" t="str">
        <f t="shared" si="1192"/>
        <v>NO</v>
      </c>
      <c r="AG3598" t="str">
        <f t="shared" si="1193"/>
        <v>NO</v>
      </c>
      <c r="AH3598" t="str">
        <f t="shared" si="1194"/>
        <v>NO</v>
      </c>
      <c r="AI3598">
        <f t="shared" si="1195"/>
        <v>15</v>
      </c>
      <c r="AJ3598" t="str">
        <f t="shared" si="1196"/>
        <v/>
      </c>
    </row>
    <row r="3599" spans="1:36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76"/>
        <v>1.026</v>
      </c>
      <c r="P3599" s="6">
        <f t="shared" si="1177"/>
        <v>77.727272727272734</v>
      </c>
      <c r="Q3599" t="str">
        <f t="shared" si="1178"/>
        <v>theater</v>
      </c>
      <c r="R3599" t="str">
        <f t="shared" si="1179"/>
        <v>plays</v>
      </c>
      <c r="S3599" s="8">
        <f t="shared" si="1180"/>
        <v>42418</v>
      </c>
      <c r="T3599" s="8">
        <f t="shared" si="1181"/>
        <v>42432.249305555553</v>
      </c>
      <c r="U3599">
        <f t="shared" si="1182"/>
        <v>2016</v>
      </c>
      <c r="V3599" t="str">
        <f>VLOOKUP(MONTH(S3599),REF!$C$4:$D$15,2,FALSE)</f>
        <v>FEB</v>
      </c>
      <c r="W3599" t="str">
        <f t="shared" si="1183"/>
        <v>NO</v>
      </c>
      <c r="X3599" t="str">
        <f t="shared" si="1184"/>
        <v>YES</v>
      </c>
      <c r="Y3599" t="str">
        <f t="shared" si="1185"/>
        <v>NO</v>
      </c>
      <c r="Z3599" t="str">
        <f t="shared" si="1186"/>
        <v>NO</v>
      </c>
      <c r="AA3599" t="str">
        <f t="shared" si="1187"/>
        <v>NO</v>
      </c>
      <c r="AB3599" t="str">
        <f t="shared" si="1188"/>
        <v>NO</v>
      </c>
      <c r="AC3599" t="str">
        <f t="shared" si="1189"/>
        <v>NO</v>
      </c>
      <c r="AD3599" t="str">
        <f t="shared" si="1190"/>
        <v>NO</v>
      </c>
      <c r="AE3599" t="str">
        <f t="shared" si="1191"/>
        <v>NO</v>
      </c>
      <c r="AF3599" t="str">
        <f t="shared" si="1192"/>
        <v>NO</v>
      </c>
      <c r="AG3599" t="str">
        <f t="shared" si="1193"/>
        <v>NO</v>
      </c>
      <c r="AH3599" t="str">
        <f t="shared" si="1194"/>
        <v>NO</v>
      </c>
      <c r="AI3599">
        <f t="shared" si="1195"/>
        <v>33</v>
      </c>
      <c r="AJ3599" t="str">
        <f t="shared" si="1196"/>
        <v/>
      </c>
    </row>
    <row r="3600" spans="1:36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76"/>
        <v>1.101</v>
      </c>
      <c r="P3600" s="6">
        <f t="shared" si="1177"/>
        <v>40.777777777777779</v>
      </c>
      <c r="Q3600" t="str">
        <f t="shared" si="1178"/>
        <v>theater</v>
      </c>
      <c r="R3600" t="str">
        <f t="shared" si="1179"/>
        <v>plays</v>
      </c>
      <c r="S3600" s="8">
        <f t="shared" si="1180"/>
        <v>41867</v>
      </c>
      <c r="T3600" s="8">
        <f t="shared" si="1181"/>
        <v>41885.207638888889</v>
      </c>
      <c r="U3600">
        <f t="shared" si="1182"/>
        <v>2014</v>
      </c>
      <c r="V3600" t="str">
        <f>VLOOKUP(MONTH(S3600),REF!$C$4:$D$15,2,FALSE)</f>
        <v>AUG</v>
      </c>
      <c r="W3600" t="str">
        <f t="shared" si="1183"/>
        <v>NO</v>
      </c>
      <c r="X3600" t="str">
        <f t="shared" si="1184"/>
        <v>YES</v>
      </c>
      <c r="Y3600" t="str">
        <f t="shared" si="1185"/>
        <v>NO</v>
      </c>
      <c r="Z3600" t="str">
        <f t="shared" si="1186"/>
        <v>NO</v>
      </c>
      <c r="AA3600" t="str">
        <f t="shared" si="1187"/>
        <v>NO</v>
      </c>
      <c r="AB3600" t="str">
        <f t="shared" si="1188"/>
        <v>NO</v>
      </c>
      <c r="AC3600" t="str">
        <f t="shared" si="1189"/>
        <v>NO</v>
      </c>
      <c r="AD3600" t="str">
        <f t="shared" si="1190"/>
        <v>NO</v>
      </c>
      <c r="AE3600" t="str">
        <f t="shared" si="1191"/>
        <v>NO</v>
      </c>
      <c r="AF3600" t="str">
        <f t="shared" si="1192"/>
        <v>NO</v>
      </c>
      <c r="AG3600" t="str">
        <f t="shared" si="1193"/>
        <v>NO</v>
      </c>
      <c r="AH3600" t="str">
        <f t="shared" si="1194"/>
        <v>NO</v>
      </c>
      <c r="AI3600">
        <f t="shared" si="1195"/>
        <v>27</v>
      </c>
      <c r="AJ3600" t="str">
        <f t="shared" si="1196"/>
        <v/>
      </c>
    </row>
    <row r="3601" spans="1:36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76"/>
        <v>2.02</v>
      </c>
      <c r="P3601" s="6">
        <f t="shared" si="1177"/>
        <v>59.411764705882355</v>
      </c>
      <c r="Q3601" t="str">
        <f t="shared" si="1178"/>
        <v>theater</v>
      </c>
      <c r="R3601" t="str">
        <f t="shared" si="1179"/>
        <v>plays</v>
      </c>
      <c r="S3601" s="8">
        <f t="shared" si="1180"/>
        <v>42221</v>
      </c>
      <c r="T3601" s="8">
        <f t="shared" si="1181"/>
        <v>42246</v>
      </c>
      <c r="U3601">
        <f t="shared" si="1182"/>
        <v>2015</v>
      </c>
      <c r="V3601" t="str">
        <f>VLOOKUP(MONTH(S3601),REF!$C$4:$D$15,2,FALSE)</f>
        <v>AUG</v>
      </c>
      <c r="W3601" t="str">
        <f t="shared" si="1183"/>
        <v>YES</v>
      </c>
      <c r="X3601" t="str">
        <f t="shared" si="1184"/>
        <v>NO</v>
      </c>
      <c r="Y3601" t="str">
        <f t="shared" si="1185"/>
        <v>NO</v>
      </c>
      <c r="Z3601" t="str">
        <f t="shared" si="1186"/>
        <v>NO</v>
      </c>
      <c r="AA3601" t="str">
        <f t="shared" si="1187"/>
        <v>NO</v>
      </c>
      <c r="AB3601" t="str">
        <f t="shared" si="1188"/>
        <v>NO</v>
      </c>
      <c r="AC3601" t="str">
        <f t="shared" si="1189"/>
        <v>NO</v>
      </c>
      <c r="AD3601" t="str">
        <f t="shared" si="1190"/>
        <v>NO</v>
      </c>
      <c r="AE3601" t="str">
        <f t="shared" si="1191"/>
        <v>NO</v>
      </c>
      <c r="AF3601" t="str">
        <f t="shared" si="1192"/>
        <v>NO</v>
      </c>
      <c r="AG3601" t="str">
        <f t="shared" si="1193"/>
        <v>NO</v>
      </c>
      <c r="AH3601" t="str">
        <f t="shared" si="1194"/>
        <v>NO</v>
      </c>
      <c r="AI3601">
        <f t="shared" si="1195"/>
        <v>17</v>
      </c>
      <c r="AJ3601" t="str">
        <f t="shared" si="1196"/>
        <v/>
      </c>
    </row>
    <row r="3602" spans="1:36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76"/>
        <v>1.3</v>
      </c>
      <c r="P3602" s="6">
        <f t="shared" si="1177"/>
        <v>3.25</v>
      </c>
      <c r="Q3602" t="str">
        <f t="shared" si="1178"/>
        <v>theater</v>
      </c>
      <c r="R3602" t="str">
        <f t="shared" si="1179"/>
        <v>plays</v>
      </c>
      <c r="S3602" s="8">
        <f t="shared" si="1180"/>
        <v>42629</v>
      </c>
      <c r="T3602" s="8">
        <f t="shared" si="1181"/>
        <v>42656.849120370374</v>
      </c>
      <c r="U3602">
        <f t="shared" si="1182"/>
        <v>2016</v>
      </c>
      <c r="V3602" t="str">
        <f>VLOOKUP(MONTH(S3602),REF!$C$4:$D$15,2,FALSE)</f>
        <v>SEP</v>
      </c>
      <c r="W3602" t="str">
        <f t="shared" si="1183"/>
        <v>YES</v>
      </c>
      <c r="X3602" t="str">
        <f t="shared" si="1184"/>
        <v>NO</v>
      </c>
      <c r="Y3602" t="str">
        <f t="shared" si="1185"/>
        <v>NO</v>
      </c>
      <c r="Z3602" t="str">
        <f t="shared" si="1186"/>
        <v>NO</v>
      </c>
      <c r="AA3602" t="str">
        <f t="shared" si="1187"/>
        <v>NO</v>
      </c>
      <c r="AB3602" t="str">
        <f t="shared" si="1188"/>
        <v>NO</v>
      </c>
      <c r="AC3602" t="str">
        <f t="shared" si="1189"/>
        <v>NO</v>
      </c>
      <c r="AD3602" t="str">
        <f t="shared" si="1190"/>
        <v>NO</v>
      </c>
      <c r="AE3602" t="str">
        <f t="shared" si="1191"/>
        <v>NO</v>
      </c>
      <c r="AF3602" t="str">
        <f t="shared" si="1192"/>
        <v>NO</v>
      </c>
      <c r="AG3602" t="str">
        <f t="shared" si="1193"/>
        <v>NO</v>
      </c>
      <c r="AH3602" t="str">
        <f t="shared" si="1194"/>
        <v>NO</v>
      </c>
      <c r="AI3602">
        <f t="shared" si="1195"/>
        <v>4</v>
      </c>
      <c r="AJ3602" t="str">
        <f t="shared" si="1196"/>
        <v/>
      </c>
    </row>
    <row r="3603" spans="1:36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76"/>
        <v>1.0435000000000001</v>
      </c>
      <c r="P3603" s="6">
        <f t="shared" si="1177"/>
        <v>39.377358490566039</v>
      </c>
      <c r="Q3603" t="str">
        <f t="shared" si="1178"/>
        <v>theater</v>
      </c>
      <c r="R3603" t="str">
        <f t="shared" si="1179"/>
        <v>plays</v>
      </c>
      <c r="S3603" s="8">
        <f t="shared" si="1180"/>
        <v>41991</v>
      </c>
      <c r="T3603" s="8">
        <f t="shared" si="1181"/>
        <v>42020.99863425926</v>
      </c>
      <c r="U3603">
        <f t="shared" si="1182"/>
        <v>2014</v>
      </c>
      <c r="V3603" t="str">
        <f>VLOOKUP(MONTH(S3603),REF!$C$4:$D$15,2,FALSE)</f>
        <v>DEC</v>
      </c>
      <c r="W3603" t="str">
        <f t="shared" si="1183"/>
        <v>NO</v>
      </c>
      <c r="X3603" t="str">
        <f t="shared" si="1184"/>
        <v>YES</v>
      </c>
      <c r="Y3603" t="str">
        <f t="shared" si="1185"/>
        <v>NO</v>
      </c>
      <c r="Z3603" t="str">
        <f t="shared" si="1186"/>
        <v>NO</v>
      </c>
      <c r="AA3603" t="str">
        <f t="shared" si="1187"/>
        <v>NO</v>
      </c>
      <c r="AB3603" t="str">
        <f t="shared" si="1188"/>
        <v>NO</v>
      </c>
      <c r="AC3603" t="str">
        <f t="shared" si="1189"/>
        <v>NO</v>
      </c>
      <c r="AD3603" t="str">
        <f t="shared" si="1190"/>
        <v>NO</v>
      </c>
      <c r="AE3603" t="str">
        <f t="shared" si="1191"/>
        <v>NO</v>
      </c>
      <c r="AF3603" t="str">
        <f t="shared" si="1192"/>
        <v>NO</v>
      </c>
      <c r="AG3603" t="str">
        <f t="shared" si="1193"/>
        <v>NO</v>
      </c>
      <c r="AH3603" t="str">
        <f t="shared" si="1194"/>
        <v>NO</v>
      </c>
      <c r="AI3603">
        <f t="shared" si="1195"/>
        <v>53</v>
      </c>
      <c r="AJ3603" t="str">
        <f t="shared" si="1196"/>
        <v/>
      </c>
    </row>
    <row r="3604" spans="1:36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76"/>
        <v>1.0004999999999999</v>
      </c>
      <c r="P3604" s="6">
        <f t="shared" si="1177"/>
        <v>81.673469387755105</v>
      </c>
      <c r="Q3604" t="str">
        <f t="shared" si="1178"/>
        <v>theater</v>
      </c>
      <c r="R3604" t="str">
        <f t="shared" si="1179"/>
        <v>plays</v>
      </c>
      <c r="S3604" s="8">
        <f t="shared" si="1180"/>
        <v>42448</v>
      </c>
      <c r="T3604" s="8">
        <f t="shared" si="1181"/>
        <v>42507.894432870366</v>
      </c>
      <c r="U3604">
        <f t="shared" si="1182"/>
        <v>2016</v>
      </c>
      <c r="V3604" t="str">
        <f>VLOOKUP(MONTH(S3604),REF!$C$4:$D$15,2,FALSE)</f>
        <v>MAR</v>
      </c>
      <c r="W3604" t="str">
        <f t="shared" si="1183"/>
        <v>NO</v>
      </c>
      <c r="X3604" t="str">
        <f t="shared" si="1184"/>
        <v>YES</v>
      </c>
      <c r="Y3604" t="str">
        <f t="shared" si="1185"/>
        <v>NO</v>
      </c>
      <c r="Z3604" t="str">
        <f t="shared" si="1186"/>
        <v>NO</v>
      </c>
      <c r="AA3604" t="str">
        <f t="shared" si="1187"/>
        <v>NO</v>
      </c>
      <c r="AB3604" t="str">
        <f t="shared" si="1188"/>
        <v>NO</v>
      </c>
      <c r="AC3604" t="str">
        <f t="shared" si="1189"/>
        <v>NO</v>
      </c>
      <c r="AD3604" t="str">
        <f t="shared" si="1190"/>
        <v>NO</v>
      </c>
      <c r="AE3604" t="str">
        <f t="shared" si="1191"/>
        <v>NO</v>
      </c>
      <c r="AF3604" t="str">
        <f t="shared" si="1192"/>
        <v>NO</v>
      </c>
      <c r="AG3604" t="str">
        <f t="shared" si="1193"/>
        <v>NO</v>
      </c>
      <c r="AH3604" t="str">
        <f t="shared" si="1194"/>
        <v>NO</v>
      </c>
      <c r="AI3604">
        <f t="shared" si="1195"/>
        <v>49</v>
      </c>
      <c r="AJ3604" t="str">
        <f t="shared" si="1196"/>
        <v/>
      </c>
    </row>
    <row r="3605" spans="1:36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76"/>
        <v>1.7066666666666668</v>
      </c>
      <c r="P3605" s="6">
        <f t="shared" si="1177"/>
        <v>44.912280701754383</v>
      </c>
      <c r="Q3605" t="str">
        <f t="shared" si="1178"/>
        <v>theater</v>
      </c>
      <c r="R3605" t="str">
        <f t="shared" si="1179"/>
        <v>plays</v>
      </c>
      <c r="S3605" s="8">
        <f t="shared" si="1180"/>
        <v>42284</v>
      </c>
      <c r="T3605" s="8">
        <f t="shared" si="1181"/>
        <v>42313.906018518523</v>
      </c>
      <c r="U3605">
        <f t="shared" si="1182"/>
        <v>2015</v>
      </c>
      <c r="V3605" t="str">
        <f>VLOOKUP(MONTH(S3605),REF!$C$4:$D$15,2,FALSE)</f>
        <v>OCT</v>
      </c>
      <c r="W3605" t="str">
        <f t="shared" si="1183"/>
        <v>NO</v>
      </c>
      <c r="X3605" t="str">
        <f t="shared" si="1184"/>
        <v>YES</v>
      </c>
      <c r="Y3605" t="str">
        <f t="shared" si="1185"/>
        <v>NO</v>
      </c>
      <c r="Z3605" t="str">
        <f t="shared" si="1186"/>
        <v>NO</v>
      </c>
      <c r="AA3605" t="str">
        <f t="shared" si="1187"/>
        <v>NO</v>
      </c>
      <c r="AB3605" t="str">
        <f t="shared" si="1188"/>
        <v>NO</v>
      </c>
      <c r="AC3605" t="str">
        <f t="shared" si="1189"/>
        <v>NO</v>
      </c>
      <c r="AD3605" t="str">
        <f t="shared" si="1190"/>
        <v>NO</v>
      </c>
      <c r="AE3605" t="str">
        <f t="shared" si="1191"/>
        <v>NO</v>
      </c>
      <c r="AF3605" t="str">
        <f t="shared" si="1192"/>
        <v>NO</v>
      </c>
      <c r="AG3605" t="str">
        <f t="shared" si="1193"/>
        <v>NO</v>
      </c>
      <c r="AH3605" t="str">
        <f t="shared" si="1194"/>
        <v>NO</v>
      </c>
      <c r="AI3605">
        <f t="shared" si="1195"/>
        <v>57</v>
      </c>
      <c r="AJ3605" t="str">
        <f t="shared" si="1196"/>
        <v/>
      </c>
    </row>
    <row r="3606" spans="1:36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76"/>
        <v>1.1283333333333334</v>
      </c>
      <c r="P3606" s="6">
        <f t="shared" si="1177"/>
        <v>49.05797101449275</v>
      </c>
      <c r="Q3606" t="str">
        <f t="shared" si="1178"/>
        <v>theater</v>
      </c>
      <c r="R3606" t="str">
        <f t="shared" si="1179"/>
        <v>plays</v>
      </c>
      <c r="S3606" s="8">
        <f t="shared" si="1180"/>
        <v>42483</v>
      </c>
      <c r="T3606" s="8">
        <f t="shared" si="1181"/>
        <v>42489.290972222225</v>
      </c>
      <c r="U3606">
        <f t="shared" si="1182"/>
        <v>2016</v>
      </c>
      <c r="V3606" t="str">
        <f>VLOOKUP(MONTH(S3606),REF!$C$4:$D$15,2,FALSE)</f>
        <v>APR</v>
      </c>
      <c r="W3606" t="str">
        <f t="shared" si="1183"/>
        <v>NO</v>
      </c>
      <c r="X3606" t="str">
        <f t="shared" si="1184"/>
        <v>YES</v>
      </c>
      <c r="Y3606" t="str">
        <f t="shared" si="1185"/>
        <v>NO</v>
      </c>
      <c r="Z3606" t="str">
        <f t="shared" si="1186"/>
        <v>NO</v>
      </c>
      <c r="AA3606" t="str">
        <f t="shared" si="1187"/>
        <v>NO</v>
      </c>
      <c r="AB3606" t="str">
        <f t="shared" si="1188"/>
        <v>NO</v>
      </c>
      <c r="AC3606" t="str">
        <f t="shared" si="1189"/>
        <v>NO</v>
      </c>
      <c r="AD3606" t="str">
        <f t="shared" si="1190"/>
        <v>NO</v>
      </c>
      <c r="AE3606" t="str">
        <f t="shared" si="1191"/>
        <v>NO</v>
      </c>
      <c r="AF3606" t="str">
        <f t="shared" si="1192"/>
        <v>NO</v>
      </c>
      <c r="AG3606" t="str">
        <f t="shared" si="1193"/>
        <v>NO</v>
      </c>
      <c r="AH3606" t="str">
        <f t="shared" si="1194"/>
        <v>NO</v>
      </c>
      <c r="AI3606">
        <f t="shared" si="1195"/>
        <v>69</v>
      </c>
      <c r="AJ3606" t="str">
        <f t="shared" si="1196"/>
        <v/>
      </c>
    </row>
    <row r="3607" spans="1:36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76"/>
        <v>1.84</v>
      </c>
      <c r="P3607" s="6">
        <f t="shared" si="1177"/>
        <v>30.666666666666668</v>
      </c>
      <c r="Q3607" t="str">
        <f t="shared" si="1178"/>
        <v>theater</v>
      </c>
      <c r="R3607" t="str">
        <f t="shared" si="1179"/>
        <v>plays</v>
      </c>
      <c r="S3607" s="8">
        <f t="shared" si="1180"/>
        <v>42384</v>
      </c>
      <c r="T3607" s="8">
        <f t="shared" si="1181"/>
        <v>42413.793124999997</v>
      </c>
      <c r="U3607">
        <f t="shared" si="1182"/>
        <v>2016</v>
      </c>
      <c r="V3607" t="str">
        <f>VLOOKUP(MONTH(S3607),REF!$C$4:$D$15,2,FALSE)</f>
        <v>JAN</v>
      </c>
      <c r="W3607" t="str">
        <f t="shared" si="1183"/>
        <v>YES</v>
      </c>
      <c r="X3607" t="str">
        <f t="shared" si="1184"/>
        <v>NO</v>
      </c>
      <c r="Y3607" t="str">
        <f t="shared" si="1185"/>
        <v>NO</v>
      </c>
      <c r="Z3607" t="str">
        <f t="shared" si="1186"/>
        <v>NO</v>
      </c>
      <c r="AA3607" t="str">
        <f t="shared" si="1187"/>
        <v>NO</v>
      </c>
      <c r="AB3607" t="str">
        <f t="shared" si="1188"/>
        <v>NO</v>
      </c>
      <c r="AC3607" t="str">
        <f t="shared" si="1189"/>
        <v>NO</v>
      </c>
      <c r="AD3607" t="str">
        <f t="shared" si="1190"/>
        <v>NO</v>
      </c>
      <c r="AE3607" t="str">
        <f t="shared" si="1191"/>
        <v>NO</v>
      </c>
      <c r="AF3607" t="str">
        <f t="shared" si="1192"/>
        <v>NO</v>
      </c>
      <c r="AG3607" t="str">
        <f t="shared" si="1193"/>
        <v>NO</v>
      </c>
      <c r="AH3607" t="str">
        <f t="shared" si="1194"/>
        <v>NO</v>
      </c>
      <c r="AI3607">
        <f t="shared" si="1195"/>
        <v>15</v>
      </c>
      <c r="AJ3607" t="str">
        <f t="shared" si="1196"/>
        <v/>
      </c>
    </row>
    <row r="3608" spans="1:36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76"/>
        <v>1.3026666666666666</v>
      </c>
      <c r="P3608" s="6">
        <f t="shared" si="1177"/>
        <v>61.0625</v>
      </c>
      <c r="Q3608" t="str">
        <f t="shared" si="1178"/>
        <v>theater</v>
      </c>
      <c r="R3608" t="str">
        <f t="shared" si="1179"/>
        <v>plays</v>
      </c>
      <c r="S3608" s="8">
        <f t="shared" si="1180"/>
        <v>42567</v>
      </c>
      <c r="T3608" s="8">
        <f t="shared" si="1181"/>
        <v>42596.604826388888</v>
      </c>
      <c r="U3608">
        <f t="shared" si="1182"/>
        <v>2016</v>
      </c>
      <c r="V3608" t="str">
        <f>VLOOKUP(MONTH(S3608),REF!$C$4:$D$15,2,FALSE)</f>
        <v>JUL</v>
      </c>
      <c r="W3608" t="str">
        <f t="shared" si="1183"/>
        <v>NO</v>
      </c>
      <c r="X3608" t="str">
        <f t="shared" si="1184"/>
        <v>YES</v>
      </c>
      <c r="Y3608" t="str">
        <f t="shared" si="1185"/>
        <v>NO</v>
      </c>
      <c r="Z3608" t="str">
        <f t="shared" si="1186"/>
        <v>NO</v>
      </c>
      <c r="AA3608" t="str">
        <f t="shared" si="1187"/>
        <v>NO</v>
      </c>
      <c r="AB3608" t="str">
        <f t="shared" si="1188"/>
        <v>NO</v>
      </c>
      <c r="AC3608" t="str">
        <f t="shared" si="1189"/>
        <v>NO</v>
      </c>
      <c r="AD3608" t="str">
        <f t="shared" si="1190"/>
        <v>NO</v>
      </c>
      <c r="AE3608" t="str">
        <f t="shared" si="1191"/>
        <v>NO</v>
      </c>
      <c r="AF3608" t="str">
        <f t="shared" si="1192"/>
        <v>NO</v>
      </c>
      <c r="AG3608" t="str">
        <f t="shared" si="1193"/>
        <v>NO</v>
      </c>
      <c r="AH3608" t="str">
        <f t="shared" si="1194"/>
        <v>NO</v>
      </c>
      <c r="AI3608">
        <f t="shared" si="1195"/>
        <v>64</v>
      </c>
      <c r="AJ3608" t="str">
        <f t="shared" si="1196"/>
        <v/>
      </c>
    </row>
    <row r="3609" spans="1:36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76"/>
        <v>1.0545454545454545</v>
      </c>
      <c r="P3609" s="6">
        <f t="shared" si="1177"/>
        <v>29</v>
      </c>
      <c r="Q3609" t="str">
        <f t="shared" si="1178"/>
        <v>theater</v>
      </c>
      <c r="R3609" t="str">
        <f t="shared" si="1179"/>
        <v>plays</v>
      </c>
      <c r="S3609" s="8">
        <f t="shared" si="1180"/>
        <v>42339</v>
      </c>
      <c r="T3609" s="8">
        <f t="shared" si="1181"/>
        <v>42353</v>
      </c>
      <c r="U3609">
        <f t="shared" si="1182"/>
        <v>2015</v>
      </c>
      <c r="V3609" t="str">
        <f>VLOOKUP(MONTH(S3609),REF!$C$4:$D$15,2,FALSE)</f>
        <v>DEC</v>
      </c>
      <c r="W3609" t="str">
        <f t="shared" si="1183"/>
        <v>YES</v>
      </c>
      <c r="X3609" t="str">
        <f t="shared" si="1184"/>
        <v>NO</v>
      </c>
      <c r="Y3609" t="str">
        <f t="shared" si="1185"/>
        <v>NO</v>
      </c>
      <c r="Z3609" t="str">
        <f t="shared" si="1186"/>
        <v>NO</v>
      </c>
      <c r="AA3609" t="str">
        <f t="shared" si="1187"/>
        <v>NO</v>
      </c>
      <c r="AB3609" t="str">
        <f t="shared" si="1188"/>
        <v>NO</v>
      </c>
      <c r="AC3609" t="str">
        <f t="shared" si="1189"/>
        <v>NO</v>
      </c>
      <c r="AD3609" t="str">
        <f t="shared" si="1190"/>
        <v>NO</v>
      </c>
      <c r="AE3609" t="str">
        <f t="shared" si="1191"/>
        <v>NO</v>
      </c>
      <c r="AF3609" t="str">
        <f t="shared" si="1192"/>
        <v>NO</v>
      </c>
      <c r="AG3609" t="str">
        <f t="shared" si="1193"/>
        <v>NO</v>
      </c>
      <c r="AH3609" t="str">
        <f t="shared" si="1194"/>
        <v>NO</v>
      </c>
      <c r="AI3609">
        <f t="shared" si="1195"/>
        <v>20</v>
      </c>
      <c r="AJ3609" t="str">
        <f t="shared" si="1196"/>
        <v/>
      </c>
    </row>
    <row r="3610" spans="1:36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76"/>
        <v>1</v>
      </c>
      <c r="P3610" s="6">
        <f t="shared" si="1177"/>
        <v>29.62962962962963</v>
      </c>
      <c r="Q3610" t="str">
        <f t="shared" si="1178"/>
        <v>theater</v>
      </c>
      <c r="R3610" t="str">
        <f t="shared" si="1179"/>
        <v>plays</v>
      </c>
      <c r="S3610" s="8">
        <f t="shared" si="1180"/>
        <v>42507</v>
      </c>
      <c r="T3610" s="8">
        <f t="shared" si="1181"/>
        <v>42538.583333333328</v>
      </c>
      <c r="U3610">
        <f t="shared" si="1182"/>
        <v>2016</v>
      </c>
      <c r="V3610" t="str">
        <f>VLOOKUP(MONTH(S3610),REF!$C$4:$D$15,2,FALSE)</f>
        <v>MAY</v>
      </c>
      <c r="W3610" t="str">
        <f t="shared" si="1183"/>
        <v>YES</v>
      </c>
      <c r="X3610" t="str">
        <f t="shared" si="1184"/>
        <v>NO</v>
      </c>
      <c r="Y3610" t="str">
        <f t="shared" si="1185"/>
        <v>NO</v>
      </c>
      <c r="Z3610" t="str">
        <f t="shared" si="1186"/>
        <v>NO</v>
      </c>
      <c r="AA3610" t="str">
        <f t="shared" si="1187"/>
        <v>NO</v>
      </c>
      <c r="AB3610" t="str">
        <f t="shared" si="1188"/>
        <v>NO</v>
      </c>
      <c r="AC3610" t="str">
        <f t="shared" si="1189"/>
        <v>NO</v>
      </c>
      <c r="AD3610" t="str">
        <f t="shared" si="1190"/>
        <v>NO</v>
      </c>
      <c r="AE3610" t="str">
        <f t="shared" si="1191"/>
        <v>NO</v>
      </c>
      <c r="AF3610" t="str">
        <f t="shared" si="1192"/>
        <v>NO</v>
      </c>
      <c r="AG3610" t="str">
        <f t="shared" si="1193"/>
        <v>NO</v>
      </c>
      <c r="AH3610" t="str">
        <f t="shared" si="1194"/>
        <v>NO</v>
      </c>
      <c r="AI3610">
        <f t="shared" si="1195"/>
        <v>27</v>
      </c>
      <c r="AJ3610" t="str">
        <f t="shared" si="1196"/>
        <v/>
      </c>
    </row>
    <row r="3611" spans="1:36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76"/>
        <v>1.5331632653061225</v>
      </c>
      <c r="P3611" s="6">
        <f t="shared" si="1177"/>
        <v>143.0952380952381</v>
      </c>
      <c r="Q3611" t="str">
        <f t="shared" si="1178"/>
        <v>theater</v>
      </c>
      <c r="R3611" t="str">
        <f t="shared" si="1179"/>
        <v>plays</v>
      </c>
      <c r="S3611" s="8">
        <f t="shared" si="1180"/>
        <v>42430</v>
      </c>
      <c r="T3611" s="8">
        <f t="shared" si="1181"/>
        <v>42459.950057870374</v>
      </c>
      <c r="U3611">
        <f t="shared" si="1182"/>
        <v>2016</v>
      </c>
      <c r="V3611" t="str">
        <f>VLOOKUP(MONTH(S3611),REF!$C$4:$D$15,2,FALSE)</f>
        <v>MAR</v>
      </c>
      <c r="W3611" t="str">
        <f t="shared" si="1183"/>
        <v>NO</v>
      </c>
      <c r="X3611" t="str">
        <f t="shared" si="1184"/>
        <v>YES</v>
      </c>
      <c r="Y3611" t="str">
        <f t="shared" si="1185"/>
        <v>NO</v>
      </c>
      <c r="Z3611" t="str">
        <f t="shared" si="1186"/>
        <v>NO</v>
      </c>
      <c r="AA3611" t="str">
        <f t="shared" si="1187"/>
        <v>NO</v>
      </c>
      <c r="AB3611" t="str">
        <f t="shared" si="1188"/>
        <v>NO</v>
      </c>
      <c r="AC3611" t="str">
        <f t="shared" si="1189"/>
        <v>NO</v>
      </c>
      <c r="AD3611" t="str">
        <f t="shared" si="1190"/>
        <v>NO</v>
      </c>
      <c r="AE3611" t="str">
        <f t="shared" si="1191"/>
        <v>NO</v>
      </c>
      <c r="AF3611" t="str">
        <f t="shared" si="1192"/>
        <v>NO</v>
      </c>
      <c r="AG3611" t="str">
        <f t="shared" si="1193"/>
        <v>NO</v>
      </c>
      <c r="AH3611" t="str">
        <f t="shared" si="1194"/>
        <v>NO</v>
      </c>
      <c r="AI3611">
        <f t="shared" si="1195"/>
        <v>21</v>
      </c>
      <c r="AJ3611" t="str">
        <f t="shared" si="1196"/>
        <v/>
      </c>
    </row>
    <row r="3612" spans="1:36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76"/>
        <v>1.623</v>
      </c>
      <c r="P3612" s="6">
        <f t="shared" si="1177"/>
        <v>52.354838709677416</v>
      </c>
      <c r="Q3612" t="str">
        <f t="shared" si="1178"/>
        <v>theater</v>
      </c>
      <c r="R3612" t="str">
        <f t="shared" si="1179"/>
        <v>plays</v>
      </c>
      <c r="S3612" s="8">
        <f t="shared" si="1180"/>
        <v>42203</v>
      </c>
      <c r="T3612" s="8">
        <f t="shared" si="1181"/>
        <v>42233.432129629626</v>
      </c>
      <c r="U3612">
        <f t="shared" si="1182"/>
        <v>2015</v>
      </c>
      <c r="V3612" t="str">
        <f>VLOOKUP(MONTH(S3612),REF!$C$4:$D$15,2,FALSE)</f>
        <v>JUL</v>
      </c>
      <c r="W3612" t="str">
        <f t="shared" si="1183"/>
        <v>NO</v>
      </c>
      <c r="X3612" t="str">
        <f t="shared" si="1184"/>
        <v>YES</v>
      </c>
      <c r="Y3612" t="str">
        <f t="shared" si="1185"/>
        <v>NO</v>
      </c>
      <c r="Z3612" t="str">
        <f t="shared" si="1186"/>
        <v>NO</v>
      </c>
      <c r="AA3612" t="str">
        <f t="shared" si="1187"/>
        <v>NO</v>
      </c>
      <c r="AB3612" t="str">
        <f t="shared" si="1188"/>
        <v>NO</v>
      </c>
      <c r="AC3612" t="str">
        <f t="shared" si="1189"/>
        <v>NO</v>
      </c>
      <c r="AD3612" t="str">
        <f t="shared" si="1190"/>
        <v>NO</v>
      </c>
      <c r="AE3612" t="str">
        <f t="shared" si="1191"/>
        <v>NO</v>
      </c>
      <c r="AF3612" t="str">
        <f t="shared" si="1192"/>
        <v>NO</v>
      </c>
      <c r="AG3612" t="str">
        <f t="shared" si="1193"/>
        <v>NO</v>
      </c>
      <c r="AH3612" t="str">
        <f t="shared" si="1194"/>
        <v>NO</v>
      </c>
      <c r="AI3612">
        <f t="shared" si="1195"/>
        <v>31</v>
      </c>
      <c r="AJ3612" t="str">
        <f t="shared" si="1196"/>
        <v/>
      </c>
    </row>
    <row r="3613" spans="1:36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76"/>
        <v>1.36</v>
      </c>
      <c r="P3613" s="6">
        <f t="shared" si="1177"/>
        <v>66.666666666666671</v>
      </c>
      <c r="Q3613" t="str">
        <f t="shared" si="1178"/>
        <v>theater</v>
      </c>
      <c r="R3613" t="str">
        <f t="shared" si="1179"/>
        <v>plays</v>
      </c>
      <c r="S3613" s="8">
        <f t="shared" si="1180"/>
        <v>42072</v>
      </c>
      <c r="T3613" s="8">
        <f t="shared" si="1181"/>
        <v>42102.370381944449</v>
      </c>
      <c r="U3613">
        <f t="shared" si="1182"/>
        <v>2015</v>
      </c>
      <c r="V3613" t="str">
        <f>VLOOKUP(MONTH(S3613),REF!$C$4:$D$15,2,FALSE)</f>
        <v>MAR</v>
      </c>
      <c r="W3613" t="str">
        <f t="shared" si="1183"/>
        <v>NO</v>
      </c>
      <c r="X3613" t="str">
        <f t="shared" si="1184"/>
        <v>YES</v>
      </c>
      <c r="Y3613" t="str">
        <f t="shared" si="1185"/>
        <v>NO</v>
      </c>
      <c r="Z3613" t="str">
        <f t="shared" si="1186"/>
        <v>NO</v>
      </c>
      <c r="AA3613" t="str">
        <f t="shared" si="1187"/>
        <v>NO</v>
      </c>
      <c r="AB3613" t="str">
        <f t="shared" si="1188"/>
        <v>NO</v>
      </c>
      <c r="AC3613" t="str">
        <f t="shared" si="1189"/>
        <v>NO</v>
      </c>
      <c r="AD3613" t="str">
        <f t="shared" si="1190"/>
        <v>NO</v>
      </c>
      <c r="AE3613" t="str">
        <f t="shared" si="1191"/>
        <v>NO</v>
      </c>
      <c r="AF3613" t="str">
        <f t="shared" si="1192"/>
        <v>NO</v>
      </c>
      <c r="AG3613" t="str">
        <f t="shared" si="1193"/>
        <v>NO</v>
      </c>
      <c r="AH3613" t="str">
        <f t="shared" si="1194"/>
        <v>NO</v>
      </c>
      <c r="AI3613">
        <f t="shared" si="1195"/>
        <v>51</v>
      </c>
      <c r="AJ3613" t="str">
        <f t="shared" si="1196"/>
        <v/>
      </c>
    </row>
    <row r="3614" spans="1:36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76"/>
        <v>1.444</v>
      </c>
      <c r="P3614" s="6">
        <f t="shared" si="1177"/>
        <v>126.66666666666667</v>
      </c>
      <c r="Q3614" t="str">
        <f t="shared" si="1178"/>
        <v>theater</v>
      </c>
      <c r="R3614" t="str">
        <f t="shared" si="1179"/>
        <v>plays</v>
      </c>
      <c r="S3614" s="8">
        <f t="shared" si="1180"/>
        <v>41790</v>
      </c>
      <c r="T3614" s="8">
        <f t="shared" si="1181"/>
        <v>41799.726979166662</v>
      </c>
      <c r="U3614">
        <f t="shared" si="1182"/>
        <v>2014</v>
      </c>
      <c r="V3614" t="str">
        <f>VLOOKUP(MONTH(S3614),REF!$C$4:$D$15,2,FALSE)</f>
        <v>MAY</v>
      </c>
      <c r="W3614" t="str">
        <f t="shared" si="1183"/>
        <v>NO</v>
      </c>
      <c r="X3614" t="str">
        <f t="shared" si="1184"/>
        <v>NO</v>
      </c>
      <c r="Y3614" t="str">
        <f t="shared" si="1185"/>
        <v>YES</v>
      </c>
      <c r="Z3614" t="str">
        <f t="shared" si="1186"/>
        <v>NO</v>
      </c>
      <c r="AA3614" t="str">
        <f t="shared" si="1187"/>
        <v>NO</v>
      </c>
      <c r="AB3614" t="str">
        <f t="shared" si="1188"/>
        <v>NO</v>
      </c>
      <c r="AC3614" t="str">
        <f t="shared" si="1189"/>
        <v>NO</v>
      </c>
      <c r="AD3614" t="str">
        <f t="shared" si="1190"/>
        <v>NO</v>
      </c>
      <c r="AE3614" t="str">
        <f t="shared" si="1191"/>
        <v>NO</v>
      </c>
      <c r="AF3614" t="str">
        <f t="shared" si="1192"/>
        <v>NO</v>
      </c>
      <c r="AG3614" t="str">
        <f t="shared" si="1193"/>
        <v>NO</v>
      </c>
      <c r="AH3614" t="str">
        <f t="shared" si="1194"/>
        <v>NO</v>
      </c>
      <c r="AI3614">
        <f t="shared" si="1195"/>
        <v>57</v>
      </c>
      <c r="AJ3614" t="str">
        <f t="shared" si="1196"/>
        <v/>
      </c>
    </row>
    <row r="3615" spans="1:36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76"/>
        <v>1</v>
      </c>
      <c r="P3615" s="6">
        <f t="shared" si="1177"/>
        <v>62.5</v>
      </c>
      <c r="Q3615" t="str">
        <f t="shared" si="1178"/>
        <v>theater</v>
      </c>
      <c r="R3615" t="str">
        <f t="shared" si="1179"/>
        <v>plays</v>
      </c>
      <c r="S3615" s="8">
        <f t="shared" si="1180"/>
        <v>41789</v>
      </c>
      <c r="T3615" s="8">
        <f t="shared" si="1181"/>
        <v>41818.58997685185</v>
      </c>
      <c r="U3615">
        <f t="shared" si="1182"/>
        <v>2014</v>
      </c>
      <c r="V3615" t="str">
        <f>VLOOKUP(MONTH(S3615),REF!$C$4:$D$15,2,FALSE)</f>
        <v>MAY</v>
      </c>
      <c r="W3615" t="str">
        <f t="shared" si="1183"/>
        <v>NO</v>
      </c>
      <c r="X3615" t="str">
        <f t="shared" si="1184"/>
        <v>YES</v>
      </c>
      <c r="Y3615" t="str">
        <f t="shared" si="1185"/>
        <v>NO</v>
      </c>
      <c r="Z3615" t="str">
        <f t="shared" si="1186"/>
        <v>NO</v>
      </c>
      <c r="AA3615" t="str">
        <f t="shared" si="1187"/>
        <v>NO</v>
      </c>
      <c r="AB3615" t="str">
        <f t="shared" si="1188"/>
        <v>NO</v>
      </c>
      <c r="AC3615" t="str">
        <f t="shared" si="1189"/>
        <v>NO</v>
      </c>
      <c r="AD3615" t="str">
        <f t="shared" si="1190"/>
        <v>NO</v>
      </c>
      <c r="AE3615" t="str">
        <f t="shared" si="1191"/>
        <v>NO</v>
      </c>
      <c r="AF3615" t="str">
        <f t="shared" si="1192"/>
        <v>NO</v>
      </c>
      <c r="AG3615" t="str">
        <f t="shared" si="1193"/>
        <v>NO</v>
      </c>
      <c r="AH3615" t="str">
        <f t="shared" si="1194"/>
        <v>NO</v>
      </c>
      <c r="AI3615">
        <f t="shared" si="1195"/>
        <v>20</v>
      </c>
      <c r="AJ3615" t="str">
        <f t="shared" si="1196"/>
        <v/>
      </c>
    </row>
    <row r="3616" spans="1:36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76"/>
        <v>1.008</v>
      </c>
      <c r="P3616" s="6">
        <f t="shared" si="1177"/>
        <v>35.492957746478872</v>
      </c>
      <c r="Q3616" t="str">
        <f t="shared" si="1178"/>
        <v>theater</v>
      </c>
      <c r="R3616" t="str">
        <f t="shared" si="1179"/>
        <v>plays</v>
      </c>
      <c r="S3616" s="8">
        <f t="shared" si="1180"/>
        <v>42144</v>
      </c>
      <c r="T3616" s="8">
        <f t="shared" si="1181"/>
        <v>42174.041851851856</v>
      </c>
      <c r="U3616">
        <f t="shared" si="1182"/>
        <v>2015</v>
      </c>
      <c r="V3616" t="str">
        <f>VLOOKUP(MONTH(S3616),REF!$C$4:$D$15,2,FALSE)</f>
        <v>MAY</v>
      </c>
      <c r="W3616" t="str">
        <f t="shared" si="1183"/>
        <v>NO</v>
      </c>
      <c r="X3616" t="str">
        <f t="shared" si="1184"/>
        <v>YES</v>
      </c>
      <c r="Y3616" t="str">
        <f t="shared" si="1185"/>
        <v>NO</v>
      </c>
      <c r="Z3616" t="str">
        <f t="shared" si="1186"/>
        <v>NO</v>
      </c>
      <c r="AA3616" t="str">
        <f t="shared" si="1187"/>
        <v>NO</v>
      </c>
      <c r="AB3616" t="str">
        <f t="shared" si="1188"/>
        <v>NO</v>
      </c>
      <c r="AC3616" t="str">
        <f t="shared" si="1189"/>
        <v>NO</v>
      </c>
      <c r="AD3616" t="str">
        <f t="shared" si="1190"/>
        <v>NO</v>
      </c>
      <c r="AE3616" t="str">
        <f t="shared" si="1191"/>
        <v>NO</v>
      </c>
      <c r="AF3616" t="str">
        <f t="shared" si="1192"/>
        <v>NO</v>
      </c>
      <c r="AG3616" t="str">
        <f t="shared" si="1193"/>
        <v>NO</v>
      </c>
      <c r="AH3616" t="str">
        <f t="shared" si="1194"/>
        <v>NO</v>
      </c>
      <c r="AI3616">
        <f t="shared" si="1195"/>
        <v>71</v>
      </c>
      <c r="AJ3616" t="str">
        <f t="shared" si="1196"/>
        <v/>
      </c>
    </row>
    <row r="3617" spans="1:36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76"/>
        <v>1.0680000000000001</v>
      </c>
      <c r="P3617" s="6">
        <f t="shared" si="1177"/>
        <v>37.083333333333336</v>
      </c>
      <c r="Q3617" t="str">
        <f t="shared" si="1178"/>
        <v>theater</v>
      </c>
      <c r="R3617" t="str">
        <f t="shared" si="1179"/>
        <v>plays</v>
      </c>
      <c r="S3617" s="8">
        <f t="shared" si="1180"/>
        <v>42319</v>
      </c>
      <c r="T3617" s="8">
        <f t="shared" si="1181"/>
        <v>42348.593703703707</v>
      </c>
      <c r="U3617">
        <f t="shared" si="1182"/>
        <v>2015</v>
      </c>
      <c r="V3617" t="str">
        <f>VLOOKUP(MONTH(S3617),REF!$C$4:$D$15,2,FALSE)</f>
        <v>NOV</v>
      </c>
      <c r="W3617" t="str">
        <f t="shared" si="1183"/>
        <v>NO</v>
      </c>
      <c r="X3617" t="str">
        <f t="shared" si="1184"/>
        <v>YES</v>
      </c>
      <c r="Y3617" t="str">
        <f t="shared" si="1185"/>
        <v>NO</v>
      </c>
      <c r="Z3617" t="str">
        <f t="shared" si="1186"/>
        <v>NO</v>
      </c>
      <c r="AA3617" t="str">
        <f t="shared" si="1187"/>
        <v>NO</v>
      </c>
      <c r="AB3617" t="str">
        <f t="shared" si="1188"/>
        <v>NO</v>
      </c>
      <c r="AC3617" t="str">
        <f t="shared" si="1189"/>
        <v>NO</v>
      </c>
      <c r="AD3617" t="str">
        <f t="shared" si="1190"/>
        <v>NO</v>
      </c>
      <c r="AE3617" t="str">
        <f t="shared" si="1191"/>
        <v>NO</v>
      </c>
      <c r="AF3617" t="str">
        <f t="shared" si="1192"/>
        <v>NO</v>
      </c>
      <c r="AG3617" t="str">
        <f t="shared" si="1193"/>
        <v>NO</v>
      </c>
      <c r="AH3617" t="str">
        <f t="shared" si="1194"/>
        <v>NO</v>
      </c>
      <c r="AI3617">
        <f t="shared" si="1195"/>
        <v>72</v>
      </c>
      <c r="AJ3617" t="str">
        <f t="shared" si="1196"/>
        <v/>
      </c>
    </row>
    <row r="3618" spans="1:36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76"/>
        <v>1.248</v>
      </c>
      <c r="P3618" s="6">
        <f t="shared" si="1177"/>
        <v>69.333333333333329</v>
      </c>
      <c r="Q3618" t="str">
        <f t="shared" si="1178"/>
        <v>theater</v>
      </c>
      <c r="R3618" t="str">
        <f t="shared" si="1179"/>
        <v>plays</v>
      </c>
      <c r="S3618" s="8">
        <f t="shared" si="1180"/>
        <v>42053</v>
      </c>
      <c r="T3618" s="8">
        <f t="shared" si="1181"/>
        <v>42082.908148148148</v>
      </c>
      <c r="U3618">
        <f t="shared" si="1182"/>
        <v>2015</v>
      </c>
      <c r="V3618" t="str">
        <f>VLOOKUP(MONTH(S3618),REF!$C$4:$D$15,2,FALSE)</f>
        <v>FEB</v>
      </c>
      <c r="W3618" t="str">
        <f t="shared" si="1183"/>
        <v>NO</v>
      </c>
      <c r="X3618" t="str">
        <f t="shared" si="1184"/>
        <v>YES</v>
      </c>
      <c r="Y3618" t="str">
        <f t="shared" si="1185"/>
        <v>NO</v>
      </c>
      <c r="Z3618" t="str">
        <f t="shared" si="1186"/>
        <v>NO</v>
      </c>
      <c r="AA3618" t="str">
        <f t="shared" si="1187"/>
        <v>NO</v>
      </c>
      <c r="AB3618" t="str">
        <f t="shared" si="1188"/>
        <v>NO</v>
      </c>
      <c r="AC3618" t="str">
        <f t="shared" si="1189"/>
        <v>NO</v>
      </c>
      <c r="AD3618" t="str">
        <f t="shared" si="1190"/>
        <v>NO</v>
      </c>
      <c r="AE3618" t="str">
        <f t="shared" si="1191"/>
        <v>NO</v>
      </c>
      <c r="AF3618" t="str">
        <f t="shared" si="1192"/>
        <v>NO</v>
      </c>
      <c r="AG3618" t="str">
        <f t="shared" si="1193"/>
        <v>NO</v>
      </c>
      <c r="AH3618" t="str">
        <f t="shared" si="1194"/>
        <v>NO</v>
      </c>
      <c r="AI3618">
        <f t="shared" si="1195"/>
        <v>45</v>
      </c>
      <c r="AJ3618" t="str">
        <f t="shared" si="1196"/>
        <v/>
      </c>
    </row>
    <row r="3619" spans="1:36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76"/>
        <v>1.1891891891891893</v>
      </c>
      <c r="P3619" s="6">
        <f t="shared" si="1177"/>
        <v>17.254901960784313</v>
      </c>
      <c r="Q3619" t="str">
        <f t="shared" si="1178"/>
        <v>theater</v>
      </c>
      <c r="R3619" t="str">
        <f t="shared" si="1179"/>
        <v>plays</v>
      </c>
      <c r="S3619" s="8">
        <f t="shared" si="1180"/>
        <v>42780</v>
      </c>
      <c r="T3619" s="8">
        <f t="shared" si="1181"/>
        <v>42794</v>
      </c>
      <c r="U3619">
        <f t="shared" si="1182"/>
        <v>2017</v>
      </c>
      <c r="V3619" t="str">
        <f>VLOOKUP(MONTH(S3619),REF!$C$4:$D$15,2,FALSE)</f>
        <v>FEB</v>
      </c>
      <c r="W3619" t="str">
        <f t="shared" si="1183"/>
        <v>YES</v>
      </c>
      <c r="X3619" t="str">
        <f t="shared" si="1184"/>
        <v>NO</v>
      </c>
      <c r="Y3619" t="str">
        <f t="shared" si="1185"/>
        <v>NO</v>
      </c>
      <c r="Z3619" t="str">
        <f t="shared" si="1186"/>
        <v>NO</v>
      </c>
      <c r="AA3619" t="str">
        <f t="shared" si="1187"/>
        <v>NO</v>
      </c>
      <c r="AB3619" t="str">
        <f t="shared" si="1188"/>
        <v>NO</v>
      </c>
      <c r="AC3619" t="str">
        <f t="shared" si="1189"/>
        <v>NO</v>
      </c>
      <c r="AD3619" t="str">
        <f t="shared" si="1190"/>
        <v>NO</v>
      </c>
      <c r="AE3619" t="str">
        <f t="shared" si="1191"/>
        <v>NO</v>
      </c>
      <c r="AF3619" t="str">
        <f t="shared" si="1192"/>
        <v>NO</v>
      </c>
      <c r="AG3619" t="str">
        <f t="shared" si="1193"/>
        <v>NO</v>
      </c>
      <c r="AH3619" t="str">
        <f t="shared" si="1194"/>
        <v>NO</v>
      </c>
      <c r="AI3619">
        <f t="shared" si="1195"/>
        <v>51</v>
      </c>
      <c r="AJ3619" t="str">
        <f t="shared" si="1196"/>
        <v/>
      </c>
    </row>
    <row r="3620" spans="1:36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76"/>
        <v>1.01</v>
      </c>
      <c r="P3620" s="6">
        <f t="shared" si="1177"/>
        <v>36.071428571428569</v>
      </c>
      <c r="Q3620" t="str">
        <f t="shared" si="1178"/>
        <v>theater</v>
      </c>
      <c r="R3620" t="str">
        <f t="shared" si="1179"/>
        <v>plays</v>
      </c>
      <c r="S3620" s="8">
        <f t="shared" si="1180"/>
        <v>42129</v>
      </c>
      <c r="T3620" s="8">
        <f t="shared" si="1181"/>
        <v>42158.627893518518</v>
      </c>
      <c r="U3620">
        <f t="shared" si="1182"/>
        <v>2015</v>
      </c>
      <c r="V3620" t="str">
        <f>VLOOKUP(MONTH(S3620),REF!$C$4:$D$15,2,FALSE)</f>
        <v>MAY</v>
      </c>
      <c r="W3620" t="str">
        <f t="shared" si="1183"/>
        <v>NO</v>
      </c>
      <c r="X3620" t="str">
        <f t="shared" si="1184"/>
        <v>YES</v>
      </c>
      <c r="Y3620" t="str">
        <f t="shared" si="1185"/>
        <v>NO</v>
      </c>
      <c r="Z3620" t="str">
        <f t="shared" si="1186"/>
        <v>NO</v>
      </c>
      <c r="AA3620" t="str">
        <f t="shared" si="1187"/>
        <v>NO</v>
      </c>
      <c r="AB3620" t="str">
        <f t="shared" si="1188"/>
        <v>NO</v>
      </c>
      <c r="AC3620" t="str">
        <f t="shared" si="1189"/>
        <v>NO</v>
      </c>
      <c r="AD3620" t="str">
        <f t="shared" si="1190"/>
        <v>NO</v>
      </c>
      <c r="AE3620" t="str">
        <f t="shared" si="1191"/>
        <v>NO</v>
      </c>
      <c r="AF3620" t="str">
        <f t="shared" si="1192"/>
        <v>NO</v>
      </c>
      <c r="AG3620" t="str">
        <f t="shared" si="1193"/>
        <v>NO</v>
      </c>
      <c r="AH3620" t="str">
        <f t="shared" si="1194"/>
        <v>NO</v>
      </c>
      <c r="AI3620">
        <f t="shared" si="1195"/>
        <v>56</v>
      </c>
      <c r="AJ3620" t="str">
        <f t="shared" si="1196"/>
        <v/>
      </c>
    </row>
    <row r="3621" spans="1:36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76"/>
        <v>1.1299999999999999</v>
      </c>
      <c r="P3621" s="6">
        <f t="shared" si="1177"/>
        <v>66.470588235294116</v>
      </c>
      <c r="Q3621" t="str">
        <f t="shared" si="1178"/>
        <v>theater</v>
      </c>
      <c r="R3621" t="str">
        <f t="shared" si="1179"/>
        <v>plays</v>
      </c>
      <c r="S3621" s="8">
        <f t="shared" si="1180"/>
        <v>42661</v>
      </c>
      <c r="T3621" s="8">
        <f t="shared" si="1181"/>
        <v>42693.916666666672</v>
      </c>
      <c r="U3621">
        <f t="shared" si="1182"/>
        <v>2016</v>
      </c>
      <c r="V3621" t="str">
        <f>VLOOKUP(MONTH(S3621),REF!$C$4:$D$15,2,FALSE)</f>
        <v>OCT</v>
      </c>
      <c r="W3621" t="str">
        <f t="shared" si="1183"/>
        <v>NO</v>
      </c>
      <c r="X3621" t="str">
        <f t="shared" si="1184"/>
        <v>YES</v>
      </c>
      <c r="Y3621" t="str">
        <f t="shared" si="1185"/>
        <v>NO</v>
      </c>
      <c r="Z3621" t="str">
        <f t="shared" si="1186"/>
        <v>NO</v>
      </c>
      <c r="AA3621" t="str">
        <f t="shared" si="1187"/>
        <v>NO</v>
      </c>
      <c r="AB3621" t="str">
        <f t="shared" si="1188"/>
        <v>NO</v>
      </c>
      <c r="AC3621" t="str">
        <f t="shared" si="1189"/>
        <v>NO</v>
      </c>
      <c r="AD3621" t="str">
        <f t="shared" si="1190"/>
        <v>NO</v>
      </c>
      <c r="AE3621" t="str">
        <f t="shared" si="1191"/>
        <v>NO</v>
      </c>
      <c r="AF3621" t="str">
        <f t="shared" si="1192"/>
        <v>NO</v>
      </c>
      <c r="AG3621" t="str">
        <f t="shared" si="1193"/>
        <v>NO</v>
      </c>
      <c r="AH3621" t="str">
        <f t="shared" si="1194"/>
        <v>NO</v>
      </c>
      <c r="AI3621">
        <f t="shared" si="1195"/>
        <v>17</v>
      </c>
      <c r="AJ3621" t="str">
        <f t="shared" si="1196"/>
        <v/>
      </c>
    </row>
    <row r="3622" spans="1:36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76"/>
        <v>1.0519047619047619</v>
      </c>
      <c r="P3622" s="6">
        <f t="shared" si="1177"/>
        <v>56.065989847715734</v>
      </c>
      <c r="Q3622" t="str">
        <f t="shared" si="1178"/>
        <v>theater</v>
      </c>
      <c r="R3622" t="str">
        <f t="shared" si="1179"/>
        <v>plays</v>
      </c>
      <c r="S3622" s="8">
        <f t="shared" si="1180"/>
        <v>42038</v>
      </c>
      <c r="T3622" s="8">
        <f t="shared" si="1181"/>
        <v>42068.166666666672</v>
      </c>
      <c r="U3622">
        <f t="shared" si="1182"/>
        <v>2015</v>
      </c>
      <c r="V3622" t="str">
        <f>VLOOKUP(MONTH(S3622),REF!$C$4:$D$15,2,FALSE)</f>
        <v>FEB</v>
      </c>
      <c r="W3622" t="str">
        <f t="shared" si="1183"/>
        <v>NO</v>
      </c>
      <c r="X3622" t="str">
        <f t="shared" si="1184"/>
        <v>NO</v>
      </c>
      <c r="Y3622" t="str">
        <f t="shared" si="1185"/>
        <v>NO</v>
      </c>
      <c r="Z3622" t="str">
        <f t="shared" si="1186"/>
        <v>YES</v>
      </c>
      <c r="AA3622" t="str">
        <f t="shared" si="1187"/>
        <v>NO</v>
      </c>
      <c r="AB3622" t="str">
        <f t="shared" si="1188"/>
        <v>NO</v>
      </c>
      <c r="AC3622" t="str">
        <f t="shared" si="1189"/>
        <v>NO</v>
      </c>
      <c r="AD3622" t="str">
        <f t="shared" si="1190"/>
        <v>NO</v>
      </c>
      <c r="AE3622" t="str">
        <f t="shared" si="1191"/>
        <v>NO</v>
      </c>
      <c r="AF3622" t="str">
        <f t="shared" si="1192"/>
        <v>NO</v>
      </c>
      <c r="AG3622" t="str">
        <f t="shared" si="1193"/>
        <v>NO</v>
      </c>
      <c r="AH3622" t="str">
        <f t="shared" si="1194"/>
        <v>NO</v>
      </c>
      <c r="AI3622">
        <f t="shared" si="1195"/>
        <v>197</v>
      </c>
      <c r="AJ3622" t="str">
        <f t="shared" si="1196"/>
        <v/>
      </c>
    </row>
    <row r="3623" spans="1:36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76"/>
        <v>1.0973333333333333</v>
      </c>
      <c r="P3623" s="6">
        <f t="shared" si="1177"/>
        <v>47.028571428571432</v>
      </c>
      <c r="Q3623" t="str">
        <f t="shared" si="1178"/>
        <v>theater</v>
      </c>
      <c r="R3623" t="str">
        <f t="shared" si="1179"/>
        <v>plays</v>
      </c>
      <c r="S3623" s="8">
        <f t="shared" si="1180"/>
        <v>42620</v>
      </c>
      <c r="T3623" s="8">
        <f t="shared" si="1181"/>
        <v>42643.875</v>
      </c>
      <c r="U3623">
        <f t="shared" si="1182"/>
        <v>2016</v>
      </c>
      <c r="V3623" t="str">
        <f>VLOOKUP(MONTH(S3623),REF!$C$4:$D$15,2,FALSE)</f>
        <v>SEP</v>
      </c>
      <c r="W3623" t="str">
        <f t="shared" si="1183"/>
        <v>NO</v>
      </c>
      <c r="X3623" t="str">
        <f t="shared" si="1184"/>
        <v>YES</v>
      </c>
      <c r="Y3623" t="str">
        <f t="shared" si="1185"/>
        <v>NO</v>
      </c>
      <c r="Z3623" t="str">
        <f t="shared" si="1186"/>
        <v>NO</v>
      </c>
      <c r="AA3623" t="str">
        <f t="shared" si="1187"/>
        <v>NO</v>
      </c>
      <c r="AB3623" t="str">
        <f t="shared" si="1188"/>
        <v>NO</v>
      </c>
      <c r="AC3623" t="str">
        <f t="shared" si="1189"/>
        <v>NO</v>
      </c>
      <c r="AD3623" t="str">
        <f t="shared" si="1190"/>
        <v>NO</v>
      </c>
      <c r="AE3623" t="str">
        <f t="shared" si="1191"/>
        <v>NO</v>
      </c>
      <c r="AF3623" t="str">
        <f t="shared" si="1192"/>
        <v>NO</v>
      </c>
      <c r="AG3623" t="str">
        <f t="shared" si="1193"/>
        <v>NO</v>
      </c>
      <c r="AH3623" t="str">
        <f t="shared" si="1194"/>
        <v>NO</v>
      </c>
      <c r="AI3623">
        <f t="shared" si="1195"/>
        <v>70</v>
      </c>
      <c r="AJ3623" t="str">
        <f t="shared" si="1196"/>
        <v/>
      </c>
    </row>
    <row r="3624" spans="1:36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76"/>
        <v>1.00099</v>
      </c>
      <c r="P3624" s="6">
        <f t="shared" si="1177"/>
        <v>47.666190476190479</v>
      </c>
      <c r="Q3624" t="str">
        <f t="shared" si="1178"/>
        <v>theater</v>
      </c>
      <c r="R3624" t="str">
        <f t="shared" si="1179"/>
        <v>plays</v>
      </c>
      <c r="S3624" s="8">
        <f t="shared" si="1180"/>
        <v>41877</v>
      </c>
      <c r="T3624" s="8">
        <f t="shared" si="1181"/>
        <v>41910.140972222223</v>
      </c>
      <c r="U3624">
        <f t="shared" si="1182"/>
        <v>2014</v>
      </c>
      <c r="V3624" t="str">
        <f>VLOOKUP(MONTH(S3624),REF!$C$4:$D$15,2,FALSE)</f>
        <v>AUG</v>
      </c>
      <c r="W3624" t="str">
        <f t="shared" si="1183"/>
        <v>NO</v>
      </c>
      <c r="X3624" t="str">
        <f t="shared" si="1184"/>
        <v>YES</v>
      </c>
      <c r="Y3624" t="str">
        <f t="shared" si="1185"/>
        <v>NO</v>
      </c>
      <c r="Z3624" t="str">
        <f t="shared" si="1186"/>
        <v>NO</v>
      </c>
      <c r="AA3624" t="str">
        <f t="shared" si="1187"/>
        <v>NO</v>
      </c>
      <c r="AB3624" t="str">
        <f t="shared" si="1188"/>
        <v>NO</v>
      </c>
      <c r="AC3624" t="str">
        <f t="shared" si="1189"/>
        <v>NO</v>
      </c>
      <c r="AD3624" t="str">
        <f t="shared" si="1190"/>
        <v>NO</v>
      </c>
      <c r="AE3624" t="str">
        <f t="shared" si="1191"/>
        <v>NO</v>
      </c>
      <c r="AF3624" t="str">
        <f t="shared" si="1192"/>
        <v>NO</v>
      </c>
      <c r="AG3624" t="str">
        <f t="shared" si="1193"/>
        <v>NO</v>
      </c>
      <c r="AH3624" t="str">
        <f t="shared" si="1194"/>
        <v>NO</v>
      </c>
      <c r="AI3624">
        <f t="shared" si="1195"/>
        <v>21</v>
      </c>
      <c r="AJ3624" t="str">
        <f t="shared" si="1196"/>
        <v/>
      </c>
    </row>
    <row r="3625" spans="1:36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76"/>
        <v>1.2</v>
      </c>
      <c r="P3625" s="6">
        <f t="shared" si="1177"/>
        <v>88.235294117647058</v>
      </c>
      <c r="Q3625" t="str">
        <f t="shared" si="1178"/>
        <v>theater</v>
      </c>
      <c r="R3625" t="str">
        <f t="shared" si="1179"/>
        <v>plays</v>
      </c>
      <c r="S3625" s="8">
        <f t="shared" si="1180"/>
        <v>41829</v>
      </c>
      <c r="T3625" s="8">
        <f t="shared" si="1181"/>
        <v>41846.291666666664</v>
      </c>
      <c r="U3625">
        <f t="shared" si="1182"/>
        <v>2014</v>
      </c>
      <c r="V3625" t="str">
        <f>VLOOKUP(MONTH(S3625),REF!$C$4:$D$15,2,FALSE)</f>
        <v>JUL</v>
      </c>
      <c r="W3625" t="str">
        <f t="shared" si="1183"/>
        <v>NO</v>
      </c>
      <c r="X3625" t="str">
        <f t="shared" si="1184"/>
        <v>YES</v>
      </c>
      <c r="Y3625" t="str">
        <f t="shared" si="1185"/>
        <v>NO</v>
      </c>
      <c r="Z3625" t="str">
        <f t="shared" si="1186"/>
        <v>NO</v>
      </c>
      <c r="AA3625" t="str">
        <f t="shared" si="1187"/>
        <v>NO</v>
      </c>
      <c r="AB3625" t="str">
        <f t="shared" si="1188"/>
        <v>NO</v>
      </c>
      <c r="AC3625" t="str">
        <f t="shared" si="1189"/>
        <v>NO</v>
      </c>
      <c r="AD3625" t="str">
        <f t="shared" si="1190"/>
        <v>NO</v>
      </c>
      <c r="AE3625" t="str">
        <f t="shared" si="1191"/>
        <v>NO</v>
      </c>
      <c r="AF3625" t="str">
        <f t="shared" si="1192"/>
        <v>NO</v>
      </c>
      <c r="AG3625" t="str">
        <f t="shared" si="1193"/>
        <v>NO</v>
      </c>
      <c r="AH3625" t="str">
        <f t="shared" si="1194"/>
        <v>NO</v>
      </c>
      <c r="AI3625">
        <f t="shared" si="1195"/>
        <v>34</v>
      </c>
      <c r="AJ3625" t="str">
        <f t="shared" si="1196"/>
        <v/>
      </c>
    </row>
    <row r="3626" spans="1:36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76"/>
        <v>1.0493333333333332</v>
      </c>
      <c r="P3626" s="6">
        <f t="shared" si="1177"/>
        <v>80.717948717948715</v>
      </c>
      <c r="Q3626" t="str">
        <f t="shared" si="1178"/>
        <v>theater</v>
      </c>
      <c r="R3626" t="str">
        <f t="shared" si="1179"/>
        <v>plays</v>
      </c>
      <c r="S3626" s="8">
        <f t="shared" si="1180"/>
        <v>42546</v>
      </c>
      <c r="T3626" s="8">
        <f t="shared" si="1181"/>
        <v>42605.774189814816</v>
      </c>
      <c r="U3626">
        <f t="shared" si="1182"/>
        <v>2016</v>
      </c>
      <c r="V3626" t="str">
        <f>VLOOKUP(MONTH(S3626),REF!$C$4:$D$15,2,FALSE)</f>
        <v>JUN</v>
      </c>
      <c r="W3626" t="str">
        <f t="shared" si="1183"/>
        <v>NO</v>
      </c>
      <c r="X3626" t="str">
        <f t="shared" si="1184"/>
        <v>YES</v>
      </c>
      <c r="Y3626" t="str">
        <f t="shared" si="1185"/>
        <v>NO</v>
      </c>
      <c r="Z3626" t="str">
        <f t="shared" si="1186"/>
        <v>NO</v>
      </c>
      <c r="AA3626" t="str">
        <f t="shared" si="1187"/>
        <v>NO</v>
      </c>
      <c r="AB3626" t="str">
        <f t="shared" si="1188"/>
        <v>NO</v>
      </c>
      <c r="AC3626" t="str">
        <f t="shared" si="1189"/>
        <v>NO</v>
      </c>
      <c r="AD3626" t="str">
        <f t="shared" si="1190"/>
        <v>NO</v>
      </c>
      <c r="AE3626" t="str">
        <f t="shared" si="1191"/>
        <v>NO</v>
      </c>
      <c r="AF3626" t="str">
        <f t="shared" si="1192"/>
        <v>NO</v>
      </c>
      <c r="AG3626" t="str">
        <f t="shared" si="1193"/>
        <v>NO</v>
      </c>
      <c r="AH3626" t="str">
        <f t="shared" si="1194"/>
        <v>NO</v>
      </c>
      <c r="AI3626">
        <f t="shared" si="1195"/>
        <v>39</v>
      </c>
      <c r="AJ3626" t="str">
        <f t="shared" si="1196"/>
        <v/>
      </c>
    </row>
    <row r="3627" spans="1:36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76"/>
        <v>1.0266666666666666</v>
      </c>
      <c r="P3627" s="6">
        <f t="shared" si="1177"/>
        <v>39.487179487179489</v>
      </c>
      <c r="Q3627" t="str">
        <f t="shared" si="1178"/>
        <v>theater</v>
      </c>
      <c r="R3627" t="str">
        <f t="shared" si="1179"/>
        <v>plays</v>
      </c>
      <c r="S3627" s="8">
        <f t="shared" si="1180"/>
        <v>42158</v>
      </c>
      <c r="T3627" s="8">
        <f t="shared" si="1181"/>
        <v>42187.652511574073</v>
      </c>
      <c r="U3627">
        <f t="shared" si="1182"/>
        <v>2015</v>
      </c>
      <c r="V3627" t="str">
        <f>VLOOKUP(MONTH(S3627),REF!$C$4:$D$15,2,FALSE)</f>
        <v>JUN</v>
      </c>
      <c r="W3627" t="str">
        <f t="shared" si="1183"/>
        <v>NO</v>
      </c>
      <c r="X3627" t="str">
        <f t="shared" si="1184"/>
        <v>YES</v>
      </c>
      <c r="Y3627" t="str">
        <f t="shared" si="1185"/>
        <v>NO</v>
      </c>
      <c r="Z3627" t="str">
        <f t="shared" si="1186"/>
        <v>NO</v>
      </c>
      <c r="AA3627" t="str">
        <f t="shared" si="1187"/>
        <v>NO</v>
      </c>
      <c r="AB3627" t="str">
        <f t="shared" si="1188"/>
        <v>NO</v>
      </c>
      <c r="AC3627" t="str">
        <f t="shared" si="1189"/>
        <v>NO</v>
      </c>
      <c r="AD3627" t="str">
        <f t="shared" si="1190"/>
        <v>NO</v>
      </c>
      <c r="AE3627" t="str">
        <f t="shared" si="1191"/>
        <v>NO</v>
      </c>
      <c r="AF3627" t="str">
        <f t="shared" si="1192"/>
        <v>NO</v>
      </c>
      <c r="AG3627" t="str">
        <f t="shared" si="1193"/>
        <v>NO</v>
      </c>
      <c r="AH3627" t="str">
        <f t="shared" si="1194"/>
        <v>NO</v>
      </c>
      <c r="AI3627">
        <f t="shared" si="1195"/>
        <v>78</v>
      </c>
      <c r="AJ3627" t="str">
        <f t="shared" si="1196"/>
        <v/>
      </c>
    </row>
    <row r="3628" spans="1:36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76"/>
        <v>1.0182500000000001</v>
      </c>
      <c r="P3628" s="6">
        <f t="shared" si="1177"/>
        <v>84.854166666666671</v>
      </c>
      <c r="Q3628" t="str">
        <f t="shared" si="1178"/>
        <v>theater</v>
      </c>
      <c r="R3628" t="str">
        <f t="shared" si="1179"/>
        <v>plays</v>
      </c>
      <c r="S3628" s="8">
        <f t="shared" si="1180"/>
        <v>41847</v>
      </c>
      <c r="T3628" s="8">
        <f t="shared" si="1181"/>
        <v>41867.667326388888</v>
      </c>
      <c r="U3628">
        <f t="shared" si="1182"/>
        <v>2014</v>
      </c>
      <c r="V3628" t="str">
        <f>VLOOKUP(MONTH(S3628),REF!$C$4:$D$15,2,FALSE)</f>
        <v>JUL</v>
      </c>
      <c r="W3628" t="str">
        <f t="shared" si="1183"/>
        <v>NO</v>
      </c>
      <c r="X3628" t="str">
        <f t="shared" si="1184"/>
        <v>YES</v>
      </c>
      <c r="Y3628" t="str">
        <f t="shared" si="1185"/>
        <v>NO</v>
      </c>
      <c r="Z3628" t="str">
        <f t="shared" si="1186"/>
        <v>NO</v>
      </c>
      <c r="AA3628" t="str">
        <f t="shared" si="1187"/>
        <v>NO</v>
      </c>
      <c r="AB3628" t="str">
        <f t="shared" si="1188"/>
        <v>NO</v>
      </c>
      <c r="AC3628" t="str">
        <f t="shared" si="1189"/>
        <v>NO</v>
      </c>
      <c r="AD3628" t="str">
        <f t="shared" si="1190"/>
        <v>NO</v>
      </c>
      <c r="AE3628" t="str">
        <f t="shared" si="1191"/>
        <v>NO</v>
      </c>
      <c r="AF3628" t="str">
        <f t="shared" si="1192"/>
        <v>NO</v>
      </c>
      <c r="AG3628" t="str">
        <f t="shared" si="1193"/>
        <v>NO</v>
      </c>
      <c r="AH3628" t="str">
        <f t="shared" si="1194"/>
        <v>NO</v>
      </c>
      <c r="AI3628">
        <f t="shared" si="1195"/>
        <v>48</v>
      </c>
      <c r="AJ3628" t="str">
        <f t="shared" si="1196"/>
        <v/>
      </c>
    </row>
    <row r="3629" spans="1:36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76"/>
        <v>1</v>
      </c>
      <c r="P3629" s="6">
        <f t="shared" si="1177"/>
        <v>68.965517241379317</v>
      </c>
      <c r="Q3629" t="str">
        <f t="shared" si="1178"/>
        <v>theater</v>
      </c>
      <c r="R3629" t="str">
        <f t="shared" si="1179"/>
        <v>plays</v>
      </c>
      <c r="S3629" s="8">
        <f t="shared" si="1180"/>
        <v>42461</v>
      </c>
      <c r="T3629" s="8">
        <f t="shared" si="1181"/>
        <v>42511.165972222225</v>
      </c>
      <c r="U3629">
        <f t="shared" si="1182"/>
        <v>2016</v>
      </c>
      <c r="V3629" t="str">
        <f>VLOOKUP(MONTH(S3629),REF!$C$4:$D$15,2,FALSE)</f>
        <v>APR</v>
      </c>
      <c r="W3629" t="str">
        <f t="shared" si="1183"/>
        <v>NO</v>
      </c>
      <c r="X3629" t="str">
        <f t="shared" si="1184"/>
        <v>YES</v>
      </c>
      <c r="Y3629" t="str">
        <f t="shared" si="1185"/>
        <v>NO</v>
      </c>
      <c r="Z3629" t="str">
        <f t="shared" si="1186"/>
        <v>NO</v>
      </c>
      <c r="AA3629" t="str">
        <f t="shared" si="1187"/>
        <v>NO</v>
      </c>
      <c r="AB3629" t="str">
        <f t="shared" si="1188"/>
        <v>NO</v>
      </c>
      <c r="AC3629" t="str">
        <f t="shared" si="1189"/>
        <v>NO</v>
      </c>
      <c r="AD3629" t="str">
        <f t="shared" si="1190"/>
        <v>NO</v>
      </c>
      <c r="AE3629" t="str">
        <f t="shared" si="1191"/>
        <v>NO</v>
      </c>
      <c r="AF3629" t="str">
        <f t="shared" si="1192"/>
        <v>NO</v>
      </c>
      <c r="AG3629" t="str">
        <f t="shared" si="1193"/>
        <v>NO</v>
      </c>
      <c r="AH3629" t="str">
        <f t="shared" si="1194"/>
        <v>NO</v>
      </c>
      <c r="AI3629">
        <f t="shared" si="1195"/>
        <v>29</v>
      </c>
      <c r="AJ3629" t="str">
        <f t="shared" si="1196"/>
        <v/>
      </c>
    </row>
    <row r="3630" spans="1:36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76"/>
        <v>0</v>
      </c>
      <c r="P3630" s="6" t="e">
        <f t="shared" si="1177"/>
        <v>#DIV/0!</v>
      </c>
      <c r="Q3630" t="str">
        <f t="shared" si="1178"/>
        <v>theater</v>
      </c>
      <c r="R3630" t="str">
        <f t="shared" si="1179"/>
        <v>musical</v>
      </c>
      <c r="S3630" s="8">
        <f t="shared" si="1180"/>
        <v>42292</v>
      </c>
      <c r="T3630" s="8">
        <f t="shared" si="1181"/>
        <v>42351.874953703707</v>
      </c>
      <c r="U3630">
        <f t="shared" si="1182"/>
        <v>2015</v>
      </c>
      <c r="V3630" t="str">
        <f>VLOOKUP(MONTH(S3630),REF!$C$4:$D$15,2,FALSE)</f>
        <v>OCT</v>
      </c>
      <c r="W3630" t="str">
        <f t="shared" si="1183"/>
        <v>NO</v>
      </c>
      <c r="X3630" t="str">
        <f t="shared" si="1184"/>
        <v>NO</v>
      </c>
      <c r="Y3630" t="str">
        <f t="shared" si="1185"/>
        <v>NO</v>
      </c>
      <c r="Z3630" t="str">
        <f t="shared" si="1186"/>
        <v>NO</v>
      </c>
      <c r="AA3630" t="str">
        <f t="shared" si="1187"/>
        <v>NO</v>
      </c>
      <c r="AB3630" t="str">
        <f t="shared" si="1188"/>
        <v>NO</v>
      </c>
      <c r="AC3630" t="str">
        <f t="shared" si="1189"/>
        <v>NO</v>
      </c>
      <c r="AD3630" t="str">
        <f t="shared" si="1190"/>
        <v>NO</v>
      </c>
      <c r="AE3630" t="str">
        <f t="shared" si="1191"/>
        <v>NO</v>
      </c>
      <c r="AF3630" t="str">
        <f t="shared" si="1192"/>
        <v>NO</v>
      </c>
      <c r="AG3630" t="str">
        <f t="shared" si="1193"/>
        <v>NO</v>
      </c>
      <c r="AH3630" t="str">
        <f t="shared" si="1194"/>
        <v>YES</v>
      </c>
      <c r="AI3630" t="str">
        <f t="shared" si="1195"/>
        <v/>
      </c>
      <c r="AJ3630">
        <f t="shared" si="1196"/>
        <v>0</v>
      </c>
    </row>
    <row r="3631" spans="1:36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76"/>
        <v>1.9999999999999999E-6</v>
      </c>
      <c r="P3631" s="6">
        <f t="shared" si="1177"/>
        <v>1</v>
      </c>
      <c r="Q3631" t="str">
        <f t="shared" si="1178"/>
        <v>theater</v>
      </c>
      <c r="R3631" t="str">
        <f t="shared" si="1179"/>
        <v>musical</v>
      </c>
      <c r="S3631" s="8">
        <f t="shared" si="1180"/>
        <v>42437</v>
      </c>
      <c r="T3631" s="8">
        <f t="shared" si="1181"/>
        <v>42495.708333333328</v>
      </c>
      <c r="U3631">
        <f t="shared" si="1182"/>
        <v>2016</v>
      </c>
      <c r="V3631" t="str">
        <f>VLOOKUP(MONTH(S3631),REF!$C$4:$D$15,2,FALSE)</f>
        <v>MAR</v>
      </c>
      <c r="W3631" t="str">
        <f t="shared" si="1183"/>
        <v>NO</v>
      </c>
      <c r="X3631" t="str">
        <f t="shared" si="1184"/>
        <v>NO</v>
      </c>
      <c r="Y3631" t="str">
        <f t="shared" si="1185"/>
        <v>NO</v>
      </c>
      <c r="Z3631" t="str">
        <f t="shared" si="1186"/>
        <v>NO</v>
      </c>
      <c r="AA3631" t="str">
        <f t="shared" si="1187"/>
        <v>NO</v>
      </c>
      <c r="AB3631" t="str">
        <f t="shared" si="1188"/>
        <v>NO</v>
      </c>
      <c r="AC3631" t="str">
        <f t="shared" si="1189"/>
        <v>NO</v>
      </c>
      <c r="AD3631" t="str">
        <f t="shared" si="1190"/>
        <v>NO</v>
      </c>
      <c r="AE3631" t="str">
        <f t="shared" si="1191"/>
        <v>NO</v>
      </c>
      <c r="AF3631" t="str">
        <f t="shared" si="1192"/>
        <v>NO</v>
      </c>
      <c r="AG3631" t="str">
        <f t="shared" si="1193"/>
        <v>NO</v>
      </c>
      <c r="AH3631" t="str">
        <f t="shared" si="1194"/>
        <v>YES</v>
      </c>
      <c r="AI3631" t="str">
        <f t="shared" si="1195"/>
        <v/>
      </c>
      <c r="AJ3631">
        <f t="shared" si="1196"/>
        <v>2</v>
      </c>
    </row>
    <row r="3632" spans="1:36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76"/>
        <v>3.3333333333333332E-4</v>
      </c>
      <c r="P3632" s="6">
        <f t="shared" si="1177"/>
        <v>1</v>
      </c>
      <c r="Q3632" t="str">
        <f t="shared" si="1178"/>
        <v>theater</v>
      </c>
      <c r="R3632" t="str">
        <f t="shared" si="1179"/>
        <v>musical</v>
      </c>
      <c r="S3632" s="8">
        <f t="shared" si="1180"/>
        <v>41943</v>
      </c>
      <c r="T3632" s="8">
        <f t="shared" si="1181"/>
        <v>41972.888773148152</v>
      </c>
      <c r="U3632">
        <f t="shared" si="1182"/>
        <v>2014</v>
      </c>
      <c r="V3632" t="str">
        <f>VLOOKUP(MONTH(S3632),REF!$C$4:$D$15,2,FALSE)</f>
        <v>OCT</v>
      </c>
      <c r="W3632" t="str">
        <f t="shared" si="1183"/>
        <v>NO</v>
      </c>
      <c r="X3632" t="str">
        <f t="shared" si="1184"/>
        <v>YES</v>
      </c>
      <c r="Y3632" t="str">
        <f t="shared" si="1185"/>
        <v>NO</v>
      </c>
      <c r="Z3632" t="str">
        <f t="shared" si="1186"/>
        <v>NO</v>
      </c>
      <c r="AA3632" t="str">
        <f t="shared" si="1187"/>
        <v>NO</v>
      </c>
      <c r="AB3632" t="str">
        <f t="shared" si="1188"/>
        <v>NO</v>
      </c>
      <c r="AC3632" t="str">
        <f t="shared" si="1189"/>
        <v>NO</v>
      </c>
      <c r="AD3632" t="str">
        <f t="shared" si="1190"/>
        <v>NO</v>
      </c>
      <c r="AE3632" t="str">
        <f t="shared" si="1191"/>
        <v>NO</v>
      </c>
      <c r="AF3632" t="str">
        <f t="shared" si="1192"/>
        <v>NO</v>
      </c>
      <c r="AG3632" t="str">
        <f t="shared" si="1193"/>
        <v>NO</v>
      </c>
      <c r="AH3632" t="str">
        <f t="shared" si="1194"/>
        <v>NO</v>
      </c>
      <c r="AI3632" t="str">
        <f t="shared" si="1195"/>
        <v/>
      </c>
      <c r="AJ3632">
        <f t="shared" si="1196"/>
        <v>1</v>
      </c>
    </row>
    <row r="3633" spans="1:36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76"/>
        <v>0.51023391812865493</v>
      </c>
      <c r="P3633" s="6">
        <f t="shared" si="1177"/>
        <v>147.88135593220338</v>
      </c>
      <c r="Q3633" t="str">
        <f t="shared" si="1178"/>
        <v>theater</v>
      </c>
      <c r="R3633" t="str">
        <f t="shared" si="1179"/>
        <v>musical</v>
      </c>
      <c r="S3633" s="8">
        <f t="shared" si="1180"/>
        <v>41881</v>
      </c>
      <c r="T3633" s="8">
        <f t="shared" si="1181"/>
        <v>41905.165972222225</v>
      </c>
      <c r="U3633">
        <f t="shared" si="1182"/>
        <v>2014</v>
      </c>
      <c r="V3633" t="str">
        <f>VLOOKUP(MONTH(S3633),REF!$C$4:$D$15,2,FALSE)</f>
        <v>AUG</v>
      </c>
      <c r="W3633" t="str">
        <f t="shared" si="1183"/>
        <v>NO</v>
      </c>
      <c r="X3633" t="str">
        <f t="shared" si="1184"/>
        <v>NO</v>
      </c>
      <c r="Y3633" t="str">
        <f t="shared" si="1185"/>
        <v>NO</v>
      </c>
      <c r="Z3633" t="str">
        <f t="shared" si="1186"/>
        <v>NO</v>
      </c>
      <c r="AA3633" t="str">
        <f t="shared" si="1187"/>
        <v>YES</v>
      </c>
      <c r="AB3633" t="str">
        <f t="shared" si="1188"/>
        <v>NO</v>
      </c>
      <c r="AC3633" t="str">
        <f t="shared" si="1189"/>
        <v>NO</v>
      </c>
      <c r="AD3633" t="str">
        <f t="shared" si="1190"/>
        <v>NO</v>
      </c>
      <c r="AE3633" t="str">
        <f t="shared" si="1191"/>
        <v>NO</v>
      </c>
      <c r="AF3633" t="str">
        <f t="shared" si="1192"/>
        <v>NO</v>
      </c>
      <c r="AG3633" t="str">
        <f t="shared" si="1193"/>
        <v>NO</v>
      </c>
      <c r="AH3633" t="str">
        <f t="shared" si="1194"/>
        <v>NO</v>
      </c>
      <c r="AI3633" t="str">
        <f t="shared" si="1195"/>
        <v/>
      </c>
      <c r="AJ3633">
        <f t="shared" si="1196"/>
        <v>59</v>
      </c>
    </row>
    <row r="3634" spans="1:36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76"/>
        <v>0.2</v>
      </c>
      <c r="P3634" s="6">
        <f t="shared" si="1177"/>
        <v>100</v>
      </c>
      <c r="Q3634" t="str">
        <f t="shared" si="1178"/>
        <v>theater</v>
      </c>
      <c r="R3634" t="str">
        <f t="shared" si="1179"/>
        <v>musical</v>
      </c>
      <c r="S3634" s="8">
        <f t="shared" si="1180"/>
        <v>41947</v>
      </c>
      <c r="T3634" s="8">
        <f t="shared" si="1181"/>
        <v>41966.936909722222</v>
      </c>
      <c r="U3634">
        <f t="shared" si="1182"/>
        <v>2014</v>
      </c>
      <c r="V3634" t="str">
        <f>VLOOKUP(MONTH(S3634),REF!$C$4:$D$15,2,FALSE)</f>
        <v>NOV</v>
      </c>
      <c r="W3634" t="str">
        <f t="shared" si="1183"/>
        <v>YES</v>
      </c>
      <c r="X3634" t="str">
        <f t="shared" si="1184"/>
        <v>NO</v>
      </c>
      <c r="Y3634" t="str">
        <f t="shared" si="1185"/>
        <v>NO</v>
      </c>
      <c r="Z3634" t="str">
        <f t="shared" si="1186"/>
        <v>NO</v>
      </c>
      <c r="AA3634" t="str">
        <f t="shared" si="1187"/>
        <v>NO</v>
      </c>
      <c r="AB3634" t="str">
        <f t="shared" si="1188"/>
        <v>NO</v>
      </c>
      <c r="AC3634" t="str">
        <f t="shared" si="1189"/>
        <v>NO</v>
      </c>
      <c r="AD3634" t="str">
        <f t="shared" si="1190"/>
        <v>NO</v>
      </c>
      <c r="AE3634" t="str">
        <f t="shared" si="1191"/>
        <v>NO</v>
      </c>
      <c r="AF3634" t="str">
        <f t="shared" si="1192"/>
        <v>NO</v>
      </c>
      <c r="AG3634" t="str">
        <f t="shared" si="1193"/>
        <v>NO</v>
      </c>
      <c r="AH3634" t="str">
        <f t="shared" si="1194"/>
        <v>NO</v>
      </c>
      <c r="AI3634" t="str">
        <f t="shared" si="1195"/>
        <v/>
      </c>
      <c r="AJ3634">
        <f t="shared" si="1196"/>
        <v>1</v>
      </c>
    </row>
    <row r="3635" spans="1:36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76"/>
        <v>0.35239999999999999</v>
      </c>
      <c r="P3635" s="6">
        <f t="shared" si="1177"/>
        <v>56.838709677419352</v>
      </c>
      <c r="Q3635" t="str">
        <f t="shared" si="1178"/>
        <v>theater</v>
      </c>
      <c r="R3635" t="str">
        <f t="shared" si="1179"/>
        <v>musical</v>
      </c>
      <c r="S3635" s="8">
        <f t="shared" si="1180"/>
        <v>42650</v>
      </c>
      <c r="T3635" s="8">
        <f t="shared" si="1181"/>
        <v>42693.041666666672</v>
      </c>
      <c r="U3635">
        <f t="shared" si="1182"/>
        <v>2016</v>
      </c>
      <c r="V3635" t="str">
        <f>VLOOKUP(MONTH(S3635),REF!$C$4:$D$15,2,FALSE)</f>
        <v>OCT</v>
      </c>
      <c r="W3635" t="str">
        <f t="shared" si="1183"/>
        <v>NO</v>
      </c>
      <c r="X3635" t="str">
        <f t="shared" si="1184"/>
        <v>NO</v>
      </c>
      <c r="Y3635" t="str">
        <f t="shared" si="1185"/>
        <v>YES</v>
      </c>
      <c r="Z3635" t="str">
        <f t="shared" si="1186"/>
        <v>NO</v>
      </c>
      <c r="AA3635" t="str">
        <f t="shared" si="1187"/>
        <v>NO</v>
      </c>
      <c r="AB3635" t="str">
        <f t="shared" si="1188"/>
        <v>NO</v>
      </c>
      <c r="AC3635" t="str">
        <f t="shared" si="1189"/>
        <v>NO</v>
      </c>
      <c r="AD3635" t="str">
        <f t="shared" si="1190"/>
        <v>NO</v>
      </c>
      <c r="AE3635" t="str">
        <f t="shared" si="1191"/>
        <v>NO</v>
      </c>
      <c r="AF3635" t="str">
        <f t="shared" si="1192"/>
        <v>NO</v>
      </c>
      <c r="AG3635" t="str">
        <f t="shared" si="1193"/>
        <v>NO</v>
      </c>
      <c r="AH3635" t="str">
        <f t="shared" si="1194"/>
        <v>NO</v>
      </c>
      <c r="AI3635" t="str">
        <f t="shared" si="1195"/>
        <v/>
      </c>
      <c r="AJ3635">
        <f t="shared" si="1196"/>
        <v>31</v>
      </c>
    </row>
    <row r="3636" spans="1:36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76"/>
        <v>4.2466666666666666E-2</v>
      </c>
      <c r="P3636" s="6">
        <f t="shared" si="1177"/>
        <v>176.94444444444446</v>
      </c>
      <c r="Q3636" t="str">
        <f t="shared" si="1178"/>
        <v>theater</v>
      </c>
      <c r="R3636" t="str">
        <f t="shared" si="1179"/>
        <v>musical</v>
      </c>
      <c r="S3636" s="8">
        <f t="shared" si="1180"/>
        <v>42701</v>
      </c>
      <c r="T3636" s="8">
        <f t="shared" si="1181"/>
        <v>42749.165972222225</v>
      </c>
      <c r="U3636">
        <f t="shared" si="1182"/>
        <v>2016</v>
      </c>
      <c r="V3636" t="str">
        <f>VLOOKUP(MONTH(S3636),REF!$C$4:$D$15,2,FALSE)</f>
        <v>NOV</v>
      </c>
      <c r="W3636" t="str">
        <f t="shared" si="1183"/>
        <v>NO</v>
      </c>
      <c r="X3636" t="str">
        <f t="shared" si="1184"/>
        <v>NO</v>
      </c>
      <c r="Y3636" t="str">
        <f t="shared" si="1185"/>
        <v>NO</v>
      </c>
      <c r="Z3636" t="str">
        <f t="shared" si="1186"/>
        <v>NO</v>
      </c>
      <c r="AA3636" t="str">
        <f t="shared" si="1187"/>
        <v>NO</v>
      </c>
      <c r="AB3636" t="str">
        <f t="shared" si="1188"/>
        <v>NO</v>
      </c>
      <c r="AC3636" t="str">
        <f t="shared" si="1189"/>
        <v>NO</v>
      </c>
      <c r="AD3636" t="str">
        <f t="shared" si="1190"/>
        <v>NO</v>
      </c>
      <c r="AE3636" t="str">
        <f t="shared" si="1191"/>
        <v>NO</v>
      </c>
      <c r="AF3636" t="str">
        <f t="shared" si="1192"/>
        <v>NO</v>
      </c>
      <c r="AG3636" t="str">
        <f t="shared" si="1193"/>
        <v>NO</v>
      </c>
      <c r="AH3636" t="str">
        <f t="shared" si="1194"/>
        <v>YES</v>
      </c>
      <c r="AI3636" t="str">
        <f t="shared" si="1195"/>
        <v/>
      </c>
      <c r="AJ3636">
        <f t="shared" si="1196"/>
        <v>18</v>
      </c>
    </row>
    <row r="3637" spans="1:36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76"/>
        <v>0.36457142857142855</v>
      </c>
      <c r="P3637" s="6">
        <f t="shared" si="1177"/>
        <v>127.6</v>
      </c>
      <c r="Q3637" t="str">
        <f t="shared" si="1178"/>
        <v>theater</v>
      </c>
      <c r="R3637" t="str">
        <f t="shared" si="1179"/>
        <v>musical</v>
      </c>
      <c r="S3637" s="8">
        <f t="shared" si="1180"/>
        <v>42451</v>
      </c>
      <c r="T3637" s="8">
        <f t="shared" si="1181"/>
        <v>42480.88282407407</v>
      </c>
      <c r="U3637">
        <f t="shared" si="1182"/>
        <v>2016</v>
      </c>
      <c r="V3637" t="str">
        <f>VLOOKUP(MONTH(S3637),REF!$C$4:$D$15,2,FALSE)</f>
        <v>MAR</v>
      </c>
      <c r="W3637" t="str">
        <f t="shared" si="1183"/>
        <v>NO</v>
      </c>
      <c r="X3637" t="str">
        <f t="shared" si="1184"/>
        <v>YES</v>
      </c>
      <c r="Y3637" t="str">
        <f t="shared" si="1185"/>
        <v>NO</v>
      </c>
      <c r="Z3637" t="str">
        <f t="shared" si="1186"/>
        <v>NO</v>
      </c>
      <c r="AA3637" t="str">
        <f t="shared" si="1187"/>
        <v>NO</v>
      </c>
      <c r="AB3637" t="str">
        <f t="shared" si="1188"/>
        <v>NO</v>
      </c>
      <c r="AC3637" t="str">
        <f t="shared" si="1189"/>
        <v>NO</v>
      </c>
      <c r="AD3637" t="str">
        <f t="shared" si="1190"/>
        <v>NO</v>
      </c>
      <c r="AE3637" t="str">
        <f t="shared" si="1191"/>
        <v>NO</v>
      </c>
      <c r="AF3637" t="str">
        <f t="shared" si="1192"/>
        <v>NO</v>
      </c>
      <c r="AG3637" t="str">
        <f t="shared" si="1193"/>
        <v>NO</v>
      </c>
      <c r="AH3637" t="str">
        <f t="shared" si="1194"/>
        <v>NO</v>
      </c>
      <c r="AI3637" t="str">
        <f t="shared" si="1195"/>
        <v/>
      </c>
      <c r="AJ3637">
        <f t="shared" si="1196"/>
        <v>10</v>
      </c>
    </row>
    <row r="3638" spans="1:36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76"/>
        <v>0</v>
      </c>
      <c r="P3638" s="6" t="e">
        <f t="shared" si="1177"/>
        <v>#DIV/0!</v>
      </c>
      <c r="Q3638" t="str">
        <f t="shared" si="1178"/>
        <v>theater</v>
      </c>
      <c r="R3638" t="str">
        <f t="shared" si="1179"/>
        <v>musical</v>
      </c>
      <c r="S3638" s="8">
        <f t="shared" si="1180"/>
        <v>42227</v>
      </c>
      <c r="T3638" s="8">
        <f t="shared" si="1181"/>
        <v>42261.694780092592</v>
      </c>
      <c r="U3638">
        <f t="shared" si="1182"/>
        <v>2015</v>
      </c>
      <c r="V3638" t="str">
        <f>VLOOKUP(MONTH(S3638),REF!$C$4:$D$15,2,FALSE)</f>
        <v>AUG</v>
      </c>
      <c r="W3638" t="str">
        <f t="shared" si="1183"/>
        <v>NO</v>
      </c>
      <c r="X3638" t="str">
        <f t="shared" si="1184"/>
        <v>NO</v>
      </c>
      <c r="Y3638" t="str">
        <f t="shared" si="1185"/>
        <v>NO</v>
      </c>
      <c r="Z3638" t="str">
        <f t="shared" si="1186"/>
        <v>NO</v>
      </c>
      <c r="AA3638" t="str">
        <f t="shared" si="1187"/>
        <v>NO</v>
      </c>
      <c r="AB3638" t="str">
        <f t="shared" si="1188"/>
        <v>NO</v>
      </c>
      <c r="AC3638" t="str">
        <f t="shared" si="1189"/>
        <v>NO</v>
      </c>
      <c r="AD3638" t="str">
        <f t="shared" si="1190"/>
        <v>NO</v>
      </c>
      <c r="AE3638" t="str">
        <f t="shared" si="1191"/>
        <v>NO</v>
      </c>
      <c r="AF3638" t="str">
        <f t="shared" si="1192"/>
        <v>NO</v>
      </c>
      <c r="AG3638" t="str">
        <f t="shared" si="1193"/>
        <v>NO</v>
      </c>
      <c r="AH3638" t="str">
        <f t="shared" si="1194"/>
        <v>YES</v>
      </c>
      <c r="AI3638" t="str">
        <f t="shared" si="1195"/>
        <v/>
      </c>
      <c r="AJ3638">
        <f t="shared" si="1196"/>
        <v>0</v>
      </c>
    </row>
    <row r="3639" spans="1:36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76"/>
        <v>0.30866666666666664</v>
      </c>
      <c r="P3639" s="6">
        <f t="shared" si="1177"/>
        <v>66.142857142857139</v>
      </c>
      <c r="Q3639" t="str">
        <f t="shared" si="1178"/>
        <v>theater</v>
      </c>
      <c r="R3639" t="str">
        <f t="shared" si="1179"/>
        <v>musical</v>
      </c>
      <c r="S3639" s="8">
        <f t="shared" si="1180"/>
        <v>41976</v>
      </c>
      <c r="T3639" s="8">
        <f t="shared" si="1181"/>
        <v>42005.700636574074</v>
      </c>
      <c r="U3639">
        <f t="shared" si="1182"/>
        <v>2014</v>
      </c>
      <c r="V3639" t="str">
        <f>VLOOKUP(MONTH(S3639),REF!$C$4:$D$15,2,FALSE)</f>
        <v>DEC</v>
      </c>
      <c r="W3639" t="str">
        <f t="shared" si="1183"/>
        <v>NO</v>
      </c>
      <c r="X3639" t="str">
        <f t="shared" si="1184"/>
        <v>YES</v>
      </c>
      <c r="Y3639" t="str">
        <f t="shared" si="1185"/>
        <v>NO</v>
      </c>
      <c r="Z3639" t="str">
        <f t="shared" si="1186"/>
        <v>NO</v>
      </c>
      <c r="AA3639" t="str">
        <f t="shared" si="1187"/>
        <v>NO</v>
      </c>
      <c r="AB3639" t="str">
        <f t="shared" si="1188"/>
        <v>NO</v>
      </c>
      <c r="AC3639" t="str">
        <f t="shared" si="1189"/>
        <v>NO</v>
      </c>
      <c r="AD3639" t="str">
        <f t="shared" si="1190"/>
        <v>NO</v>
      </c>
      <c r="AE3639" t="str">
        <f t="shared" si="1191"/>
        <v>NO</v>
      </c>
      <c r="AF3639" t="str">
        <f t="shared" si="1192"/>
        <v>NO</v>
      </c>
      <c r="AG3639" t="str">
        <f t="shared" si="1193"/>
        <v>NO</v>
      </c>
      <c r="AH3639" t="str">
        <f t="shared" si="1194"/>
        <v>NO</v>
      </c>
      <c r="AI3639" t="str">
        <f t="shared" si="1195"/>
        <v/>
      </c>
      <c r="AJ3639">
        <f t="shared" si="1196"/>
        <v>14</v>
      </c>
    </row>
    <row r="3640" spans="1:36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76"/>
        <v>6.545454545454546E-2</v>
      </c>
      <c r="P3640" s="6">
        <f t="shared" si="1177"/>
        <v>108</v>
      </c>
      <c r="Q3640" t="str">
        <f t="shared" si="1178"/>
        <v>theater</v>
      </c>
      <c r="R3640" t="str">
        <f t="shared" si="1179"/>
        <v>musical</v>
      </c>
      <c r="S3640" s="8">
        <f t="shared" si="1180"/>
        <v>42054</v>
      </c>
      <c r="T3640" s="8">
        <f t="shared" si="1181"/>
        <v>42113.631157407406</v>
      </c>
      <c r="U3640">
        <f t="shared" si="1182"/>
        <v>2015</v>
      </c>
      <c r="V3640" t="str">
        <f>VLOOKUP(MONTH(S3640),REF!$C$4:$D$15,2,FALSE)</f>
        <v>FEB</v>
      </c>
      <c r="W3640" t="str">
        <f t="shared" si="1183"/>
        <v>NO</v>
      </c>
      <c r="X3640" t="str">
        <f t="shared" si="1184"/>
        <v>YES</v>
      </c>
      <c r="Y3640" t="str">
        <f t="shared" si="1185"/>
        <v>NO</v>
      </c>
      <c r="Z3640" t="str">
        <f t="shared" si="1186"/>
        <v>NO</v>
      </c>
      <c r="AA3640" t="str">
        <f t="shared" si="1187"/>
        <v>NO</v>
      </c>
      <c r="AB3640" t="str">
        <f t="shared" si="1188"/>
        <v>NO</v>
      </c>
      <c r="AC3640" t="str">
        <f t="shared" si="1189"/>
        <v>NO</v>
      </c>
      <c r="AD3640" t="str">
        <f t="shared" si="1190"/>
        <v>NO</v>
      </c>
      <c r="AE3640" t="str">
        <f t="shared" si="1191"/>
        <v>NO</v>
      </c>
      <c r="AF3640" t="str">
        <f t="shared" si="1192"/>
        <v>NO</v>
      </c>
      <c r="AG3640" t="str">
        <f t="shared" si="1193"/>
        <v>NO</v>
      </c>
      <c r="AH3640" t="str">
        <f t="shared" si="1194"/>
        <v>NO</v>
      </c>
      <c r="AI3640" t="str">
        <f t="shared" si="1195"/>
        <v/>
      </c>
      <c r="AJ3640">
        <f t="shared" si="1196"/>
        <v>2</v>
      </c>
    </row>
    <row r="3641" spans="1:36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76"/>
        <v>4.0000000000000003E-5</v>
      </c>
      <c r="P3641" s="6">
        <f t="shared" si="1177"/>
        <v>1</v>
      </c>
      <c r="Q3641" t="str">
        <f t="shared" si="1178"/>
        <v>theater</v>
      </c>
      <c r="R3641" t="str">
        <f t="shared" si="1179"/>
        <v>musical</v>
      </c>
      <c r="S3641" s="8">
        <f t="shared" si="1180"/>
        <v>42591</v>
      </c>
      <c r="T3641" s="8">
        <f t="shared" si="1181"/>
        <v>42650.632638888885</v>
      </c>
      <c r="U3641">
        <f t="shared" si="1182"/>
        <v>2016</v>
      </c>
      <c r="V3641" t="str">
        <f>VLOOKUP(MONTH(S3641),REF!$C$4:$D$15,2,FALSE)</f>
        <v>AUG</v>
      </c>
      <c r="W3641" t="str">
        <f t="shared" si="1183"/>
        <v>NO</v>
      </c>
      <c r="X3641" t="str">
        <f t="shared" si="1184"/>
        <v>NO</v>
      </c>
      <c r="Y3641" t="str">
        <f t="shared" si="1185"/>
        <v>NO</v>
      </c>
      <c r="Z3641" t="str">
        <f t="shared" si="1186"/>
        <v>NO</v>
      </c>
      <c r="AA3641" t="str">
        <f t="shared" si="1187"/>
        <v>NO</v>
      </c>
      <c r="AB3641" t="str">
        <f t="shared" si="1188"/>
        <v>NO</v>
      </c>
      <c r="AC3641" t="str">
        <f t="shared" si="1189"/>
        <v>YES</v>
      </c>
      <c r="AD3641" t="str">
        <f t="shared" si="1190"/>
        <v>NO</v>
      </c>
      <c r="AE3641" t="str">
        <f t="shared" si="1191"/>
        <v>NO</v>
      </c>
      <c r="AF3641" t="str">
        <f t="shared" si="1192"/>
        <v>NO</v>
      </c>
      <c r="AG3641" t="str">
        <f t="shared" si="1193"/>
        <v>NO</v>
      </c>
      <c r="AH3641" t="str">
        <f t="shared" si="1194"/>
        <v>NO</v>
      </c>
      <c r="AI3641" t="str">
        <f t="shared" si="1195"/>
        <v/>
      </c>
      <c r="AJ3641">
        <f t="shared" si="1196"/>
        <v>1</v>
      </c>
    </row>
    <row r="3642" spans="1:36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76"/>
        <v>5.5E-2</v>
      </c>
      <c r="P3642" s="6">
        <f t="shared" si="1177"/>
        <v>18.333333333333332</v>
      </c>
      <c r="Q3642" t="str">
        <f t="shared" si="1178"/>
        <v>theater</v>
      </c>
      <c r="R3642" t="str">
        <f t="shared" si="1179"/>
        <v>musical</v>
      </c>
      <c r="S3642" s="8">
        <f t="shared" si="1180"/>
        <v>42105</v>
      </c>
      <c r="T3642" s="8">
        <f t="shared" si="1181"/>
        <v>42134.781597222223</v>
      </c>
      <c r="U3642">
        <f t="shared" si="1182"/>
        <v>2015</v>
      </c>
      <c r="V3642" t="str">
        <f>VLOOKUP(MONTH(S3642),REF!$C$4:$D$15,2,FALSE)</f>
        <v>APR</v>
      </c>
      <c r="W3642" t="str">
        <f t="shared" si="1183"/>
        <v>NO</v>
      </c>
      <c r="X3642" t="str">
        <f t="shared" si="1184"/>
        <v>YES</v>
      </c>
      <c r="Y3642" t="str">
        <f t="shared" si="1185"/>
        <v>NO</v>
      </c>
      <c r="Z3642" t="str">
        <f t="shared" si="1186"/>
        <v>NO</v>
      </c>
      <c r="AA3642" t="str">
        <f t="shared" si="1187"/>
        <v>NO</v>
      </c>
      <c r="AB3642" t="str">
        <f t="shared" si="1188"/>
        <v>NO</v>
      </c>
      <c r="AC3642" t="str">
        <f t="shared" si="1189"/>
        <v>NO</v>
      </c>
      <c r="AD3642" t="str">
        <f t="shared" si="1190"/>
        <v>NO</v>
      </c>
      <c r="AE3642" t="str">
        <f t="shared" si="1191"/>
        <v>NO</v>
      </c>
      <c r="AF3642" t="str">
        <f t="shared" si="1192"/>
        <v>NO</v>
      </c>
      <c r="AG3642" t="str">
        <f t="shared" si="1193"/>
        <v>NO</v>
      </c>
      <c r="AH3642" t="str">
        <f t="shared" si="1194"/>
        <v>NO</v>
      </c>
      <c r="AI3642" t="str">
        <f t="shared" si="1195"/>
        <v/>
      </c>
      <c r="AJ3642">
        <f t="shared" si="1196"/>
        <v>3</v>
      </c>
    </row>
    <row r="3643" spans="1:36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76"/>
        <v>0</v>
      </c>
      <c r="P3643" s="6" t="e">
        <f t="shared" si="1177"/>
        <v>#DIV/0!</v>
      </c>
      <c r="Q3643" t="str">
        <f t="shared" si="1178"/>
        <v>theater</v>
      </c>
      <c r="R3643" t="str">
        <f t="shared" si="1179"/>
        <v>musical</v>
      </c>
      <c r="S3643" s="8">
        <f t="shared" si="1180"/>
        <v>41900</v>
      </c>
      <c r="T3643" s="8">
        <f t="shared" si="1181"/>
        <v>41917.208333333336</v>
      </c>
      <c r="U3643">
        <f t="shared" si="1182"/>
        <v>2014</v>
      </c>
      <c r="V3643" t="str">
        <f>VLOOKUP(MONTH(S3643),REF!$C$4:$D$15,2,FALSE)</f>
        <v>SEP</v>
      </c>
      <c r="W3643" t="str">
        <f t="shared" si="1183"/>
        <v>NO</v>
      </c>
      <c r="X3643" t="str">
        <f t="shared" si="1184"/>
        <v>YES</v>
      </c>
      <c r="Y3643" t="str">
        <f t="shared" si="1185"/>
        <v>NO</v>
      </c>
      <c r="Z3643" t="str">
        <f t="shared" si="1186"/>
        <v>NO</v>
      </c>
      <c r="AA3643" t="str">
        <f t="shared" si="1187"/>
        <v>NO</v>
      </c>
      <c r="AB3643" t="str">
        <f t="shared" si="1188"/>
        <v>NO</v>
      </c>
      <c r="AC3643" t="str">
        <f t="shared" si="1189"/>
        <v>NO</v>
      </c>
      <c r="AD3643" t="str">
        <f t="shared" si="1190"/>
        <v>NO</v>
      </c>
      <c r="AE3643" t="str">
        <f t="shared" si="1191"/>
        <v>NO</v>
      </c>
      <c r="AF3643" t="str">
        <f t="shared" si="1192"/>
        <v>NO</v>
      </c>
      <c r="AG3643" t="str">
        <f t="shared" si="1193"/>
        <v>NO</v>
      </c>
      <c r="AH3643" t="str">
        <f t="shared" si="1194"/>
        <v>NO</v>
      </c>
      <c r="AI3643" t="str">
        <f t="shared" si="1195"/>
        <v/>
      </c>
      <c r="AJ3643">
        <f t="shared" si="1196"/>
        <v>0</v>
      </c>
    </row>
    <row r="3644" spans="1:36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76"/>
        <v>2.1428571428571429E-2</v>
      </c>
      <c r="P3644" s="6">
        <f t="shared" si="1177"/>
        <v>7.5</v>
      </c>
      <c r="Q3644" t="str">
        <f t="shared" si="1178"/>
        <v>theater</v>
      </c>
      <c r="R3644" t="str">
        <f t="shared" si="1179"/>
        <v>musical</v>
      </c>
      <c r="S3644" s="8">
        <f t="shared" si="1180"/>
        <v>42298</v>
      </c>
      <c r="T3644" s="8">
        <f t="shared" si="1181"/>
        <v>42338.708333333328</v>
      </c>
      <c r="U3644">
        <f t="shared" si="1182"/>
        <v>2015</v>
      </c>
      <c r="V3644" t="str">
        <f>VLOOKUP(MONTH(S3644),REF!$C$4:$D$15,2,FALSE)</f>
        <v>OCT</v>
      </c>
      <c r="W3644" t="str">
        <f t="shared" si="1183"/>
        <v>YES</v>
      </c>
      <c r="X3644" t="str">
        <f t="shared" si="1184"/>
        <v>NO</v>
      </c>
      <c r="Y3644" t="str">
        <f t="shared" si="1185"/>
        <v>NO</v>
      </c>
      <c r="Z3644" t="str">
        <f t="shared" si="1186"/>
        <v>NO</v>
      </c>
      <c r="AA3644" t="str">
        <f t="shared" si="1187"/>
        <v>NO</v>
      </c>
      <c r="AB3644" t="str">
        <f t="shared" si="1188"/>
        <v>NO</v>
      </c>
      <c r="AC3644" t="str">
        <f t="shared" si="1189"/>
        <v>NO</v>
      </c>
      <c r="AD3644" t="str">
        <f t="shared" si="1190"/>
        <v>NO</v>
      </c>
      <c r="AE3644" t="str">
        <f t="shared" si="1191"/>
        <v>NO</v>
      </c>
      <c r="AF3644" t="str">
        <f t="shared" si="1192"/>
        <v>NO</v>
      </c>
      <c r="AG3644" t="str">
        <f t="shared" si="1193"/>
        <v>NO</v>
      </c>
      <c r="AH3644" t="str">
        <f t="shared" si="1194"/>
        <v>NO</v>
      </c>
      <c r="AI3644" t="str">
        <f t="shared" si="1195"/>
        <v/>
      </c>
      <c r="AJ3644">
        <f t="shared" si="1196"/>
        <v>2</v>
      </c>
    </row>
    <row r="3645" spans="1:36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76"/>
        <v>0</v>
      </c>
      <c r="P3645" s="6" t="e">
        <f t="shared" si="1177"/>
        <v>#DIV/0!</v>
      </c>
      <c r="Q3645" t="str">
        <f t="shared" si="1178"/>
        <v>theater</v>
      </c>
      <c r="R3645" t="str">
        <f t="shared" si="1179"/>
        <v>musical</v>
      </c>
      <c r="S3645" s="8">
        <f t="shared" si="1180"/>
        <v>42285</v>
      </c>
      <c r="T3645" s="8">
        <f t="shared" si="1181"/>
        <v>42325.185636574075</v>
      </c>
      <c r="U3645">
        <f t="shared" si="1182"/>
        <v>2015</v>
      </c>
      <c r="V3645" t="str">
        <f>VLOOKUP(MONTH(S3645),REF!$C$4:$D$15,2,FALSE)</f>
        <v>OCT</v>
      </c>
      <c r="W3645" t="str">
        <f t="shared" si="1183"/>
        <v>NO</v>
      </c>
      <c r="X3645" t="str">
        <f t="shared" si="1184"/>
        <v>NO</v>
      </c>
      <c r="Y3645" t="str">
        <f t="shared" si="1185"/>
        <v>NO</v>
      </c>
      <c r="Z3645" t="str">
        <f t="shared" si="1186"/>
        <v>NO</v>
      </c>
      <c r="AA3645" t="str">
        <f t="shared" si="1187"/>
        <v>NO</v>
      </c>
      <c r="AB3645" t="str">
        <f t="shared" si="1188"/>
        <v>NO</v>
      </c>
      <c r="AC3645" t="str">
        <f t="shared" si="1189"/>
        <v>YES</v>
      </c>
      <c r="AD3645" t="str">
        <f t="shared" si="1190"/>
        <v>NO</v>
      </c>
      <c r="AE3645" t="str">
        <f t="shared" si="1191"/>
        <v>NO</v>
      </c>
      <c r="AF3645" t="str">
        <f t="shared" si="1192"/>
        <v>NO</v>
      </c>
      <c r="AG3645" t="str">
        <f t="shared" si="1193"/>
        <v>NO</v>
      </c>
      <c r="AH3645" t="str">
        <f t="shared" si="1194"/>
        <v>NO</v>
      </c>
      <c r="AI3645" t="str">
        <f t="shared" si="1195"/>
        <v/>
      </c>
      <c r="AJ3645">
        <f t="shared" si="1196"/>
        <v>0</v>
      </c>
    </row>
    <row r="3646" spans="1:36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76"/>
        <v>0.16420000000000001</v>
      </c>
      <c r="P3646" s="6">
        <f t="shared" si="1177"/>
        <v>68.416666666666671</v>
      </c>
      <c r="Q3646" t="str">
        <f t="shared" si="1178"/>
        <v>theater</v>
      </c>
      <c r="R3646" t="str">
        <f t="shared" si="1179"/>
        <v>musical</v>
      </c>
      <c r="S3646" s="8">
        <f t="shared" si="1180"/>
        <v>42409</v>
      </c>
      <c r="T3646" s="8">
        <f t="shared" si="1181"/>
        <v>42437.207638888889</v>
      </c>
      <c r="U3646">
        <f t="shared" si="1182"/>
        <v>2016</v>
      </c>
      <c r="V3646" t="str">
        <f>VLOOKUP(MONTH(S3646),REF!$C$4:$D$15,2,FALSE)</f>
        <v>FEB</v>
      </c>
      <c r="W3646" t="str">
        <f t="shared" si="1183"/>
        <v>NO</v>
      </c>
      <c r="X3646" t="str">
        <f t="shared" si="1184"/>
        <v>NO</v>
      </c>
      <c r="Y3646" t="str">
        <f t="shared" si="1185"/>
        <v>YES</v>
      </c>
      <c r="Z3646" t="str">
        <f t="shared" si="1186"/>
        <v>NO</v>
      </c>
      <c r="AA3646" t="str">
        <f t="shared" si="1187"/>
        <v>NO</v>
      </c>
      <c r="AB3646" t="str">
        <f t="shared" si="1188"/>
        <v>NO</v>
      </c>
      <c r="AC3646" t="str">
        <f t="shared" si="1189"/>
        <v>NO</v>
      </c>
      <c r="AD3646" t="str">
        <f t="shared" si="1190"/>
        <v>NO</v>
      </c>
      <c r="AE3646" t="str">
        <f t="shared" si="1191"/>
        <v>NO</v>
      </c>
      <c r="AF3646" t="str">
        <f t="shared" si="1192"/>
        <v>NO</v>
      </c>
      <c r="AG3646" t="str">
        <f t="shared" si="1193"/>
        <v>NO</v>
      </c>
      <c r="AH3646" t="str">
        <f t="shared" si="1194"/>
        <v>NO</v>
      </c>
      <c r="AI3646" t="str">
        <f t="shared" si="1195"/>
        <v/>
      </c>
      <c r="AJ3646">
        <f t="shared" si="1196"/>
        <v>12</v>
      </c>
    </row>
    <row r="3647" spans="1:36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76"/>
        <v>1E-3</v>
      </c>
      <c r="P3647" s="6">
        <f t="shared" si="1177"/>
        <v>1</v>
      </c>
      <c r="Q3647" t="str">
        <f t="shared" si="1178"/>
        <v>theater</v>
      </c>
      <c r="R3647" t="str">
        <f t="shared" si="1179"/>
        <v>musical</v>
      </c>
      <c r="S3647" s="8">
        <f t="shared" si="1180"/>
        <v>42666</v>
      </c>
      <c r="T3647" s="8">
        <f t="shared" si="1181"/>
        <v>42696.012013888889</v>
      </c>
      <c r="U3647">
        <f t="shared" si="1182"/>
        <v>2016</v>
      </c>
      <c r="V3647" t="str">
        <f>VLOOKUP(MONTH(S3647),REF!$C$4:$D$15,2,FALSE)</f>
        <v>OCT</v>
      </c>
      <c r="W3647" t="str">
        <f t="shared" si="1183"/>
        <v>NO</v>
      </c>
      <c r="X3647" t="str">
        <f t="shared" si="1184"/>
        <v>YES</v>
      </c>
      <c r="Y3647" t="str">
        <f t="shared" si="1185"/>
        <v>NO</v>
      </c>
      <c r="Z3647" t="str">
        <f t="shared" si="1186"/>
        <v>NO</v>
      </c>
      <c r="AA3647" t="str">
        <f t="shared" si="1187"/>
        <v>NO</v>
      </c>
      <c r="AB3647" t="str">
        <f t="shared" si="1188"/>
        <v>NO</v>
      </c>
      <c r="AC3647" t="str">
        <f t="shared" si="1189"/>
        <v>NO</v>
      </c>
      <c r="AD3647" t="str">
        <f t="shared" si="1190"/>
        <v>NO</v>
      </c>
      <c r="AE3647" t="str">
        <f t="shared" si="1191"/>
        <v>NO</v>
      </c>
      <c r="AF3647" t="str">
        <f t="shared" si="1192"/>
        <v>NO</v>
      </c>
      <c r="AG3647" t="str">
        <f t="shared" si="1193"/>
        <v>NO</v>
      </c>
      <c r="AH3647" t="str">
        <f t="shared" si="1194"/>
        <v>NO</v>
      </c>
      <c r="AI3647" t="str">
        <f t="shared" si="1195"/>
        <v/>
      </c>
      <c r="AJ3647">
        <f t="shared" si="1196"/>
        <v>1</v>
      </c>
    </row>
    <row r="3648" spans="1:36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76"/>
        <v>4.8099999999999997E-2</v>
      </c>
      <c r="P3648" s="6">
        <f t="shared" si="1177"/>
        <v>60.125</v>
      </c>
      <c r="Q3648" t="str">
        <f t="shared" si="1178"/>
        <v>theater</v>
      </c>
      <c r="R3648" t="str">
        <f t="shared" si="1179"/>
        <v>musical</v>
      </c>
      <c r="S3648" s="8">
        <f t="shared" si="1180"/>
        <v>42140</v>
      </c>
      <c r="T3648" s="8">
        <f t="shared" si="1181"/>
        <v>42171.979166666672</v>
      </c>
      <c r="U3648">
        <f t="shared" si="1182"/>
        <v>2015</v>
      </c>
      <c r="V3648" t="str">
        <f>VLOOKUP(MONTH(S3648),REF!$C$4:$D$15,2,FALSE)</f>
        <v>MAY</v>
      </c>
      <c r="W3648" t="str">
        <f t="shared" si="1183"/>
        <v>NO</v>
      </c>
      <c r="X3648" t="str">
        <f t="shared" si="1184"/>
        <v>NO</v>
      </c>
      <c r="Y3648" t="str">
        <f t="shared" si="1185"/>
        <v>NO</v>
      </c>
      <c r="Z3648" t="str">
        <f t="shared" si="1186"/>
        <v>YES</v>
      </c>
      <c r="AA3648" t="str">
        <f t="shared" si="1187"/>
        <v>NO</v>
      </c>
      <c r="AB3648" t="str">
        <f t="shared" si="1188"/>
        <v>NO</v>
      </c>
      <c r="AC3648" t="str">
        <f t="shared" si="1189"/>
        <v>NO</v>
      </c>
      <c r="AD3648" t="str">
        <f t="shared" si="1190"/>
        <v>NO</v>
      </c>
      <c r="AE3648" t="str">
        <f t="shared" si="1191"/>
        <v>NO</v>
      </c>
      <c r="AF3648" t="str">
        <f t="shared" si="1192"/>
        <v>NO</v>
      </c>
      <c r="AG3648" t="str">
        <f t="shared" si="1193"/>
        <v>NO</v>
      </c>
      <c r="AH3648" t="str">
        <f t="shared" si="1194"/>
        <v>NO</v>
      </c>
      <c r="AI3648" t="str">
        <f t="shared" si="1195"/>
        <v/>
      </c>
      <c r="AJ3648">
        <f t="shared" si="1196"/>
        <v>8</v>
      </c>
    </row>
    <row r="3649" spans="1:36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76"/>
        <v>0.06</v>
      </c>
      <c r="P3649" s="6">
        <f t="shared" si="1177"/>
        <v>15</v>
      </c>
      <c r="Q3649" t="str">
        <f t="shared" si="1178"/>
        <v>theater</v>
      </c>
      <c r="R3649" t="str">
        <f t="shared" si="1179"/>
        <v>musical</v>
      </c>
      <c r="S3649" s="8">
        <f t="shared" si="1180"/>
        <v>42599</v>
      </c>
      <c r="T3649" s="8">
        <f t="shared" si="1181"/>
        <v>42643.749155092592</v>
      </c>
      <c r="U3649">
        <f t="shared" si="1182"/>
        <v>2016</v>
      </c>
      <c r="V3649" t="str">
        <f>VLOOKUP(MONTH(S3649),REF!$C$4:$D$15,2,FALSE)</f>
        <v>AUG</v>
      </c>
      <c r="W3649" t="str">
        <f t="shared" si="1183"/>
        <v>YES</v>
      </c>
      <c r="X3649" t="str">
        <f t="shared" si="1184"/>
        <v>NO</v>
      </c>
      <c r="Y3649" t="str">
        <f t="shared" si="1185"/>
        <v>NO</v>
      </c>
      <c r="Z3649" t="str">
        <f t="shared" si="1186"/>
        <v>NO</v>
      </c>
      <c r="AA3649" t="str">
        <f t="shared" si="1187"/>
        <v>NO</v>
      </c>
      <c r="AB3649" t="str">
        <f t="shared" si="1188"/>
        <v>NO</v>
      </c>
      <c r="AC3649" t="str">
        <f t="shared" si="1189"/>
        <v>NO</v>
      </c>
      <c r="AD3649" t="str">
        <f t="shared" si="1190"/>
        <v>NO</v>
      </c>
      <c r="AE3649" t="str">
        <f t="shared" si="1191"/>
        <v>NO</v>
      </c>
      <c r="AF3649" t="str">
        <f t="shared" si="1192"/>
        <v>NO</v>
      </c>
      <c r="AG3649" t="str">
        <f t="shared" si="1193"/>
        <v>NO</v>
      </c>
      <c r="AH3649" t="str">
        <f t="shared" si="1194"/>
        <v>NO</v>
      </c>
      <c r="AI3649" t="str">
        <f t="shared" si="1195"/>
        <v/>
      </c>
      <c r="AJ3649">
        <f t="shared" si="1196"/>
        <v>2</v>
      </c>
    </row>
    <row r="3650" spans="1:36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76"/>
        <v>1.003825</v>
      </c>
      <c r="P3650" s="6">
        <f t="shared" si="1177"/>
        <v>550.04109589041093</v>
      </c>
      <c r="Q3650" t="str">
        <f t="shared" si="1178"/>
        <v>theater</v>
      </c>
      <c r="R3650" t="str">
        <f t="shared" si="1179"/>
        <v>plays</v>
      </c>
      <c r="S3650" s="8">
        <f t="shared" si="1180"/>
        <v>41887</v>
      </c>
      <c r="T3650" s="8">
        <f t="shared" si="1181"/>
        <v>41917.292187500003</v>
      </c>
      <c r="U3650">
        <f t="shared" si="1182"/>
        <v>2014</v>
      </c>
      <c r="V3650" t="str">
        <f>VLOOKUP(MONTH(S3650),REF!$C$4:$D$15,2,FALSE)</f>
        <v>SEP</v>
      </c>
      <c r="W3650" t="str">
        <f t="shared" si="1183"/>
        <v>NO</v>
      </c>
      <c r="X3650" t="str">
        <f t="shared" si="1184"/>
        <v>NO</v>
      </c>
      <c r="Y3650" t="str">
        <f t="shared" si="1185"/>
        <v>NO</v>
      </c>
      <c r="Z3650" t="str">
        <f t="shared" si="1186"/>
        <v>NO</v>
      </c>
      <c r="AA3650" t="str">
        <f t="shared" si="1187"/>
        <v>NO</v>
      </c>
      <c r="AB3650" t="str">
        <f t="shared" si="1188"/>
        <v>NO</v>
      </c>
      <c r="AC3650" t="str">
        <f t="shared" si="1189"/>
        <v>NO</v>
      </c>
      <c r="AD3650" t="str">
        <f t="shared" si="1190"/>
        <v>NO</v>
      </c>
      <c r="AE3650" t="str">
        <f t="shared" si="1191"/>
        <v>NO</v>
      </c>
      <c r="AF3650" t="str">
        <f t="shared" si="1192"/>
        <v>YES</v>
      </c>
      <c r="AG3650" t="str">
        <f t="shared" si="1193"/>
        <v>NO</v>
      </c>
      <c r="AH3650" t="str">
        <f t="shared" si="1194"/>
        <v>NO</v>
      </c>
      <c r="AI3650">
        <f t="shared" si="1195"/>
        <v>73</v>
      </c>
      <c r="AJ3650" t="str">
        <f t="shared" si="1196"/>
        <v/>
      </c>
    </row>
    <row r="3651" spans="1:36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97">E3651/D3651</f>
        <v>1.04</v>
      </c>
      <c r="P3651" s="6">
        <f t="shared" ref="P3651:P3714" si="1198">E3651/L3651</f>
        <v>97.5</v>
      </c>
      <c r="Q3651" t="str">
        <f t="shared" ref="Q3651:Q3714" si="1199">LEFT(N3651,FIND("/",N3651)-1)</f>
        <v>theater</v>
      </c>
      <c r="R3651" t="str">
        <f t="shared" ref="R3651:R3714" si="1200">RIGHT(N3651,LEN(N3651)-FIND("/",N3651))</f>
        <v>plays</v>
      </c>
      <c r="S3651" s="8">
        <f t="shared" ref="S3651:S3714" si="1201">ROUND((J3651/86400)+DATE(1970,1,1),0)</f>
        <v>41781</v>
      </c>
      <c r="T3651" s="8">
        <f t="shared" ref="T3651:T3714" si="1202">(I3651/86400)+DATE(1970,1,1)</f>
        <v>41806.712893518517</v>
      </c>
      <c r="U3651">
        <f t="shared" ref="U3651:U3714" si="1203">YEAR(S3651)</f>
        <v>2014</v>
      </c>
      <c r="V3651" t="str">
        <f>VLOOKUP(MONTH(S3651),REF!$C$4:$D$15,2,FALSE)</f>
        <v>MAY</v>
      </c>
      <c r="W3651" t="str">
        <f t="shared" ref="W3651:W3714" si="1204">IF(D3651&lt;1000,"YES","NO")</f>
        <v>YES</v>
      </c>
      <c r="X3651" t="str">
        <f t="shared" ref="X3651:X3714" si="1205">IF(AND($D3651&gt;=1000,$D3651&lt;=4999),"YES","NO")</f>
        <v>NO</v>
      </c>
      <c r="Y3651" t="str">
        <f t="shared" ref="Y3651:Y3714" si="1206">IF(AND($D3651&gt;=5000,$D3651&lt;=9999),"YES","NO")</f>
        <v>NO</v>
      </c>
      <c r="Z3651" t="str">
        <f t="shared" ref="Z3651:Z3714" si="1207">IF(AND($D3651&gt;=10000,$D3651&lt;=14999),"YES","NO")</f>
        <v>NO</v>
      </c>
      <c r="AA3651" t="str">
        <f t="shared" ref="AA3651:AA3714" si="1208">IF(AND($D3651&gt;=15000,$D3651&lt;=19999),"YES","NO")</f>
        <v>NO</v>
      </c>
      <c r="AB3651" t="str">
        <f t="shared" ref="AB3651:AB3714" si="1209">IF(AND($D3651&gt;=20000,$D3651&lt;=24999),"YES","NO")</f>
        <v>NO</v>
      </c>
      <c r="AC3651" t="str">
        <f t="shared" ref="AC3651:AC3714" si="1210">IF(AND($D3651&gt;=25000,$D3651&lt;=29999),"YES","NO")</f>
        <v>NO</v>
      </c>
      <c r="AD3651" t="str">
        <f t="shared" ref="AD3651:AD3714" si="1211">IF(AND($D3651&gt;=30000,$D3651&lt;=34999),"YES","NO")</f>
        <v>NO</v>
      </c>
      <c r="AE3651" t="str">
        <f t="shared" ref="AE3651:AE3714" si="1212">IF(AND($D3651&gt;=35000,$D3651&lt;=39999),"YES","NO")</f>
        <v>NO</v>
      </c>
      <c r="AF3651" t="str">
        <f t="shared" ref="AF3651:AF3714" si="1213">IF(AND($D3651&gt;=40000,$D3651&lt;=44999),"YES","NO")</f>
        <v>NO</v>
      </c>
      <c r="AG3651" t="str">
        <f t="shared" ref="AG3651:AG3714" si="1214">IF(AND($D3651&gt;=45000,$D3651&lt;=49999),"YES","NO")</f>
        <v>NO</v>
      </c>
      <c r="AH3651" t="str">
        <f t="shared" ref="AH3651:AH3714" si="1215">IF($D3651&gt;=50000,"YES","NO")</f>
        <v>NO</v>
      </c>
      <c r="AI3651">
        <f t="shared" ref="AI3651:AI3714" si="1216">IF(F3651="successful",L3651,"")</f>
        <v>8</v>
      </c>
      <c r="AJ3651" t="str">
        <f t="shared" ref="AJ3651:AJ3714" si="1217">IF(F3651="failed",L3651,"")</f>
        <v/>
      </c>
    </row>
    <row r="3652" spans="1:36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97"/>
        <v>1</v>
      </c>
      <c r="P3652" s="6">
        <f t="shared" si="1198"/>
        <v>29.411764705882351</v>
      </c>
      <c r="Q3652" t="str">
        <f t="shared" si="1199"/>
        <v>theater</v>
      </c>
      <c r="R3652" t="str">
        <f t="shared" si="1200"/>
        <v>plays</v>
      </c>
      <c r="S3652" s="8">
        <f t="shared" si="1201"/>
        <v>42381</v>
      </c>
      <c r="T3652" s="8">
        <f t="shared" si="1202"/>
        <v>42402.478981481487</v>
      </c>
      <c r="U3652">
        <f t="shared" si="1203"/>
        <v>2016</v>
      </c>
      <c r="V3652" t="str">
        <f>VLOOKUP(MONTH(S3652),REF!$C$4:$D$15,2,FALSE)</f>
        <v>JAN</v>
      </c>
      <c r="W3652" t="str">
        <f t="shared" si="1204"/>
        <v>YES</v>
      </c>
      <c r="X3652" t="str">
        <f t="shared" si="1205"/>
        <v>NO</v>
      </c>
      <c r="Y3652" t="str">
        <f t="shared" si="1206"/>
        <v>NO</v>
      </c>
      <c r="Z3652" t="str">
        <f t="shared" si="1207"/>
        <v>NO</v>
      </c>
      <c r="AA3652" t="str">
        <f t="shared" si="1208"/>
        <v>NO</v>
      </c>
      <c r="AB3652" t="str">
        <f t="shared" si="1209"/>
        <v>NO</v>
      </c>
      <c r="AC3652" t="str">
        <f t="shared" si="1210"/>
        <v>NO</v>
      </c>
      <c r="AD3652" t="str">
        <f t="shared" si="1211"/>
        <v>NO</v>
      </c>
      <c r="AE3652" t="str">
        <f t="shared" si="1212"/>
        <v>NO</v>
      </c>
      <c r="AF3652" t="str">
        <f t="shared" si="1213"/>
        <v>NO</v>
      </c>
      <c r="AG3652" t="str">
        <f t="shared" si="1214"/>
        <v>NO</v>
      </c>
      <c r="AH3652" t="str">
        <f t="shared" si="1215"/>
        <v>NO</v>
      </c>
      <c r="AI3652">
        <f t="shared" si="1216"/>
        <v>17</v>
      </c>
      <c r="AJ3652" t="str">
        <f t="shared" si="1217"/>
        <v/>
      </c>
    </row>
    <row r="3653" spans="1:36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97"/>
        <v>1.04</v>
      </c>
      <c r="P3653" s="6">
        <f t="shared" si="1198"/>
        <v>57.777777777777779</v>
      </c>
      <c r="Q3653" t="str">
        <f t="shared" si="1199"/>
        <v>theater</v>
      </c>
      <c r="R3653" t="str">
        <f t="shared" si="1200"/>
        <v>plays</v>
      </c>
      <c r="S3653" s="8">
        <f t="shared" si="1201"/>
        <v>41829</v>
      </c>
      <c r="T3653" s="8">
        <f t="shared" si="1202"/>
        <v>41861.665972222225</v>
      </c>
      <c r="U3653">
        <f t="shared" si="1203"/>
        <v>2014</v>
      </c>
      <c r="V3653" t="str">
        <f>VLOOKUP(MONTH(S3653),REF!$C$4:$D$15,2,FALSE)</f>
        <v>JUL</v>
      </c>
      <c r="W3653" t="str">
        <f t="shared" si="1204"/>
        <v>YES</v>
      </c>
      <c r="X3653" t="str">
        <f t="shared" si="1205"/>
        <v>NO</v>
      </c>
      <c r="Y3653" t="str">
        <f t="shared" si="1206"/>
        <v>NO</v>
      </c>
      <c r="Z3653" t="str">
        <f t="shared" si="1207"/>
        <v>NO</v>
      </c>
      <c r="AA3653" t="str">
        <f t="shared" si="1208"/>
        <v>NO</v>
      </c>
      <c r="AB3653" t="str">
        <f t="shared" si="1209"/>
        <v>NO</v>
      </c>
      <c r="AC3653" t="str">
        <f t="shared" si="1210"/>
        <v>NO</v>
      </c>
      <c r="AD3653" t="str">
        <f t="shared" si="1211"/>
        <v>NO</v>
      </c>
      <c r="AE3653" t="str">
        <f t="shared" si="1212"/>
        <v>NO</v>
      </c>
      <c r="AF3653" t="str">
        <f t="shared" si="1213"/>
        <v>NO</v>
      </c>
      <c r="AG3653" t="str">
        <f t="shared" si="1214"/>
        <v>NO</v>
      </c>
      <c r="AH3653" t="str">
        <f t="shared" si="1215"/>
        <v>NO</v>
      </c>
      <c r="AI3653">
        <f t="shared" si="1216"/>
        <v>9</v>
      </c>
      <c r="AJ3653" t="str">
        <f t="shared" si="1217"/>
        <v/>
      </c>
    </row>
    <row r="3654" spans="1:36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97"/>
        <v>2.5066666666666668</v>
      </c>
      <c r="P3654" s="6">
        <f t="shared" si="1198"/>
        <v>44.235294117647058</v>
      </c>
      <c r="Q3654" t="str">
        <f t="shared" si="1199"/>
        <v>theater</v>
      </c>
      <c r="R3654" t="str">
        <f t="shared" si="1200"/>
        <v>plays</v>
      </c>
      <c r="S3654" s="8">
        <f t="shared" si="1201"/>
        <v>42597</v>
      </c>
      <c r="T3654" s="8">
        <f t="shared" si="1202"/>
        <v>42607.165972222225</v>
      </c>
      <c r="U3654">
        <f t="shared" si="1203"/>
        <v>2016</v>
      </c>
      <c r="V3654" t="str">
        <f>VLOOKUP(MONTH(S3654),REF!$C$4:$D$15,2,FALSE)</f>
        <v>AUG</v>
      </c>
      <c r="W3654" t="str">
        <f t="shared" si="1204"/>
        <v>YES</v>
      </c>
      <c r="X3654" t="str">
        <f t="shared" si="1205"/>
        <v>NO</v>
      </c>
      <c r="Y3654" t="str">
        <f t="shared" si="1206"/>
        <v>NO</v>
      </c>
      <c r="Z3654" t="str">
        <f t="shared" si="1207"/>
        <v>NO</v>
      </c>
      <c r="AA3654" t="str">
        <f t="shared" si="1208"/>
        <v>NO</v>
      </c>
      <c r="AB3654" t="str">
        <f t="shared" si="1209"/>
        <v>NO</v>
      </c>
      <c r="AC3654" t="str">
        <f t="shared" si="1210"/>
        <v>NO</v>
      </c>
      <c r="AD3654" t="str">
        <f t="shared" si="1211"/>
        <v>NO</v>
      </c>
      <c r="AE3654" t="str">
        <f t="shared" si="1212"/>
        <v>NO</v>
      </c>
      <c r="AF3654" t="str">
        <f t="shared" si="1213"/>
        <v>NO</v>
      </c>
      <c r="AG3654" t="str">
        <f t="shared" si="1214"/>
        <v>NO</v>
      </c>
      <c r="AH3654" t="str">
        <f t="shared" si="1215"/>
        <v>NO</v>
      </c>
      <c r="AI3654">
        <f t="shared" si="1216"/>
        <v>17</v>
      </c>
      <c r="AJ3654" t="str">
        <f t="shared" si="1217"/>
        <v/>
      </c>
    </row>
    <row r="3655" spans="1:36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97"/>
        <v>1.0049999999999999</v>
      </c>
      <c r="P3655" s="6">
        <f t="shared" si="1198"/>
        <v>60.909090909090907</v>
      </c>
      <c r="Q3655" t="str">
        <f t="shared" si="1199"/>
        <v>theater</v>
      </c>
      <c r="R3655" t="str">
        <f t="shared" si="1200"/>
        <v>plays</v>
      </c>
      <c r="S3655" s="8">
        <f t="shared" si="1201"/>
        <v>42191</v>
      </c>
      <c r="T3655" s="8">
        <f t="shared" si="1202"/>
        <v>42221.363506944443</v>
      </c>
      <c r="U3655">
        <f t="shared" si="1203"/>
        <v>2015</v>
      </c>
      <c r="V3655" t="str">
        <f>VLOOKUP(MONTH(S3655),REF!$C$4:$D$15,2,FALSE)</f>
        <v>JUL</v>
      </c>
      <c r="W3655" t="str">
        <f t="shared" si="1204"/>
        <v>NO</v>
      </c>
      <c r="X3655" t="str">
        <f t="shared" si="1205"/>
        <v>YES</v>
      </c>
      <c r="Y3655" t="str">
        <f t="shared" si="1206"/>
        <v>NO</v>
      </c>
      <c r="Z3655" t="str">
        <f t="shared" si="1207"/>
        <v>NO</v>
      </c>
      <c r="AA3655" t="str">
        <f t="shared" si="1208"/>
        <v>NO</v>
      </c>
      <c r="AB3655" t="str">
        <f t="shared" si="1209"/>
        <v>NO</v>
      </c>
      <c r="AC3655" t="str">
        <f t="shared" si="1210"/>
        <v>NO</v>
      </c>
      <c r="AD3655" t="str">
        <f t="shared" si="1211"/>
        <v>NO</v>
      </c>
      <c r="AE3655" t="str">
        <f t="shared" si="1212"/>
        <v>NO</v>
      </c>
      <c r="AF3655" t="str">
        <f t="shared" si="1213"/>
        <v>NO</v>
      </c>
      <c r="AG3655" t="str">
        <f t="shared" si="1214"/>
        <v>NO</v>
      </c>
      <c r="AH3655" t="str">
        <f t="shared" si="1215"/>
        <v>NO</v>
      </c>
      <c r="AI3655">
        <f t="shared" si="1216"/>
        <v>33</v>
      </c>
      <c r="AJ3655" t="str">
        <f t="shared" si="1217"/>
        <v/>
      </c>
    </row>
    <row r="3656" spans="1:36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97"/>
        <v>1.744</v>
      </c>
      <c r="P3656" s="6">
        <f t="shared" si="1198"/>
        <v>68.84210526315789</v>
      </c>
      <c r="Q3656" t="str">
        <f t="shared" si="1199"/>
        <v>theater</v>
      </c>
      <c r="R3656" t="str">
        <f t="shared" si="1200"/>
        <v>plays</v>
      </c>
      <c r="S3656" s="8">
        <f t="shared" si="1201"/>
        <v>42440</v>
      </c>
      <c r="T3656" s="8">
        <f t="shared" si="1202"/>
        <v>42463.708333333328</v>
      </c>
      <c r="U3656">
        <f t="shared" si="1203"/>
        <v>2016</v>
      </c>
      <c r="V3656" t="str">
        <f>VLOOKUP(MONTH(S3656),REF!$C$4:$D$15,2,FALSE)</f>
        <v>MAR</v>
      </c>
      <c r="W3656" t="str">
        <f t="shared" si="1204"/>
        <v>NO</v>
      </c>
      <c r="X3656" t="str">
        <f t="shared" si="1205"/>
        <v>YES</v>
      </c>
      <c r="Y3656" t="str">
        <f t="shared" si="1206"/>
        <v>NO</v>
      </c>
      <c r="Z3656" t="str">
        <f t="shared" si="1207"/>
        <v>NO</v>
      </c>
      <c r="AA3656" t="str">
        <f t="shared" si="1208"/>
        <v>NO</v>
      </c>
      <c r="AB3656" t="str">
        <f t="shared" si="1209"/>
        <v>NO</v>
      </c>
      <c r="AC3656" t="str">
        <f t="shared" si="1210"/>
        <v>NO</v>
      </c>
      <c r="AD3656" t="str">
        <f t="shared" si="1211"/>
        <v>NO</v>
      </c>
      <c r="AE3656" t="str">
        <f t="shared" si="1212"/>
        <v>NO</v>
      </c>
      <c r="AF3656" t="str">
        <f t="shared" si="1213"/>
        <v>NO</v>
      </c>
      <c r="AG3656" t="str">
        <f t="shared" si="1214"/>
        <v>NO</v>
      </c>
      <c r="AH3656" t="str">
        <f t="shared" si="1215"/>
        <v>NO</v>
      </c>
      <c r="AI3656">
        <f t="shared" si="1216"/>
        <v>38</v>
      </c>
      <c r="AJ3656" t="str">
        <f t="shared" si="1217"/>
        <v/>
      </c>
    </row>
    <row r="3657" spans="1:36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97"/>
        <v>1.1626000000000001</v>
      </c>
      <c r="P3657" s="6">
        <f t="shared" si="1198"/>
        <v>73.582278481012665</v>
      </c>
      <c r="Q3657" t="str">
        <f t="shared" si="1199"/>
        <v>theater</v>
      </c>
      <c r="R3657" t="str">
        <f t="shared" si="1200"/>
        <v>plays</v>
      </c>
      <c r="S3657" s="8">
        <f t="shared" si="1201"/>
        <v>42174</v>
      </c>
      <c r="T3657" s="8">
        <f t="shared" si="1202"/>
        <v>42203.290972222225</v>
      </c>
      <c r="U3657">
        <f t="shared" si="1203"/>
        <v>2015</v>
      </c>
      <c r="V3657" t="str">
        <f>VLOOKUP(MONTH(S3657),REF!$C$4:$D$15,2,FALSE)</f>
        <v>JUN</v>
      </c>
      <c r="W3657" t="str">
        <f t="shared" si="1204"/>
        <v>NO</v>
      </c>
      <c r="X3657" t="str">
        <f t="shared" si="1205"/>
        <v>NO</v>
      </c>
      <c r="Y3657" t="str">
        <f t="shared" si="1206"/>
        <v>YES</v>
      </c>
      <c r="Z3657" t="str">
        <f t="shared" si="1207"/>
        <v>NO</v>
      </c>
      <c r="AA3657" t="str">
        <f t="shared" si="1208"/>
        <v>NO</v>
      </c>
      <c r="AB3657" t="str">
        <f t="shared" si="1209"/>
        <v>NO</v>
      </c>
      <c r="AC3657" t="str">
        <f t="shared" si="1210"/>
        <v>NO</v>
      </c>
      <c r="AD3657" t="str">
        <f t="shared" si="1211"/>
        <v>NO</v>
      </c>
      <c r="AE3657" t="str">
        <f t="shared" si="1212"/>
        <v>NO</v>
      </c>
      <c r="AF3657" t="str">
        <f t="shared" si="1213"/>
        <v>NO</v>
      </c>
      <c r="AG3657" t="str">
        <f t="shared" si="1214"/>
        <v>NO</v>
      </c>
      <c r="AH3657" t="str">
        <f t="shared" si="1215"/>
        <v>NO</v>
      </c>
      <c r="AI3657">
        <f t="shared" si="1216"/>
        <v>79</v>
      </c>
      <c r="AJ3657" t="str">
        <f t="shared" si="1217"/>
        <v/>
      </c>
    </row>
    <row r="3658" spans="1:36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97"/>
        <v>1.0582</v>
      </c>
      <c r="P3658" s="6">
        <f t="shared" si="1198"/>
        <v>115.02173913043478</v>
      </c>
      <c r="Q3658" t="str">
        <f t="shared" si="1199"/>
        <v>theater</v>
      </c>
      <c r="R3658" t="str">
        <f t="shared" si="1200"/>
        <v>plays</v>
      </c>
      <c r="S3658" s="8">
        <f t="shared" si="1201"/>
        <v>42738</v>
      </c>
      <c r="T3658" s="8">
        <f t="shared" si="1202"/>
        <v>42767.957638888889</v>
      </c>
      <c r="U3658">
        <f t="shared" si="1203"/>
        <v>2017</v>
      </c>
      <c r="V3658" t="str">
        <f>VLOOKUP(MONTH(S3658),REF!$C$4:$D$15,2,FALSE)</f>
        <v>JAN</v>
      </c>
      <c r="W3658" t="str">
        <f t="shared" si="1204"/>
        <v>NO</v>
      </c>
      <c r="X3658" t="str">
        <f t="shared" si="1205"/>
        <v>NO</v>
      </c>
      <c r="Y3658" t="str">
        <f t="shared" si="1206"/>
        <v>YES</v>
      </c>
      <c r="Z3658" t="str">
        <f t="shared" si="1207"/>
        <v>NO</v>
      </c>
      <c r="AA3658" t="str">
        <f t="shared" si="1208"/>
        <v>NO</v>
      </c>
      <c r="AB3658" t="str">
        <f t="shared" si="1209"/>
        <v>NO</v>
      </c>
      <c r="AC3658" t="str">
        <f t="shared" si="1210"/>
        <v>NO</v>
      </c>
      <c r="AD3658" t="str">
        <f t="shared" si="1211"/>
        <v>NO</v>
      </c>
      <c r="AE3658" t="str">
        <f t="shared" si="1212"/>
        <v>NO</v>
      </c>
      <c r="AF3658" t="str">
        <f t="shared" si="1213"/>
        <v>NO</v>
      </c>
      <c r="AG3658" t="str">
        <f t="shared" si="1214"/>
        <v>NO</v>
      </c>
      <c r="AH3658" t="str">
        <f t="shared" si="1215"/>
        <v>NO</v>
      </c>
      <c r="AI3658">
        <f t="shared" si="1216"/>
        <v>46</v>
      </c>
      <c r="AJ3658" t="str">
        <f t="shared" si="1217"/>
        <v/>
      </c>
    </row>
    <row r="3659" spans="1:36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97"/>
        <v>1.1074999999999999</v>
      </c>
      <c r="P3659" s="6">
        <f t="shared" si="1198"/>
        <v>110.75</v>
      </c>
      <c r="Q3659" t="str">
        <f t="shared" si="1199"/>
        <v>theater</v>
      </c>
      <c r="R3659" t="str">
        <f t="shared" si="1200"/>
        <v>plays</v>
      </c>
      <c r="S3659" s="8">
        <f t="shared" si="1201"/>
        <v>42500</v>
      </c>
      <c r="T3659" s="8">
        <f t="shared" si="1202"/>
        <v>42522.904166666667</v>
      </c>
      <c r="U3659">
        <f t="shared" si="1203"/>
        <v>2016</v>
      </c>
      <c r="V3659" t="str">
        <f>VLOOKUP(MONTH(S3659),REF!$C$4:$D$15,2,FALSE)</f>
        <v>MAY</v>
      </c>
      <c r="W3659" t="str">
        <f t="shared" si="1204"/>
        <v>NO</v>
      </c>
      <c r="X3659" t="str">
        <f t="shared" si="1205"/>
        <v>YES</v>
      </c>
      <c r="Y3659" t="str">
        <f t="shared" si="1206"/>
        <v>NO</v>
      </c>
      <c r="Z3659" t="str">
        <f t="shared" si="1207"/>
        <v>NO</v>
      </c>
      <c r="AA3659" t="str">
        <f t="shared" si="1208"/>
        <v>NO</v>
      </c>
      <c r="AB3659" t="str">
        <f t="shared" si="1209"/>
        <v>NO</v>
      </c>
      <c r="AC3659" t="str">
        <f t="shared" si="1210"/>
        <v>NO</v>
      </c>
      <c r="AD3659" t="str">
        <f t="shared" si="1211"/>
        <v>NO</v>
      </c>
      <c r="AE3659" t="str">
        <f t="shared" si="1212"/>
        <v>NO</v>
      </c>
      <c r="AF3659" t="str">
        <f t="shared" si="1213"/>
        <v>NO</v>
      </c>
      <c r="AG3659" t="str">
        <f t="shared" si="1214"/>
        <v>NO</v>
      </c>
      <c r="AH3659" t="str">
        <f t="shared" si="1215"/>
        <v>NO</v>
      </c>
      <c r="AI3659">
        <f t="shared" si="1216"/>
        <v>20</v>
      </c>
      <c r="AJ3659" t="str">
        <f t="shared" si="1217"/>
        <v/>
      </c>
    </row>
    <row r="3660" spans="1:36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97"/>
        <v>1.0066666666666666</v>
      </c>
      <c r="P3660" s="6">
        <f t="shared" si="1198"/>
        <v>75.5</v>
      </c>
      <c r="Q3660" t="str">
        <f t="shared" si="1199"/>
        <v>theater</v>
      </c>
      <c r="R3660" t="str">
        <f t="shared" si="1200"/>
        <v>plays</v>
      </c>
      <c r="S3660" s="8">
        <f t="shared" si="1201"/>
        <v>41776</v>
      </c>
      <c r="T3660" s="8">
        <f t="shared" si="1202"/>
        <v>41822.165972222225</v>
      </c>
      <c r="U3660">
        <f t="shared" si="1203"/>
        <v>2014</v>
      </c>
      <c r="V3660" t="str">
        <f>VLOOKUP(MONTH(S3660),REF!$C$4:$D$15,2,FALSE)</f>
        <v>MAY</v>
      </c>
      <c r="W3660" t="str">
        <f t="shared" si="1204"/>
        <v>NO</v>
      </c>
      <c r="X3660" t="str">
        <f t="shared" si="1205"/>
        <v>YES</v>
      </c>
      <c r="Y3660" t="str">
        <f t="shared" si="1206"/>
        <v>NO</v>
      </c>
      <c r="Z3660" t="str">
        <f t="shared" si="1207"/>
        <v>NO</v>
      </c>
      <c r="AA3660" t="str">
        <f t="shared" si="1208"/>
        <v>NO</v>
      </c>
      <c r="AB3660" t="str">
        <f t="shared" si="1209"/>
        <v>NO</v>
      </c>
      <c r="AC3660" t="str">
        <f t="shared" si="1210"/>
        <v>NO</v>
      </c>
      <c r="AD3660" t="str">
        <f t="shared" si="1211"/>
        <v>NO</v>
      </c>
      <c r="AE3660" t="str">
        <f t="shared" si="1212"/>
        <v>NO</v>
      </c>
      <c r="AF3660" t="str">
        <f t="shared" si="1213"/>
        <v>NO</v>
      </c>
      <c r="AG3660" t="str">
        <f t="shared" si="1214"/>
        <v>NO</v>
      </c>
      <c r="AH3660" t="str">
        <f t="shared" si="1215"/>
        <v>NO</v>
      </c>
      <c r="AI3660">
        <f t="shared" si="1216"/>
        <v>20</v>
      </c>
      <c r="AJ3660" t="str">
        <f t="shared" si="1217"/>
        <v/>
      </c>
    </row>
    <row r="3661" spans="1:36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97"/>
        <v>1.0203333333333333</v>
      </c>
      <c r="P3661" s="6">
        <f t="shared" si="1198"/>
        <v>235.46153846153845</v>
      </c>
      <c r="Q3661" t="str">
        <f t="shared" si="1199"/>
        <v>theater</v>
      </c>
      <c r="R3661" t="str">
        <f t="shared" si="1200"/>
        <v>plays</v>
      </c>
      <c r="S3661" s="8">
        <f t="shared" si="1201"/>
        <v>42055</v>
      </c>
      <c r="T3661" s="8">
        <f t="shared" si="1202"/>
        <v>42082.610416666663</v>
      </c>
      <c r="U3661">
        <f t="shared" si="1203"/>
        <v>2015</v>
      </c>
      <c r="V3661" t="str">
        <f>VLOOKUP(MONTH(S3661),REF!$C$4:$D$15,2,FALSE)</f>
        <v>FEB</v>
      </c>
      <c r="W3661" t="str">
        <f t="shared" si="1204"/>
        <v>NO</v>
      </c>
      <c r="X3661" t="str">
        <f t="shared" si="1205"/>
        <v>YES</v>
      </c>
      <c r="Y3661" t="str">
        <f t="shared" si="1206"/>
        <v>NO</v>
      </c>
      <c r="Z3661" t="str">
        <f t="shared" si="1207"/>
        <v>NO</v>
      </c>
      <c r="AA3661" t="str">
        <f t="shared" si="1208"/>
        <v>NO</v>
      </c>
      <c r="AB3661" t="str">
        <f t="shared" si="1209"/>
        <v>NO</v>
      </c>
      <c r="AC3661" t="str">
        <f t="shared" si="1210"/>
        <v>NO</v>
      </c>
      <c r="AD3661" t="str">
        <f t="shared" si="1211"/>
        <v>NO</v>
      </c>
      <c r="AE3661" t="str">
        <f t="shared" si="1212"/>
        <v>NO</v>
      </c>
      <c r="AF3661" t="str">
        <f t="shared" si="1213"/>
        <v>NO</v>
      </c>
      <c r="AG3661" t="str">
        <f t="shared" si="1214"/>
        <v>NO</v>
      </c>
      <c r="AH3661" t="str">
        <f t="shared" si="1215"/>
        <v>NO</v>
      </c>
      <c r="AI3661">
        <f t="shared" si="1216"/>
        <v>13</v>
      </c>
      <c r="AJ3661" t="str">
        <f t="shared" si="1217"/>
        <v/>
      </c>
    </row>
    <row r="3662" spans="1:36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97"/>
        <v>1</v>
      </c>
      <c r="P3662" s="6">
        <f t="shared" si="1198"/>
        <v>11.363636363636363</v>
      </c>
      <c r="Q3662" t="str">
        <f t="shared" si="1199"/>
        <v>theater</v>
      </c>
      <c r="R3662" t="str">
        <f t="shared" si="1200"/>
        <v>plays</v>
      </c>
      <c r="S3662" s="8">
        <f t="shared" si="1201"/>
        <v>41972</v>
      </c>
      <c r="T3662" s="8">
        <f t="shared" si="1202"/>
        <v>41996.881076388891</v>
      </c>
      <c r="U3662">
        <f t="shared" si="1203"/>
        <v>2014</v>
      </c>
      <c r="V3662" t="str">
        <f>VLOOKUP(MONTH(S3662),REF!$C$4:$D$15,2,FALSE)</f>
        <v>NOV</v>
      </c>
      <c r="W3662" t="str">
        <f t="shared" si="1204"/>
        <v>YES</v>
      </c>
      <c r="X3662" t="str">
        <f t="shared" si="1205"/>
        <v>NO</v>
      </c>
      <c r="Y3662" t="str">
        <f t="shared" si="1206"/>
        <v>NO</v>
      </c>
      <c r="Z3662" t="str">
        <f t="shared" si="1207"/>
        <v>NO</v>
      </c>
      <c r="AA3662" t="str">
        <f t="shared" si="1208"/>
        <v>NO</v>
      </c>
      <c r="AB3662" t="str">
        <f t="shared" si="1209"/>
        <v>NO</v>
      </c>
      <c r="AC3662" t="str">
        <f t="shared" si="1210"/>
        <v>NO</v>
      </c>
      <c r="AD3662" t="str">
        <f t="shared" si="1211"/>
        <v>NO</v>
      </c>
      <c r="AE3662" t="str">
        <f t="shared" si="1212"/>
        <v>NO</v>
      </c>
      <c r="AF3662" t="str">
        <f t="shared" si="1213"/>
        <v>NO</v>
      </c>
      <c r="AG3662" t="str">
        <f t="shared" si="1214"/>
        <v>NO</v>
      </c>
      <c r="AH3662" t="str">
        <f t="shared" si="1215"/>
        <v>NO</v>
      </c>
      <c r="AI3662">
        <f t="shared" si="1216"/>
        <v>22</v>
      </c>
      <c r="AJ3662" t="str">
        <f t="shared" si="1217"/>
        <v/>
      </c>
    </row>
    <row r="3663" spans="1:36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97"/>
        <v>1.1100000000000001</v>
      </c>
      <c r="P3663" s="6">
        <f t="shared" si="1198"/>
        <v>92.5</v>
      </c>
      <c r="Q3663" t="str">
        <f t="shared" si="1199"/>
        <v>theater</v>
      </c>
      <c r="R3663" t="str">
        <f t="shared" si="1200"/>
        <v>plays</v>
      </c>
      <c r="S3663" s="8">
        <f t="shared" si="1201"/>
        <v>42448</v>
      </c>
      <c r="T3663" s="8">
        <f t="shared" si="1202"/>
        <v>42470.166666666672</v>
      </c>
      <c r="U3663">
        <f t="shared" si="1203"/>
        <v>2016</v>
      </c>
      <c r="V3663" t="str">
        <f>VLOOKUP(MONTH(S3663),REF!$C$4:$D$15,2,FALSE)</f>
        <v>MAR</v>
      </c>
      <c r="W3663" t="str">
        <f t="shared" si="1204"/>
        <v>NO</v>
      </c>
      <c r="X3663" t="str">
        <f t="shared" si="1205"/>
        <v>YES</v>
      </c>
      <c r="Y3663" t="str">
        <f t="shared" si="1206"/>
        <v>NO</v>
      </c>
      <c r="Z3663" t="str">
        <f t="shared" si="1207"/>
        <v>NO</v>
      </c>
      <c r="AA3663" t="str">
        <f t="shared" si="1208"/>
        <v>NO</v>
      </c>
      <c r="AB3663" t="str">
        <f t="shared" si="1209"/>
        <v>NO</v>
      </c>
      <c r="AC3663" t="str">
        <f t="shared" si="1210"/>
        <v>NO</v>
      </c>
      <c r="AD3663" t="str">
        <f t="shared" si="1211"/>
        <v>NO</v>
      </c>
      <c r="AE3663" t="str">
        <f t="shared" si="1212"/>
        <v>NO</v>
      </c>
      <c r="AF3663" t="str">
        <f t="shared" si="1213"/>
        <v>NO</v>
      </c>
      <c r="AG3663" t="str">
        <f t="shared" si="1214"/>
        <v>NO</v>
      </c>
      <c r="AH3663" t="str">
        <f t="shared" si="1215"/>
        <v>NO</v>
      </c>
      <c r="AI3663">
        <f t="shared" si="1216"/>
        <v>36</v>
      </c>
      <c r="AJ3663" t="str">
        <f t="shared" si="1217"/>
        <v/>
      </c>
    </row>
    <row r="3664" spans="1:36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97"/>
        <v>1.0142500000000001</v>
      </c>
      <c r="P3664" s="6">
        <f t="shared" si="1198"/>
        <v>202.85</v>
      </c>
      <c r="Q3664" t="str">
        <f t="shared" si="1199"/>
        <v>theater</v>
      </c>
      <c r="R3664" t="str">
        <f t="shared" si="1200"/>
        <v>plays</v>
      </c>
      <c r="S3664" s="8">
        <f t="shared" si="1201"/>
        <v>42064</v>
      </c>
      <c r="T3664" s="8">
        <f t="shared" si="1202"/>
        <v>42094.178402777776</v>
      </c>
      <c r="U3664">
        <f t="shared" si="1203"/>
        <v>2015</v>
      </c>
      <c r="V3664" t="str">
        <f>VLOOKUP(MONTH(S3664),REF!$C$4:$D$15,2,FALSE)</f>
        <v>MAR</v>
      </c>
      <c r="W3664" t="str">
        <f t="shared" si="1204"/>
        <v>NO</v>
      </c>
      <c r="X3664" t="str">
        <f t="shared" si="1205"/>
        <v>NO</v>
      </c>
      <c r="Y3664" t="str">
        <f t="shared" si="1206"/>
        <v>YES</v>
      </c>
      <c r="Z3664" t="str">
        <f t="shared" si="1207"/>
        <v>NO</v>
      </c>
      <c r="AA3664" t="str">
        <f t="shared" si="1208"/>
        <v>NO</v>
      </c>
      <c r="AB3664" t="str">
        <f t="shared" si="1209"/>
        <v>NO</v>
      </c>
      <c r="AC3664" t="str">
        <f t="shared" si="1210"/>
        <v>NO</v>
      </c>
      <c r="AD3664" t="str">
        <f t="shared" si="1211"/>
        <v>NO</v>
      </c>
      <c r="AE3664" t="str">
        <f t="shared" si="1212"/>
        <v>NO</v>
      </c>
      <c r="AF3664" t="str">
        <f t="shared" si="1213"/>
        <v>NO</v>
      </c>
      <c r="AG3664" t="str">
        <f t="shared" si="1214"/>
        <v>NO</v>
      </c>
      <c r="AH3664" t="str">
        <f t="shared" si="1215"/>
        <v>NO</v>
      </c>
      <c r="AI3664">
        <f t="shared" si="1216"/>
        <v>40</v>
      </c>
      <c r="AJ3664" t="str">
        <f t="shared" si="1217"/>
        <v/>
      </c>
    </row>
    <row r="3665" spans="1:36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97"/>
        <v>1.04</v>
      </c>
      <c r="P3665" s="6">
        <f t="shared" si="1198"/>
        <v>26</v>
      </c>
      <c r="Q3665" t="str">
        <f t="shared" si="1199"/>
        <v>theater</v>
      </c>
      <c r="R3665" t="str">
        <f t="shared" si="1200"/>
        <v>plays</v>
      </c>
      <c r="S3665" s="8">
        <f t="shared" si="1201"/>
        <v>42665</v>
      </c>
      <c r="T3665" s="8">
        <f t="shared" si="1202"/>
        <v>42725.493402777778</v>
      </c>
      <c r="U3665">
        <f t="shared" si="1203"/>
        <v>2016</v>
      </c>
      <c r="V3665" t="str">
        <f>VLOOKUP(MONTH(S3665),REF!$C$4:$D$15,2,FALSE)</f>
        <v>OCT</v>
      </c>
      <c r="W3665" t="str">
        <f t="shared" si="1204"/>
        <v>YES</v>
      </c>
      <c r="X3665" t="str">
        <f t="shared" si="1205"/>
        <v>NO</v>
      </c>
      <c r="Y3665" t="str">
        <f t="shared" si="1206"/>
        <v>NO</v>
      </c>
      <c r="Z3665" t="str">
        <f t="shared" si="1207"/>
        <v>NO</v>
      </c>
      <c r="AA3665" t="str">
        <f t="shared" si="1208"/>
        <v>NO</v>
      </c>
      <c r="AB3665" t="str">
        <f t="shared" si="1209"/>
        <v>NO</v>
      </c>
      <c r="AC3665" t="str">
        <f t="shared" si="1210"/>
        <v>NO</v>
      </c>
      <c r="AD3665" t="str">
        <f t="shared" si="1211"/>
        <v>NO</v>
      </c>
      <c r="AE3665" t="str">
        <f t="shared" si="1212"/>
        <v>NO</v>
      </c>
      <c r="AF3665" t="str">
        <f t="shared" si="1213"/>
        <v>NO</v>
      </c>
      <c r="AG3665" t="str">
        <f t="shared" si="1214"/>
        <v>NO</v>
      </c>
      <c r="AH3665" t="str">
        <f t="shared" si="1215"/>
        <v>NO</v>
      </c>
      <c r="AI3665">
        <f t="shared" si="1216"/>
        <v>9</v>
      </c>
      <c r="AJ3665" t="str">
        <f t="shared" si="1217"/>
        <v/>
      </c>
    </row>
    <row r="3666" spans="1:36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97"/>
        <v>1.09375</v>
      </c>
      <c r="P3666" s="6">
        <f t="shared" si="1198"/>
        <v>46.05263157894737</v>
      </c>
      <c r="Q3666" t="str">
        <f t="shared" si="1199"/>
        <v>theater</v>
      </c>
      <c r="R3666" t="str">
        <f t="shared" si="1200"/>
        <v>plays</v>
      </c>
      <c r="S3666" s="8">
        <f t="shared" si="1201"/>
        <v>42523</v>
      </c>
      <c r="T3666" s="8">
        <f t="shared" si="1202"/>
        <v>42537.248715277776</v>
      </c>
      <c r="U3666">
        <f t="shared" si="1203"/>
        <v>2016</v>
      </c>
      <c r="V3666" t="str">
        <f>VLOOKUP(MONTH(S3666),REF!$C$4:$D$15,2,FALSE)</f>
        <v>JUN</v>
      </c>
      <c r="W3666" t="str">
        <f t="shared" si="1204"/>
        <v>YES</v>
      </c>
      <c r="X3666" t="str">
        <f t="shared" si="1205"/>
        <v>NO</v>
      </c>
      <c r="Y3666" t="str">
        <f t="shared" si="1206"/>
        <v>NO</v>
      </c>
      <c r="Z3666" t="str">
        <f t="shared" si="1207"/>
        <v>NO</v>
      </c>
      <c r="AA3666" t="str">
        <f t="shared" si="1208"/>
        <v>NO</v>
      </c>
      <c r="AB3666" t="str">
        <f t="shared" si="1209"/>
        <v>NO</v>
      </c>
      <c r="AC3666" t="str">
        <f t="shared" si="1210"/>
        <v>NO</v>
      </c>
      <c r="AD3666" t="str">
        <f t="shared" si="1211"/>
        <v>NO</v>
      </c>
      <c r="AE3666" t="str">
        <f t="shared" si="1212"/>
        <v>NO</v>
      </c>
      <c r="AF3666" t="str">
        <f t="shared" si="1213"/>
        <v>NO</v>
      </c>
      <c r="AG3666" t="str">
        <f t="shared" si="1214"/>
        <v>NO</v>
      </c>
      <c r="AH3666" t="str">
        <f t="shared" si="1215"/>
        <v>NO</v>
      </c>
      <c r="AI3666">
        <f t="shared" si="1216"/>
        <v>19</v>
      </c>
      <c r="AJ3666" t="str">
        <f t="shared" si="1217"/>
        <v/>
      </c>
    </row>
    <row r="3667" spans="1:36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97"/>
        <v>1.1516129032258065</v>
      </c>
      <c r="P3667" s="6">
        <f t="shared" si="1198"/>
        <v>51</v>
      </c>
      <c r="Q3667" t="str">
        <f t="shared" si="1199"/>
        <v>theater</v>
      </c>
      <c r="R3667" t="str">
        <f t="shared" si="1200"/>
        <v>plays</v>
      </c>
      <c r="S3667" s="8">
        <f t="shared" si="1201"/>
        <v>42295</v>
      </c>
      <c r="T3667" s="8">
        <f t="shared" si="1202"/>
        <v>42305.829166666663</v>
      </c>
      <c r="U3667">
        <f t="shared" si="1203"/>
        <v>2015</v>
      </c>
      <c r="V3667" t="str">
        <f>VLOOKUP(MONTH(S3667),REF!$C$4:$D$15,2,FALSE)</f>
        <v>OCT</v>
      </c>
      <c r="W3667" t="str">
        <f t="shared" si="1204"/>
        <v>YES</v>
      </c>
      <c r="X3667" t="str">
        <f t="shared" si="1205"/>
        <v>NO</v>
      </c>
      <c r="Y3667" t="str">
        <f t="shared" si="1206"/>
        <v>NO</v>
      </c>
      <c r="Z3667" t="str">
        <f t="shared" si="1207"/>
        <v>NO</v>
      </c>
      <c r="AA3667" t="str">
        <f t="shared" si="1208"/>
        <v>NO</v>
      </c>
      <c r="AB3667" t="str">
        <f t="shared" si="1209"/>
        <v>NO</v>
      </c>
      <c r="AC3667" t="str">
        <f t="shared" si="1210"/>
        <v>NO</v>
      </c>
      <c r="AD3667" t="str">
        <f t="shared" si="1211"/>
        <v>NO</v>
      </c>
      <c r="AE3667" t="str">
        <f t="shared" si="1212"/>
        <v>NO</v>
      </c>
      <c r="AF3667" t="str">
        <f t="shared" si="1213"/>
        <v>NO</v>
      </c>
      <c r="AG3667" t="str">
        <f t="shared" si="1214"/>
        <v>NO</v>
      </c>
      <c r="AH3667" t="str">
        <f t="shared" si="1215"/>
        <v>NO</v>
      </c>
      <c r="AI3667">
        <f t="shared" si="1216"/>
        <v>14</v>
      </c>
      <c r="AJ3667" t="str">
        <f t="shared" si="1217"/>
        <v/>
      </c>
    </row>
    <row r="3668" spans="1:36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97"/>
        <v>1</v>
      </c>
      <c r="P3668" s="6">
        <f t="shared" si="1198"/>
        <v>31.578947368421051</v>
      </c>
      <c r="Q3668" t="str">
        <f t="shared" si="1199"/>
        <v>theater</v>
      </c>
      <c r="R3668" t="str">
        <f t="shared" si="1200"/>
        <v>plays</v>
      </c>
      <c r="S3668" s="8">
        <f t="shared" si="1201"/>
        <v>41823</v>
      </c>
      <c r="T3668" s="8">
        <f t="shared" si="1202"/>
        <v>41844.291666666664</v>
      </c>
      <c r="U3668">
        <f t="shared" si="1203"/>
        <v>2014</v>
      </c>
      <c r="V3668" t="str">
        <f>VLOOKUP(MONTH(S3668),REF!$C$4:$D$15,2,FALSE)</f>
        <v>JUL</v>
      </c>
      <c r="W3668" t="str">
        <f t="shared" si="1204"/>
        <v>NO</v>
      </c>
      <c r="X3668" t="str">
        <f t="shared" si="1205"/>
        <v>YES</v>
      </c>
      <c r="Y3668" t="str">
        <f t="shared" si="1206"/>
        <v>NO</v>
      </c>
      <c r="Z3668" t="str">
        <f t="shared" si="1207"/>
        <v>NO</v>
      </c>
      <c r="AA3668" t="str">
        <f t="shared" si="1208"/>
        <v>NO</v>
      </c>
      <c r="AB3668" t="str">
        <f t="shared" si="1209"/>
        <v>NO</v>
      </c>
      <c r="AC3668" t="str">
        <f t="shared" si="1210"/>
        <v>NO</v>
      </c>
      <c r="AD3668" t="str">
        <f t="shared" si="1211"/>
        <v>NO</v>
      </c>
      <c r="AE3668" t="str">
        <f t="shared" si="1212"/>
        <v>NO</v>
      </c>
      <c r="AF3668" t="str">
        <f t="shared" si="1213"/>
        <v>NO</v>
      </c>
      <c r="AG3668" t="str">
        <f t="shared" si="1214"/>
        <v>NO</v>
      </c>
      <c r="AH3668" t="str">
        <f t="shared" si="1215"/>
        <v>NO</v>
      </c>
      <c r="AI3668">
        <f t="shared" si="1216"/>
        <v>38</v>
      </c>
      <c r="AJ3668" t="str">
        <f t="shared" si="1217"/>
        <v/>
      </c>
    </row>
    <row r="3669" spans="1:36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97"/>
        <v>1.0317033333333334</v>
      </c>
      <c r="P3669" s="6">
        <f t="shared" si="1198"/>
        <v>53.363965517241382</v>
      </c>
      <c r="Q3669" t="str">
        <f t="shared" si="1199"/>
        <v>theater</v>
      </c>
      <c r="R3669" t="str">
        <f t="shared" si="1200"/>
        <v>plays</v>
      </c>
      <c r="S3669" s="8">
        <f t="shared" si="1201"/>
        <v>42174</v>
      </c>
      <c r="T3669" s="8">
        <f t="shared" si="1202"/>
        <v>42203.970127314809</v>
      </c>
      <c r="U3669">
        <f t="shared" si="1203"/>
        <v>2015</v>
      </c>
      <c r="V3669" t="str">
        <f>VLOOKUP(MONTH(S3669),REF!$C$4:$D$15,2,FALSE)</f>
        <v>JUN</v>
      </c>
      <c r="W3669" t="str">
        <f t="shared" si="1204"/>
        <v>NO</v>
      </c>
      <c r="X3669" t="str">
        <f t="shared" si="1205"/>
        <v>YES</v>
      </c>
      <c r="Y3669" t="str">
        <f t="shared" si="1206"/>
        <v>NO</v>
      </c>
      <c r="Z3669" t="str">
        <f t="shared" si="1207"/>
        <v>NO</v>
      </c>
      <c r="AA3669" t="str">
        <f t="shared" si="1208"/>
        <v>NO</v>
      </c>
      <c r="AB3669" t="str">
        <f t="shared" si="1209"/>
        <v>NO</v>
      </c>
      <c r="AC3669" t="str">
        <f t="shared" si="1210"/>
        <v>NO</v>
      </c>
      <c r="AD3669" t="str">
        <f t="shared" si="1211"/>
        <v>NO</v>
      </c>
      <c r="AE3669" t="str">
        <f t="shared" si="1212"/>
        <v>NO</v>
      </c>
      <c r="AF3669" t="str">
        <f t="shared" si="1213"/>
        <v>NO</v>
      </c>
      <c r="AG3669" t="str">
        <f t="shared" si="1214"/>
        <v>NO</v>
      </c>
      <c r="AH3669" t="str">
        <f t="shared" si="1215"/>
        <v>NO</v>
      </c>
      <c r="AI3669">
        <f t="shared" si="1216"/>
        <v>58</v>
      </c>
      <c r="AJ3669" t="str">
        <f t="shared" si="1217"/>
        <v/>
      </c>
    </row>
    <row r="3670" spans="1:36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97"/>
        <v>1.0349999999999999</v>
      </c>
      <c r="P3670" s="6">
        <f t="shared" si="1198"/>
        <v>36.964285714285715</v>
      </c>
      <c r="Q3670" t="str">
        <f t="shared" si="1199"/>
        <v>theater</v>
      </c>
      <c r="R3670" t="str">
        <f t="shared" si="1200"/>
        <v>plays</v>
      </c>
      <c r="S3670" s="8">
        <f t="shared" si="1201"/>
        <v>42186</v>
      </c>
      <c r="T3670" s="8">
        <f t="shared" si="1202"/>
        <v>42208.772916666669</v>
      </c>
      <c r="U3670">
        <f t="shared" si="1203"/>
        <v>2015</v>
      </c>
      <c r="V3670" t="str">
        <f>VLOOKUP(MONTH(S3670),REF!$C$4:$D$15,2,FALSE)</f>
        <v>JUL</v>
      </c>
      <c r="W3670" t="str">
        <f t="shared" si="1204"/>
        <v>NO</v>
      </c>
      <c r="X3670" t="str">
        <f t="shared" si="1205"/>
        <v>YES</v>
      </c>
      <c r="Y3670" t="str">
        <f t="shared" si="1206"/>
        <v>NO</v>
      </c>
      <c r="Z3670" t="str">
        <f t="shared" si="1207"/>
        <v>NO</v>
      </c>
      <c r="AA3670" t="str">
        <f t="shared" si="1208"/>
        <v>NO</v>
      </c>
      <c r="AB3670" t="str">
        <f t="shared" si="1209"/>
        <v>NO</v>
      </c>
      <c r="AC3670" t="str">
        <f t="shared" si="1210"/>
        <v>NO</v>
      </c>
      <c r="AD3670" t="str">
        <f t="shared" si="1211"/>
        <v>NO</v>
      </c>
      <c r="AE3670" t="str">
        <f t="shared" si="1212"/>
        <v>NO</v>
      </c>
      <c r="AF3670" t="str">
        <f t="shared" si="1213"/>
        <v>NO</v>
      </c>
      <c r="AG3670" t="str">
        <f t="shared" si="1214"/>
        <v>NO</v>
      </c>
      <c r="AH3670" t="str">
        <f t="shared" si="1215"/>
        <v>NO</v>
      </c>
      <c r="AI3670">
        <f t="shared" si="1216"/>
        <v>28</v>
      </c>
      <c r="AJ3670" t="str">
        <f t="shared" si="1217"/>
        <v/>
      </c>
    </row>
    <row r="3671" spans="1:36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97"/>
        <v>1.3819999999999999</v>
      </c>
      <c r="P3671" s="6">
        <f t="shared" si="1198"/>
        <v>81.294117647058826</v>
      </c>
      <c r="Q3671" t="str">
        <f t="shared" si="1199"/>
        <v>theater</v>
      </c>
      <c r="R3671" t="str">
        <f t="shared" si="1200"/>
        <v>plays</v>
      </c>
      <c r="S3671" s="8">
        <f t="shared" si="1201"/>
        <v>42137</v>
      </c>
      <c r="T3671" s="8">
        <f t="shared" si="1202"/>
        <v>42166.675196759257</v>
      </c>
      <c r="U3671">
        <f t="shared" si="1203"/>
        <v>2015</v>
      </c>
      <c r="V3671" t="str">
        <f>VLOOKUP(MONTH(S3671),REF!$C$4:$D$15,2,FALSE)</f>
        <v>MAY</v>
      </c>
      <c r="W3671" t="str">
        <f t="shared" si="1204"/>
        <v>NO</v>
      </c>
      <c r="X3671" t="str">
        <f t="shared" si="1205"/>
        <v>YES</v>
      </c>
      <c r="Y3671" t="str">
        <f t="shared" si="1206"/>
        <v>NO</v>
      </c>
      <c r="Z3671" t="str">
        <f t="shared" si="1207"/>
        <v>NO</v>
      </c>
      <c r="AA3671" t="str">
        <f t="shared" si="1208"/>
        <v>NO</v>
      </c>
      <c r="AB3671" t="str">
        <f t="shared" si="1209"/>
        <v>NO</v>
      </c>
      <c r="AC3671" t="str">
        <f t="shared" si="1210"/>
        <v>NO</v>
      </c>
      <c r="AD3671" t="str">
        <f t="shared" si="1211"/>
        <v>NO</v>
      </c>
      <c r="AE3671" t="str">
        <f t="shared" si="1212"/>
        <v>NO</v>
      </c>
      <c r="AF3671" t="str">
        <f t="shared" si="1213"/>
        <v>NO</v>
      </c>
      <c r="AG3671" t="str">
        <f t="shared" si="1214"/>
        <v>NO</v>
      </c>
      <c r="AH3671" t="str">
        <f t="shared" si="1215"/>
        <v>NO</v>
      </c>
      <c r="AI3671">
        <f t="shared" si="1216"/>
        <v>17</v>
      </c>
      <c r="AJ3671" t="str">
        <f t="shared" si="1217"/>
        <v/>
      </c>
    </row>
    <row r="3672" spans="1:36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97"/>
        <v>1.0954545454545455</v>
      </c>
      <c r="P3672" s="6">
        <f t="shared" si="1198"/>
        <v>20.083333333333332</v>
      </c>
      <c r="Q3672" t="str">
        <f t="shared" si="1199"/>
        <v>theater</v>
      </c>
      <c r="R3672" t="str">
        <f t="shared" si="1200"/>
        <v>plays</v>
      </c>
      <c r="S3672" s="8">
        <f t="shared" si="1201"/>
        <v>42143</v>
      </c>
      <c r="T3672" s="8">
        <f t="shared" si="1202"/>
        <v>42155.958333333328</v>
      </c>
      <c r="U3672">
        <f t="shared" si="1203"/>
        <v>2015</v>
      </c>
      <c r="V3672" t="str">
        <f>VLOOKUP(MONTH(S3672),REF!$C$4:$D$15,2,FALSE)</f>
        <v>MAY</v>
      </c>
      <c r="W3672" t="str">
        <f t="shared" si="1204"/>
        <v>YES</v>
      </c>
      <c r="X3672" t="str">
        <f t="shared" si="1205"/>
        <v>NO</v>
      </c>
      <c r="Y3672" t="str">
        <f t="shared" si="1206"/>
        <v>NO</v>
      </c>
      <c r="Z3672" t="str">
        <f t="shared" si="1207"/>
        <v>NO</v>
      </c>
      <c r="AA3672" t="str">
        <f t="shared" si="1208"/>
        <v>NO</v>
      </c>
      <c r="AB3672" t="str">
        <f t="shared" si="1209"/>
        <v>NO</v>
      </c>
      <c r="AC3672" t="str">
        <f t="shared" si="1210"/>
        <v>NO</v>
      </c>
      <c r="AD3672" t="str">
        <f t="shared" si="1211"/>
        <v>NO</v>
      </c>
      <c r="AE3672" t="str">
        <f t="shared" si="1212"/>
        <v>NO</v>
      </c>
      <c r="AF3672" t="str">
        <f t="shared" si="1213"/>
        <v>NO</v>
      </c>
      <c r="AG3672" t="str">
        <f t="shared" si="1214"/>
        <v>NO</v>
      </c>
      <c r="AH3672" t="str">
        <f t="shared" si="1215"/>
        <v>NO</v>
      </c>
      <c r="AI3672">
        <f t="shared" si="1216"/>
        <v>12</v>
      </c>
      <c r="AJ3672" t="str">
        <f t="shared" si="1217"/>
        <v/>
      </c>
    </row>
    <row r="3673" spans="1:36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97"/>
        <v>1.0085714285714287</v>
      </c>
      <c r="P3673" s="6">
        <f t="shared" si="1198"/>
        <v>88.25</v>
      </c>
      <c r="Q3673" t="str">
        <f t="shared" si="1199"/>
        <v>theater</v>
      </c>
      <c r="R3673" t="str">
        <f t="shared" si="1200"/>
        <v>plays</v>
      </c>
      <c r="S3673" s="8">
        <f t="shared" si="1201"/>
        <v>41821</v>
      </c>
      <c r="T3673" s="8">
        <f t="shared" si="1202"/>
        <v>41841.165972222225</v>
      </c>
      <c r="U3673">
        <f t="shared" si="1203"/>
        <v>2014</v>
      </c>
      <c r="V3673" t="str">
        <f>VLOOKUP(MONTH(S3673),REF!$C$4:$D$15,2,FALSE)</f>
        <v>JUL</v>
      </c>
      <c r="W3673" t="str">
        <f t="shared" si="1204"/>
        <v>NO</v>
      </c>
      <c r="X3673" t="str">
        <f t="shared" si="1205"/>
        <v>YES</v>
      </c>
      <c r="Y3673" t="str">
        <f t="shared" si="1206"/>
        <v>NO</v>
      </c>
      <c r="Z3673" t="str">
        <f t="shared" si="1207"/>
        <v>NO</v>
      </c>
      <c r="AA3673" t="str">
        <f t="shared" si="1208"/>
        <v>NO</v>
      </c>
      <c r="AB3673" t="str">
        <f t="shared" si="1209"/>
        <v>NO</v>
      </c>
      <c r="AC3673" t="str">
        <f t="shared" si="1210"/>
        <v>NO</v>
      </c>
      <c r="AD3673" t="str">
        <f t="shared" si="1211"/>
        <v>NO</v>
      </c>
      <c r="AE3673" t="str">
        <f t="shared" si="1212"/>
        <v>NO</v>
      </c>
      <c r="AF3673" t="str">
        <f t="shared" si="1213"/>
        <v>NO</v>
      </c>
      <c r="AG3673" t="str">
        <f t="shared" si="1214"/>
        <v>NO</v>
      </c>
      <c r="AH3673" t="str">
        <f t="shared" si="1215"/>
        <v>NO</v>
      </c>
      <c r="AI3673">
        <f t="shared" si="1216"/>
        <v>40</v>
      </c>
      <c r="AJ3673" t="str">
        <f t="shared" si="1217"/>
        <v/>
      </c>
    </row>
    <row r="3674" spans="1:36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97"/>
        <v>1.0153333333333334</v>
      </c>
      <c r="P3674" s="6">
        <f t="shared" si="1198"/>
        <v>53.438596491228068</v>
      </c>
      <c r="Q3674" t="str">
        <f t="shared" si="1199"/>
        <v>theater</v>
      </c>
      <c r="R3674" t="str">
        <f t="shared" si="1200"/>
        <v>plays</v>
      </c>
      <c r="S3674" s="8">
        <f t="shared" si="1201"/>
        <v>41879</v>
      </c>
      <c r="T3674" s="8">
        <f t="shared" si="1202"/>
        <v>41908.946574074071</v>
      </c>
      <c r="U3674">
        <f t="shared" si="1203"/>
        <v>2014</v>
      </c>
      <c r="V3674" t="str">
        <f>VLOOKUP(MONTH(S3674),REF!$C$4:$D$15,2,FALSE)</f>
        <v>AUG</v>
      </c>
      <c r="W3674" t="str">
        <f t="shared" si="1204"/>
        <v>NO</v>
      </c>
      <c r="X3674" t="str">
        <f t="shared" si="1205"/>
        <v>YES</v>
      </c>
      <c r="Y3674" t="str">
        <f t="shared" si="1206"/>
        <v>NO</v>
      </c>
      <c r="Z3674" t="str">
        <f t="shared" si="1207"/>
        <v>NO</v>
      </c>
      <c r="AA3674" t="str">
        <f t="shared" si="1208"/>
        <v>NO</v>
      </c>
      <c r="AB3674" t="str">
        <f t="shared" si="1209"/>
        <v>NO</v>
      </c>
      <c r="AC3674" t="str">
        <f t="shared" si="1210"/>
        <v>NO</v>
      </c>
      <c r="AD3674" t="str">
        <f t="shared" si="1211"/>
        <v>NO</v>
      </c>
      <c r="AE3674" t="str">
        <f t="shared" si="1212"/>
        <v>NO</v>
      </c>
      <c r="AF3674" t="str">
        <f t="shared" si="1213"/>
        <v>NO</v>
      </c>
      <c r="AG3674" t="str">
        <f t="shared" si="1214"/>
        <v>NO</v>
      </c>
      <c r="AH3674" t="str">
        <f t="shared" si="1215"/>
        <v>NO</v>
      </c>
      <c r="AI3674">
        <f t="shared" si="1216"/>
        <v>57</v>
      </c>
      <c r="AJ3674" t="str">
        <f t="shared" si="1217"/>
        <v/>
      </c>
    </row>
    <row r="3675" spans="1:36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97"/>
        <v>1.13625</v>
      </c>
      <c r="P3675" s="6">
        <f t="shared" si="1198"/>
        <v>39.868421052631582</v>
      </c>
      <c r="Q3675" t="str">
        <f t="shared" si="1199"/>
        <v>theater</v>
      </c>
      <c r="R3675" t="str">
        <f t="shared" si="1200"/>
        <v>plays</v>
      </c>
      <c r="S3675" s="8">
        <f t="shared" si="1201"/>
        <v>41914</v>
      </c>
      <c r="T3675" s="8">
        <f t="shared" si="1202"/>
        <v>41948.536111111112</v>
      </c>
      <c r="U3675">
        <f t="shared" si="1203"/>
        <v>2014</v>
      </c>
      <c r="V3675" t="str">
        <f>VLOOKUP(MONTH(S3675),REF!$C$4:$D$15,2,FALSE)</f>
        <v>OCT</v>
      </c>
      <c r="W3675" t="str">
        <f t="shared" si="1204"/>
        <v>NO</v>
      </c>
      <c r="X3675" t="str">
        <f t="shared" si="1205"/>
        <v>YES</v>
      </c>
      <c r="Y3675" t="str">
        <f t="shared" si="1206"/>
        <v>NO</v>
      </c>
      <c r="Z3675" t="str">
        <f t="shared" si="1207"/>
        <v>NO</v>
      </c>
      <c r="AA3675" t="str">
        <f t="shared" si="1208"/>
        <v>NO</v>
      </c>
      <c r="AB3675" t="str">
        <f t="shared" si="1209"/>
        <v>NO</v>
      </c>
      <c r="AC3675" t="str">
        <f t="shared" si="1210"/>
        <v>NO</v>
      </c>
      <c r="AD3675" t="str">
        <f t="shared" si="1211"/>
        <v>NO</v>
      </c>
      <c r="AE3675" t="str">
        <f t="shared" si="1212"/>
        <v>NO</v>
      </c>
      <c r="AF3675" t="str">
        <f t="shared" si="1213"/>
        <v>NO</v>
      </c>
      <c r="AG3675" t="str">
        <f t="shared" si="1214"/>
        <v>NO</v>
      </c>
      <c r="AH3675" t="str">
        <f t="shared" si="1215"/>
        <v>NO</v>
      </c>
      <c r="AI3675">
        <f t="shared" si="1216"/>
        <v>114</v>
      </c>
      <c r="AJ3675" t="str">
        <f t="shared" si="1217"/>
        <v/>
      </c>
    </row>
    <row r="3676" spans="1:36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97"/>
        <v>1</v>
      </c>
      <c r="P3676" s="6">
        <f t="shared" si="1198"/>
        <v>145.16129032258064</v>
      </c>
      <c r="Q3676" t="str">
        <f t="shared" si="1199"/>
        <v>theater</v>
      </c>
      <c r="R3676" t="str">
        <f t="shared" si="1200"/>
        <v>plays</v>
      </c>
      <c r="S3676" s="8">
        <f t="shared" si="1201"/>
        <v>42557</v>
      </c>
      <c r="T3676" s="8">
        <f t="shared" si="1202"/>
        <v>42616.873020833329</v>
      </c>
      <c r="U3676">
        <f t="shared" si="1203"/>
        <v>2016</v>
      </c>
      <c r="V3676" t="str">
        <f>VLOOKUP(MONTH(S3676),REF!$C$4:$D$15,2,FALSE)</f>
        <v>JUL</v>
      </c>
      <c r="W3676" t="str">
        <f t="shared" si="1204"/>
        <v>NO</v>
      </c>
      <c r="X3676" t="str">
        <f t="shared" si="1205"/>
        <v>YES</v>
      </c>
      <c r="Y3676" t="str">
        <f t="shared" si="1206"/>
        <v>NO</v>
      </c>
      <c r="Z3676" t="str">
        <f t="shared" si="1207"/>
        <v>NO</v>
      </c>
      <c r="AA3676" t="str">
        <f t="shared" si="1208"/>
        <v>NO</v>
      </c>
      <c r="AB3676" t="str">
        <f t="shared" si="1209"/>
        <v>NO</v>
      </c>
      <c r="AC3676" t="str">
        <f t="shared" si="1210"/>
        <v>NO</v>
      </c>
      <c r="AD3676" t="str">
        <f t="shared" si="1211"/>
        <v>NO</v>
      </c>
      <c r="AE3676" t="str">
        <f t="shared" si="1212"/>
        <v>NO</v>
      </c>
      <c r="AF3676" t="str">
        <f t="shared" si="1213"/>
        <v>NO</v>
      </c>
      <c r="AG3676" t="str">
        <f t="shared" si="1214"/>
        <v>NO</v>
      </c>
      <c r="AH3676" t="str">
        <f t="shared" si="1215"/>
        <v>NO</v>
      </c>
      <c r="AI3676">
        <f t="shared" si="1216"/>
        <v>31</v>
      </c>
      <c r="AJ3676" t="str">
        <f t="shared" si="1217"/>
        <v/>
      </c>
    </row>
    <row r="3677" spans="1:36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97"/>
        <v>1.4</v>
      </c>
      <c r="P3677" s="6">
        <f t="shared" si="1198"/>
        <v>23.333333333333332</v>
      </c>
      <c r="Q3677" t="str">
        <f t="shared" si="1199"/>
        <v>theater</v>
      </c>
      <c r="R3677" t="str">
        <f t="shared" si="1200"/>
        <v>plays</v>
      </c>
      <c r="S3677" s="8">
        <f t="shared" si="1201"/>
        <v>42494</v>
      </c>
      <c r="T3677" s="8">
        <f t="shared" si="1202"/>
        <v>42505.958333333328</v>
      </c>
      <c r="U3677">
        <f t="shared" si="1203"/>
        <v>2016</v>
      </c>
      <c r="V3677" t="str">
        <f>VLOOKUP(MONTH(S3677),REF!$C$4:$D$15,2,FALSE)</f>
        <v>MAY</v>
      </c>
      <c r="W3677" t="str">
        <f t="shared" si="1204"/>
        <v>YES</v>
      </c>
      <c r="X3677" t="str">
        <f t="shared" si="1205"/>
        <v>NO</v>
      </c>
      <c r="Y3677" t="str">
        <f t="shared" si="1206"/>
        <v>NO</v>
      </c>
      <c r="Z3677" t="str">
        <f t="shared" si="1207"/>
        <v>NO</v>
      </c>
      <c r="AA3677" t="str">
        <f t="shared" si="1208"/>
        <v>NO</v>
      </c>
      <c r="AB3677" t="str">
        <f t="shared" si="1209"/>
        <v>NO</v>
      </c>
      <c r="AC3677" t="str">
        <f t="shared" si="1210"/>
        <v>NO</v>
      </c>
      <c r="AD3677" t="str">
        <f t="shared" si="1211"/>
        <v>NO</v>
      </c>
      <c r="AE3677" t="str">
        <f t="shared" si="1212"/>
        <v>NO</v>
      </c>
      <c r="AF3677" t="str">
        <f t="shared" si="1213"/>
        <v>NO</v>
      </c>
      <c r="AG3677" t="str">
        <f t="shared" si="1214"/>
        <v>NO</v>
      </c>
      <c r="AH3677" t="str">
        <f t="shared" si="1215"/>
        <v>NO</v>
      </c>
      <c r="AI3677">
        <f t="shared" si="1216"/>
        <v>3</v>
      </c>
      <c r="AJ3677" t="str">
        <f t="shared" si="1217"/>
        <v/>
      </c>
    </row>
    <row r="3678" spans="1:36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97"/>
        <v>1.2875000000000001</v>
      </c>
      <c r="P3678" s="6">
        <f t="shared" si="1198"/>
        <v>64.375</v>
      </c>
      <c r="Q3678" t="str">
        <f t="shared" si="1199"/>
        <v>theater</v>
      </c>
      <c r="R3678" t="str">
        <f t="shared" si="1200"/>
        <v>plays</v>
      </c>
      <c r="S3678" s="8">
        <f t="shared" si="1201"/>
        <v>41877</v>
      </c>
      <c r="T3678" s="8">
        <f t="shared" si="1202"/>
        <v>41894.815787037034</v>
      </c>
      <c r="U3678">
        <f t="shared" si="1203"/>
        <v>2014</v>
      </c>
      <c r="V3678" t="str">
        <f>VLOOKUP(MONTH(S3678),REF!$C$4:$D$15,2,FALSE)</f>
        <v>AUG</v>
      </c>
      <c r="W3678" t="str">
        <f t="shared" si="1204"/>
        <v>YES</v>
      </c>
      <c r="X3678" t="str">
        <f t="shared" si="1205"/>
        <v>NO</v>
      </c>
      <c r="Y3678" t="str">
        <f t="shared" si="1206"/>
        <v>NO</v>
      </c>
      <c r="Z3678" t="str">
        <f t="shared" si="1207"/>
        <v>NO</v>
      </c>
      <c r="AA3678" t="str">
        <f t="shared" si="1208"/>
        <v>NO</v>
      </c>
      <c r="AB3678" t="str">
        <f t="shared" si="1209"/>
        <v>NO</v>
      </c>
      <c r="AC3678" t="str">
        <f t="shared" si="1210"/>
        <v>NO</v>
      </c>
      <c r="AD3678" t="str">
        <f t="shared" si="1211"/>
        <v>NO</v>
      </c>
      <c r="AE3678" t="str">
        <f t="shared" si="1212"/>
        <v>NO</v>
      </c>
      <c r="AF3678" t="str">
        <f t="shared" si="1213"/>
        <v>NO</v>
      </c>
      <c r="AG3678" t="str">
        <f t="shared" si="1214"/>
        <v>NO</v>
      </c>
      <c r="AH3678" t="str">
        <f t="shared" si="1215"/>
        <v>NO</v>
      </c>
      <c r="AI3678">
        <f t="shared" si="1216"/>
        <v>16</v>
      </c>
      <c r="AJ3678" t="str">
        <f t="shared" si="1217"/>
        <v/>
      </c>
    </row>
    <row r="3679" spans="1:36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97"/>
        <v>1.0290416666666666</v>
      </c>
      <c r="P3679" s="6">
        <f t="shared" si="1198"/>
        <v>62.052763819095475</v>
      </c>
      <c r="Q3679" t="str">
        <f t="shared" si="1199"/>
        <v>theater</v>
      </c>
      <c r="R3679" t="str">
        <f t="shared" si="1200"/>
        <v>plays</v>
      </c>
      <c r="S3679" s="8">
        <f t="shared" si="1201"/>
        <v>41803</v>
      </c>
      <c r="T3679" s="8">
        <f t="shared" si="1202"/>
        <v>41823.165972222225</v>
      </c>
      <c r="U3679">
        <f t="shared" si="1203"/>
        <v>2014</v>
      </c>
      <c r="V3679" t="str">
        <f>VLOOKUP(MONTH(S3679),REF!$C$4:$D$15,2,FALSE)</f>
        <v>JUN</v>
      </c>
      <c r="W3679" t="str">
        <f t="shared" si="1204"/>
        <v>NO</v>
      </c>
      <c r="X3679" t="str">
        <f t="shared" si="1205"/>
        <v>NO</v>
      </c>
      <c r="Y3679" t="str">
        <f t="shared" si="1206"/>
        <v>NO</v>
      </c>
      <c r="Z3679" t="str">
        <f t="shared" si="1207"/>
        <v>YES</v>
      </c>
      <c r="AA3679" t="str">
        <f t="shared" si="1208"/>
        <v>NO</v>
      </c>
      <c r="AB3679" t="str">
        <f t="shared" si="1209"/>
        <v>NO</v>
      </c>
      <c r="AC3679" t="str">
        <f t="shared" si="1210"/>
        <v>NO</v>
      </c>
      <c r="AD3679" t="str">
        <f t="shared" si="1211"/>
        <v>NO</v>
      </c>
      <c r="AE3679" t="str">
        <f t="shared" si="1212"/>
        <v>NO</v>
      </c>
      <c r="AF3679" t="str">
        <f t="shared" si="1213"/>
        <v>NO</v>
      </c>
      <c r="AG3679" t="str">
        <f t="shared" si="1214"/>
        <v>NO</v>
      </c>
      <c r="AH3679" t="str">
        <f t="shared" si="1215"/>
        <v>NO</v>
      </c>
      <c r="AI3679">
        <f t="shared" si="1216"/>
        <v>199</v>
      </c>
      <c r="AJ3679" t="str">
        <f t="shared" si="1217"/>
        <v/>
      </c>
    </row>
    <row r="3680" spans="1:36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97"/>
        <v>1.0249999999999999</v>
      </c>
      <c r="P3680" s="6">
        <f t="shared" si="1198"/>
        <v>66.129032258064512</v>
      </c>
      <c r="Q3680" t="str">
        <f t="shared" si="1199"/>
        <v>theater</v>
      </c>
      <c r="R3680" t="str">
        <f t="shared" si="1200"/>
        <v>plays</v>
      </c>
      <c r="S3680" s="8">
        <f t="shared" si="1201"/>
        <v>42121</v>
      </c>
      <c r="T3680" s="8">
        <f t="shared" si="1202"/>
        <v>42155.531226851846</v>
      </c>
      <c r="U3680">
        <f t="shared" si="1203"/>
        <v>2015</v>
      </c>
      <c r="V3680" t="str">
        <f>VLOOKUP(MONTH(S3680),REF!$C$4:$D$15,2,FALSE)</f>
        <v>APR</v>
      </c>
      <c r="W3680" t="str">
        <f t="shared" si="1204"/>
        <v>NO</v>
      </c>
      <c r="X3680" t="str">
        <f t="shared" si="1205"/>
        <v>YES</v>
      </c>
      <c r="Y3680" t="str">
        <f t="shared" si="1206"/>
        <v>NO</v>
      </c>
      <c r="Z3680" t="str">
        <f t="shared" si="1207"/>
        <v>NO</v>
      </c>
      <c r="AA3680" t="str">
        <f t="shared" si="1208"/>
        <v>NO</v>
      </c>
      <c r="AB3680" t="str">
        <f t="shared" si="1209"/>
        <v>NO</v>
      </c>
      <c r="AC3680" t="str">
        <f t="shared" si="1210"/>
        <v>NO</v>
      </c>
      <c r="AD3680" t="str">
        <f t="shared" si="1211"/>
        <v>NO</v>
      </c>
      <c r="AE3680" t="str">
        <f t="shared" si="1212"/>
        <v>NO</v>
      </c>
      <c r="AF3680" t="str">
        <f t="shared" si="1213"/>
        <v>NO</v>
      </c>
      <c r="AG3680" t="str">
        <f t="shared" si="1214"/>
        <v>NO</v>
      </c>
      <c r="AH3680" t="str">
        <f t="shared" si="1215"/>
        <v>NO</v>
      </c>
      <c r="AI3680">
        <f t="shared" si="1216"/>
        <v>31</v>
      </c>
      <c r="AJ3680" t="str">
        <f t="shared" si="1217"/>
        <v/>
      </c>
    </row>
    <row r="3681" spans="1:36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97"/>
        <v>1.101</v>
      </c>
      <c r="P3681" s="6">
        <f t="shared" si="1198"/>
        <v>73.400000000000006</v>
      </c>
      <c r="Q3681" t="str">
        <f t="shared" si="1199"/>
        <v>theater</v>
      </c>
      <c r="R3681" t="str">
        <f t="shared" si="1200"/>
        <v>plays</v>
      </c>
      <c r="S3681" s="8">
        <f t="shared" si="1201"/>
        <v>41787</v>
      </c>
      <c r="T3681" s="8">
        <f t="shared" si="1202"/>
        <v>41821.207638888889</v>
      </c>
      <c r="U3681">
        <f t="shared" si="1203"/>
        <v>2014</v>
      </c>
      <c r="V3681" t="str">
        <f>VLOOKUP(MONTH(S3681),REF!$C$4:$D$15,2,FALSE)</f>
        <v>MAY</v>
      </c>
      <c r="W3681" t="str">
        <f t="shared" si="1204"/>
        <v>NO</v>
      </c>
      <c r="X3681" t="str">
        <f t="shared" si="1205"/>
        <v>YES</v>
      </c>
      <c r="Y3681" t="str">
        <f t="shared" si="1206"/>
        <v>NO</v>
      </c>
      <c r="Z3681" t="str">
        <f t="shared" si="1207"/>
        <v>NO</v>
      </c>
      <c r="AA3681" t="str">
        <f t="shared" si="1208"/>
        <v>NO</v>
      </c>
      <c r="AB3681" t="str">
        <f t="shared" si="1209"/>
        <v>NO</v>
      </c>
      <c r="AC3681" t="str">
        <f t="shared" si="1210"/>
        <v>NO</v>
      </c>
      <c r="AD3681" t="str">
        <f t="shared" si="1211"/>
        <v>NO</v>
      </c>
      <c r="AE3681" t="str">
        <f t="shared" si="1212"/>
        <v>NO</v>
      </c>
      <c r="AF3681" t="str">
        <f t="shared" si="1213"/>
        <v>NO</v>
      </c>
      <c r="AG3681" t="str">
        <f t="shared" si="1214"/>
        <v>NO</v>
      </c>
      <c r="AH3681" t="str">
        <f t="shared" si="1215"/>
        <v>NO</v>
      </c>
      <c r="AI3681">
        <f t="shared" si="1216"/>
        <v>30</v>
      </c>
      <c r="AJ3681" t="str">
        <f t="shared" si="1217"/>
        <v/>
      </c>
    </row>
    <row r="3682" spans="1:36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97"/>
        <v>1.1276666666666666</v>
      </c>
      <c r="P3682" s="6">
        <f t="shared" si="1198"/>
        <v>99.5</v>
      </c>
      <c r="Q3682" t="str">
        <f t="shared" si="1199"/>
        <v>theater</v>
      </c>
      <c r="R3682" t="str">
        <f t="shared" si="1200"/>
        <v>plays</v>
      </c>
      <c r="S3682" s="8">
        <f t="shared" si="1201"/>
        <v>42627</v>
      </c>
      <c r="T3682" s="8">
        <f t="shared" si="1202"/>
        <v>42648.454097222224</v>
      </c>
      <c r="U3682">
        <f t="shared" si="1203"/>
        <v>2016</v>
      </c>
      <c r="V3682" t="str">
        <f>VLOOKUP(MONTH(S3682),REF!$C$4:$D$15,2,FALSE)</f>
        <v>SEP</v>
      </c>
      <c r="W3682" t="str">
        <f t="shared" si="1204"/>
        <v>NO</v>
      </c>
      <c r="X3682" t="str">
        <f t="shared" si="1205"/>
        <v>YES</v>
      </c>
      <c r="Y3682" t="str">
        <f t="shared" si="1206"/>
        <v>NO</v>
      </c>
      <c r="Z3682" t="str">
        <f t="shared" si="1207"/>
        <v>NO</v>
      </c>
      <c r="AA3682" t="str">
        <f t="shared" si="1208"/>
        <v>NO</v>
      </c>
      <c r="AB3682" t="str">
        <f t="shared" si="1209"/>
        <v>NO</v>
      </c>
      <c r="AC3682" t="str">
        <f t="shared" si="1210"/>
        <v>NO</v>
      </c>
      <c r="AD3682" t="str">
        <f t="shared" si="1211"/>
        <v>NO</v>
      </c>
      <c r="AE3682" t="str">
        <f t="shared" si="1212"/>
        <v>NO</v>
      </c>
      <c r="AF3682" t="str">
        <f t="shared" si="1213"/>
        <v>NO</v>
      </c>
      <c r="AG3682" t="str">
        <f t="shared" si="1214"/>
        <v>NO</v>
      </c>
      <c r="AH3682" t="str">
        <f t="shared" si="1215"/>
        <v>NO</v>
      </c>
      <c r="AI3682">
        <f t="shared" si="1216"/>
        <v>34</v>
      </c>
      <c r="AJ3682" t="str">
        <f t="shared" si="1217"/>
        <v/>
      </c>
    </row>
    <row r="3683" spans="1:36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97"/>
        <v>1.119</v>
      </c>
      <c r="P3683" s="6">
        <f t="shared" si="1198"/>
        <v>62.166666666666664</v>
      </c>
      <c r="Q3683" t="str">
        <f t="shared" si="1199"/>
        <v>theater</v>
      </c>
      <c r="R3683" t="str">
        <f t="shared" si="1200"/>
        <v>plays</v>
      </c>
      <c r="S3683" s="8">
        <f t="shared" si="1201"/>
        <v>42375</v>
      </c>
      <c r="T3683" s="8">
        <f t="shared" si="1202"/>
        <v>42384.651504629626</v>
      </c>
      <c r="U3683">
        <f t="shared" si="1203"/>
        <v>2016</v>
      </c>
      <c r="V3683" t="str">
        <f>VLOOKUP(MONTH(S3683),REF!$C$4:$D$15,2,FALSE)</f>
        <v>JAN</v>
      </c>
      <c r="W3683" t="str">
        <f t="shared" si="1204"/>
        <v>NO</v>
      </c>
      <c r="X3683" t="str">
        <f t="shared" si="1205"/>
        <v>YES</v>
      </c>
      <c r="Y3683" t="str">
        <f t="shared" si="1206"/>
        <v>NO</v>
      </c>
      <c r="Z3683" t="str">
        <f t="shared" si="1207"/>
        <v>NO</v>
      </c>
      <c r="AA3683" t="str">
        <f t="shared" si="1208"/>
        <v>NO</v>
      </c>
      <c r="AB3683" t="str">
        <f t="shared" si="1209"/>
        <v>NO</v>
      </c>
      <c r="AC3683" t="str">
        <f t="shared" si="1210"/>
        <v>NO</v>
      </c>
      <c r="AD3683" t="str">
        <f t="shared" si="1211"/>
        <v>NO</v>
      </c>
      <c r="AE3683" t="str">
        <f t="shared" si="1212"/>
        <v>NO</v>
      </c>
      <c r="AF3683" t="str">
        <f t="shared" si="1213"/>
        <v>NO</v>
      </c>
      <c r="AG3683" t="str">
        <f t="shared" si="1214"/>
        <v>NO</v>
      </c>
      <c r="AH3683" t="str">
        <f t="shared" si="1215"/>
        <v>NO</v>
      </c>
      <c r="AI3683">
        <f t="shared" si="1216"/>
        <v>18</v>
      </c>
      <c r="AJ3683" t="str">
        <f t="shared" si="1217"/>
        <v/>
      </c>
    </row>
    <row r="3684" spans="1:36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97"/>
        <v>1.3919999999999999</v>
      </c>
      <c r="P3684" s="6">
        <f t="shared" si="1198"/>
        <v>62.328358208955223</v>
      </c>
      <c r="Q3684" t="str">
        <f t="shared" si="1199"/>
        <v>theater</v>
      </c>
      <c r="R3684" t="str">
        <f t="shared" si="1200"/>
        <v>plays</v>
      </c>
      <c r="S3684" s="8">
        <f t="shared" si="1201"/>
        <v>41773</v>
      </c>
      <c r="T3684" s="8">
        <f t="shared" si="1202"/>
        <v>41806.290972222225</v>
      </c>
      <c r="U3684">
        <f t="shared" si="1203"/>
        <v>2014</v>
      </c>
      <c r="V3684" t="str">
        <f>VLOOKUP(MONTH(S3684),REF!$C$4:$D$15,2,FALSE)</f>
        <v>MAY</v>
      </c>
      <c r="W3684" t="str">
        <f t="shared" si="1204"/>
        <v>NO</v>
      </c>
      <c r="X3684" t="str">
        <f t="shared" si="1205"/>
        <v>YES</v>
      </c>
      <c r="Y3684" t="str">
        <f t="shared" si="1206"/>
        <v>NO</v>
      </c>
      <c r="Z3684" t="str">
        <f t="shared" si="1207"/>
        <v>NO</v>
      </c>
      <c r="AA3684" t="str">
        <f t="shared" si="1208"/>
        <v>NO</v>
      </c>
      <c r="AB3684" t="str">
        <f t="shared" si="1209"/>
        <v>NO</v>
      </c>
      <c r="AC3684" t="str">
        <f t="shared" si="1210"/>
        <v>NO</v>
      </c>
      <c r="AD3684" t="str">
        <f t="shared" si="1211"/>
        <v>NO</v>
      </c>
      <c r="AE3684" t="str">
        <f t="shared" si="1212"/>
        <v>NO</v>
      </c>
      <c r="AF3684" t="str">
        <f t="shared" si="1213"/>
        <v>NO</v>
      </c>
      <c r="AG3684" t="str">
        <f t="shared" si="1214"/>
        <v>NO</v>
      </c>
      <c r="AH3684" t="str">
        <f t="shared" si="1215"/>
        <v>NO</v>
      </c>
      <c r="AI3684">
        <f t="shared" si="1216"/>
        <v>67</v>
      </c>
      <c r="AJ3684" t="str">
        <f t="shared" si="1217"/>
        <v/>
      </c>
    </row>
    <row r="3685" spans="1:36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97"/>
        <v>1.1085714285714285</v>
      </c>
      <c r="P3685" s="6">
        <f t="shared" si="1198"/>
        <v>58.787878787878789</v>
      </c>
      <c r="Q3685" t="str">
        <f t="shared" si="1199"/>
        <v>theater</v>
      </c>
      <c r="R3685" t="str">
        <f t="shared" si="1200"/>
        <v>plays</v>
      </c>
      <c r="S3685" s="8">
        <f t="shared" si="1201"/>
        <v>42633</v>
      </c>
      <c r="T3685" s="8">
        <f t="shared" si="1202"/>
        <v>42663.116851851853</v>
      </c>
      <c r="U3685">
        <f t="shared" si="1203"/>
        <v>2016</v>
      </c>
      <c r="V3685" t="str">
        <f>VLOOKUP(MONTH(S3685),REF!$C$4:$D$15,2,FALSE)</f>
        <v>SEP</v>
      </c>
      <c r="W3685" t="str">
        <f t="shared" si="1204"/>
        <v>NO</v>
      </c>
      <c r="X3685" t="str">
        <f t="shared" si="1205"/>
        <v>YES</v>
      </c>
      <c r="Y3685" t="str">
        <f t="shared" si="1206"/>
        <v>NO</v>
      </c>
      <c r="Z3685" t="str">
        <f t="shared" si="1207"/>
        <v>NO</v>
      </c>
      <c r="AA3685" t="str">
        <f t="shared" si="1208"/>
        <v>NO</v>
      </c>
      <c r="AB3685" t="str">
        <f t="shared" si="1209"/>
        <v>NO</v>
      </c>
      <c r="AC3685" t="str">
        <f t="shared" si="1210"/>
        <v>NO</v>
      </c>
      <c r="AD3685" t="str">
        <f t="shared" si="1211"/>
        <v>NO</v>
      </c>
      <c r="AE3685" t="str">
        <f t="shared" si="1212"/>
        <v>NO</v>
      </c>
      <c r="AF3685" t="str">
        <f t="shared" si="1213"/>
        <v>NO</v>
      </c>
      <c r="AG3685" t="str">
        <f t="shared" si="1214"/>
        <v>NO</v>
      </c>
      <c r="AH3685" t="str">
        <f t="shared" si="1215"/>
        <v>NO</v>
      </c>
      <c r="AI3685">
        <f t="shared" si="1216"/>
        <v>66</v>
      </c>
      <c r="AJ3685" t="str">
        <f t="shared" si="1217"/>
        <v/>
      </c>
    </row>
    <row r="3686" spans="1:36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97"/>
        <v>1.3906666666666667</v>
      </c>
      <c r="P3686" s="6">
        <f t="shared" si="1198"/>
        <v>45.347826086956523</v>
      </c>
      <c r="Q3686" t="str">
        <f t="shared" si="1199"/>
        <v>theater</v>
      </c>
      <c r="R3686" t="str">
        <f t="shared" si="1200"/>
        <v>plays</v>
      </c>
      <c r="S3686" s="8">
        <f t="shared" si="1201"/>
        <v>42219</v>
      </c>
      <c r="T3686" s="8">
        <f t="shared" si="1202"/>
        <v>42249.180393518516</v>
      </c>
      <c r="U3686">
        <f t="shared" si="1203"/>
        <v>2015</v>
      </c>
      <c r="V3686" t="str">
        <f>VLOOKUP(MONTH(S3686),REF!$C$4:$D$15,2,FALSE)</f>
        <v>AUG</v>
      </c>
      <c r="W3686" t="str">
        <f t="shared" si="1204"/>
        <v>YES</v>
      </c>
      <c r="X3686" t="str">
        <f t="shared" si="1205"/>
        <v>NO</v>
      </c>
      <c r="Y3686" t="str">
        <f t="shared" si="1206"/>
        <v>NO</v>
      </c>
      <c r="Z3686" t="str">
        <f t="shared" si="1207"/>
        <v>NO</v>
      </c>
      <c r="AA3686" t="str">
        <f t="shared" si="1208"/>
        <v>NO</v>
      </c>
      <c r="AB3686" t="str">
        <f t="shared" si="1209"/>
        <v>NO</v>
      </c>
      <c r="AC3686" t="str">
        <f t="shared" si="1210"/>
        <v>NO</v>
      </c>
      <c r="AD3686" t="str">
        <f t="shared" si="1211"/>
        <v>NO</v>
      </c>
      <c r="AE3686" t="str">
        <f t="shared" si="1212"/>
        <v>NO</v>
      </c>
      <c r="AF3686" t="str">
        <f t="shared" si="1213"/>
        <v>NO</v>
      </c>
      <c r="AG3686" t="str">
        <f t="shared" si="1214"/>
        <v>NO</v>
      </c>
      <c r="AH3686" t="str">
        <f t="shared" si="1215"/>
        <v>NO</v>
      </c>
      <c r="AI3686">
        <f t="shared" si="1216"/>
        <v>23</v>
      </c>
      <c r="AJ3686" t="str">
        <f t="shared" si="1217"/>
        <v/>
      </c>
    </row>
    <row r="3687" spans="1:36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97"/>
        <v>1.0569999999999999</v>
      </c>
      <c r="P3687" s="6">
        <f t="shared" si="1198"/>
        <v>41.944444444444443</v>
      </c>
      <c r="Q3687" t="str">
        <f t="shared" si="1199"/>
        <v>theater</v>
      </c>
      <c r="R3687" t="str">
        <f t="shared" si="1200"/>
        <v>plays</v>
      </c>
      <c r="S3687" s="8">
        <f t="shared" si="1201"/>
        <v>41754</v>
      </c>
      <c r="T3687" s="8">
        <f t="shared" si="1202"/>
        <v>41778.875</v>
      </c>
      <c r="U3687">
        <f t="shared" si="1203"/>
        <v>2014</v>
      </c>
      <c r="V3687" t="str">
        <f>VLOOKUP(MONTH(S3687),REF!$C$4:$D$15,2,FALSE)</f>
        <v>APR</v>
      </c>
      <c r="W3687" t="str">
        <f t="shared" si="1204"/>
        <v>NO</v>
      </c>
      <c r="X3687" t="str">
        <f t="shared" si="1205"/>
        <v>NO</v>
      </c>
      <c r="Y3687" t="str">
        <f t="shared" si="1206"/>
        <v>YES</v>
      </c>
      <c r="Z3687" t="str">
        <f t="shared" si="1207"/>
        <v>NO</v>
      </c>
      <c r="AA3687" t="str">
        <f t="shared" si="1208"/>
        <v>NO</v>
      </c>
      <c r="AB3687" t="str">
        <f t="shared" si="1209"/>
        <v>NO</v>
      </c>
      <c r="AC3687" t="str">
        <f t="shared" si="1210"/>
        <v>NO</v>
      </c>
      <c r="AD3687" t="str">
        <f t="shared" si="1211"/>
        <v>NO</v>
      </c>
      <c r="AE3687" t="str">
        <f t="shared" si="1212"/>
        <v>NO</v>
      </c>
      <c r="AF3687" t="str">
        <f t="shared" si="1213"/>
        <v>NO</v>
      </c>
      <c r="AG3687" t="str">
        <f t="shared" si="1214"/>
        <v>NO</v>
      </c>
      <c r="AH3687" t="str">
        <f t="shared" si="1215"/>
        <v>NO</v>
      </c>
      <c r="AI3687">
        <f t="shared" si="1216"/>
        <v>126</v>
      </c>
      <c r="AJ3687" t="str">
        <f t="shared" si="1217"/>
        <v/>
      </c>
    </row>
    <row r="3688" spans="1:36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97"/>
        <v>1.0142857142857142</v>
      </c>
      <c r="P3688" s="6">
        <f t="shared" si="1198"/>
        <v>59.166666666666664</v>
      </c>
      <c r="Q3688" t="str">
        <f t="shared" si="1199"/>
        <v>theater</v>
      </c>
      <c r="R3688" t="str">
        <f t="shared" si="1200"/>
        <v>plays</v>
      </c>
      <c r="S3688" s="8">
        <f t="shared" si="1201"/>
        <v>42231</v>
      </c>
      <c r="T3688" s="8">
        <f t="shared" si="1202"/>
        <v>42245.165972222225</v>
      </c>
      <c r="U3688">
        <f t="shared" si="1203"/>
        <v>2015</v>
      </c>
      <c r="V3688" t="str">
        <f>VLOOKUP(MONTH(S3688),REF!$C$4:$D$15,2,FALSE)</f>
        <v>AUG</v>
      </c>
      <c r="W3688" t="str">
        <f t="shared" si="1204"/>
        <v>YES</v>
      </c>
      <c r="X3688" t="str">
        <f t="shared" si="1205"/>
        <v>NO</v>
      </c>
      <c r="Y3688" t="str">
        <f t="shared" si="1206"/>
        <v>NO</v>
      </c>
      <c r="Z3688" t="str">
        <f t="shared" si="1207"/>
        <v>NO</v>
      </c>
      <c r="AA3688" t="str">
        <f t="shared" si="1208"/>
        <v>NO</v>
      </c>
      <c r="AB3688" t="str">
        <f t="shared" si="1209"/>
        <v>NO</v>
      </c>
      <c r="AC3688" t="str">
        <f t="shared" si="1210"/>
        <v>NO</v>
      </c>
      <c r="AD3688" t="str">
        <f t="shared" si="1211"/>
        <v>NO</v>
      </c>
      <c r="AE3688" t="str">
        <f t="shared" si="1212"/>
        <v>NO</v>
      </c>
      <c r="AF3688" t="str">
        <f t="shared" si="1213"/>
        <v>NO</v>
      </c>
      <c r="AG3688" t="str">
        <f t="shared" si="1214"/>
        <v>NO</v>
      </c>
      <c r="AH3688" t="str">
        <f t="shared" si="1215"/>
        <v>NO</v>
      </c>
      <c r="AI3688">
        <f t="shared" si="1216"/>
        <v>6</v>
      </c>
      <c r="AJ3688" t="str">
        <f t="shared" si="1217"/>
        <v/>
      </c>
    </row>
    <row r="3689" spans="1:36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97"/>
        <v>1.0024500000000001</v>
      </c>
      <c r="P3689" s="6">
        <f t="shared" si="1198"/>
        <v>200.49</v>
      </c>
      <c r="Q3689" t="str">
        <f t="shared" si="1199"/>
        <v>theater</v>
      </c>
      <c r="R3689" t="str">
        <f t="shared" si="1200"/>
        <v>plays</v>
      </c>
      <c r="S3689" s="8">
        <f t="shared" si="1201"/>
        <v>41787</v>
      </c>
      <c r="T3689" s="8">
        <f t="shared" si="1202"/>
        <v>41817.218229166669</v>
      </c>
      <c r="U3689">
        <f t="shared" si="1203"/>
        <v>2014</v>
      </c>
      <c r="V3689" t="str">
        <f>VLOOKUP(MONTH(S3689),REF!$C$4:$D$15,2,FALSE)</f>
        <v>MAY</v>
      </c>
      <c r="W3689" t="str">
        <f t="shared" si="1204"/>
        <v>NO</v>
      </c>
      <c r="X3689" t="str">
        <f t="shared" si="1205"/>
        <v>NO</v>
      </c>
      <c r="Y3689" t="str">
        <f t="shared" si="1206"/>
        <v>YES</v>
      </c>
      <c r="Z3689" t="str">
        <f t="shared" si="1207"/>
        <v>NO</v>
      </c>
      <c r="AA3689" t="str">
        <f t="shared" si="1208"/>
        <v>NO</v>
      </c>
      <c r="AB3689" t="str">
        <f t="shared" si="1209"/>
        <v>NO</v>
      </c>
      <c r="AC3689" t="str">
        <f t="shared" si="1210"/>
        <v>NO</v>
      </c>
      <c r="AD3689" t="str">
        <f t="shared" si="1211"/>
        <v>NO</v>
      </c>
      <c r="AE3689" t="str">
        <f t="shared" si="1212"/>
        <v>NO</v>
      </c>
      <c r="AF3689" t="str">
        <f t="shared" si="1213"/>
        <v>NO</v>
      </c>
      <c r="AG3689" t="str">
        <f t="shared" si="1214"/>
        <v>NO</v>
      </c>
      <c r="AH3689" t="str">
        <f t="shared" si="1215"/>
        <v>NO</v>
      </c>
      <c r="AI3689">
        <f t="shared" si="1216"/>
        <v>25</v>
      </c>
      <c r="AJ3689" t="str">
        <f t="shared" si="1217"/>
        <v/>
      </c>
    </row>
    <row r="3690" spans="1:36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97"/>
        <v>1.0916666666666666</v>
      </c>
      <c r="P3690" s="6">
        <f t="shared" si="1198"/>
        <v>83.974358974358978</v>
      </c>
      <c r="Q3690" t="str">
        <f t="shared" si="1199"/>
        <v>theater</v>
      </c>
      <c r="R3690" t="str">
        <f t="shared" si="1200"/>
        <v>plays</v>
      </c>
      <c r="S3690" s="8">
        <f t="shared" si="1201"/>
        <v>41830</v>
      </c>
      <c r="T3690" s="8">
        <f t="shared" si="1202"/>
        <v>41859.787083333329</v>
      </c>
      <c r="U3690">
        <f t="shared" si="1203"/>
        <v>2014</v>
      </c>
      <c r="V3690" t="str">
        <f>VLOOKUP(MONTH(S3690),REF!$C$4:$D$15,2,FALSE)</f>
        <v>JUL</v>
      </c>
      <c r="W3690" t="str">
        <f t="shared" si="1204"/>
        <v>NO</v>
      </c>
      <c r="X3690" t="str">
        <f t="shared" si="1205"/>
        <v>YES</v>
      </c>
      <c r="Y3690" t="str">
        <f t="shared" si="1206"/>
        <v>NO</v>
      </c>
      <c r="Z3690" t="str">
        <f t="shared" si="1207"/>
        <v>NO</v>
      </c>
      <c r="AA3690" t="str">
        <f t="shared" si="1208"/>
        <v>NO</v>
      </c>
      <c r="AB3690" t="str">
        <f t="shared" si="1209"/>
        <v>NO</v>
      </c>
      <c r="AC3690" t="str">
        <f t="shared" si="1210"/>
        <v>NO</v>
      </c>
      <c r="AD3690" t="str">
        <f t="shared" si="1211"/>
        <v>NO</v>
      </c>
      <c r="AE3690" t="str">
        <f t="shared" si="1212"/>
        <v>NO</v>
      </c>
      <c r="AF3690" t="str">
        <f t="shared" si="1213"/>
        <v>NO</v>
      </c>
      <c r="AG3690" t="str">
        <f t="shared" si="1214"/>
        <v>NO</v>
      </c>
      <c r="AH3690" t="str">
        <f t="shared" si="1215"/>
        <v>NO</v>
      </c>
      <c r="AI3690">
        <f t="shared" si="1216"/>
        <v>39</v>
      </c>
      <c r="AJ3690" t="str">
        <f t="shared" si="1217"/>
        <v/>
      </c>
    </row>
    <row r="3691" spans="1:36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97"/>
        <v>1.1833333333333333</v>
      </c>
      <c r="P3691" s="6">
        <f t="shared" si="1198"/>
        <v>57.258064516129032</v>
      </c>
      <c r="Q3691" t="str">
        <f t="shared" si="1199"/>
        <v>theater</v>
      </c>
      <c r="R3691" t="str">
        <f t="shared" si="1200"/>
        <v>plays</v>
      </c>
      <c r="S3691" s="8">
        <f t="shared" si="1201"/>
        <v>42148</v>
      </c>
      <c r="T3691" s="8">
        <f t="shared" si="1202"/>
        <v>42176.934027777781</v>
      </c>
      <c r="U3691">
        <f t="shared" si="1203"/>
        <v>2015</v>
      </c>
      <c r="V3691" t="str">
        <f>VLOOKUP(MONTH(S3691),REF!$C$4:$D$15,2,FALSE)</f>
        <v>MAY</v>
      </c>
      <c r="W3691" t="str">
        <f t="shared" si="1204"/>
        <v>NO</v>
      </c>
      <c r="X3691" t="str">
        <f t="shared" si="1205"/>
        <v>YES</v>
      </c>
      <c r="Y3691" t="str">
        <f t="shared" si="1206"/>
        <v>NO</v>
      </c>
      <c r="Z3691" t="str">
        <f t="shared" si="1207"/>
        <v>NO</v>
      </c>
      <c r="AA3691" t="str">
        <f t="shared" si="1208"/>
        <v>NO</v>
      </c>
      <c r="AB3691" t="str">
        <f t="shared" si="1209"/>
        <v>NO</v>
      </c>
      <c r="AC3691" t="str">
        <f t="shared" si="1210"/>
        <v>NO</v>
      </c>
      <c r="AD3691" t="str">
        <f t="shared" si="1211"/>
        <v>NO</v>
      </c>
      <c r="AE3691" t="str">
        <f t="shared" si="1212"/>
        <v>NO</v>
      </c>
      <c r="AF3691" t="str">
        <f t="shared" si="1213"/>
        <v>NO</v>
      </c>
      <c r="AG3691" t="str">
        <f t="shared" si="1214"/>
        <v>NO</v>
      </c>
      <c r="AH3691" t="str">
        <f t="shared" si="1215"/>
        <v>NO</v>
      </c>
      <c r="AI3691">
        <f t="shared" si="1216"/>
        <v>62</v>
      </c>
      <c r="AJ3691" t="str">
        <f t="shared" si="1217"/>
        <v/>
      </c>
    </row>
    <row r="3692" spans="1:36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97"/>
        <v>1.2</v>
      </c>
      <c r="P3692" s="6">
        <f t="shared" si="1198"/>
        <v>58.064516129032256</v>
      </c>
      <c r="Q3692" t="str">
        <f t="shared" si="1199"/>
        <v>theater</v>
      </c>
      <c r="R3692" t="str">
        <f t="shared" si="1200"/>
        <v>plays</v>
      </c>
      <c r="S3692" s="8">
        <f t="shared" si="1201"/>
        <v>41941</v>
      </c>
      <c r="T3692" s="8">
        <f t="shared" si="1202"/>
        <v>41970.639849537038</v>
      </c>
      <c r="U3692">
        <f t="shared" si="1203"/>
        <v>2014</v>
      </c>
      <c r="V3692" t="str">
        <f>VLOOKUP(MONTH(S3692),REF!$C$4:$D$15,2,FALSE)</f>
        <v>OCT</v>
      </c>
      <c r="W3692" t="str">
        <f t="shared" si="1204"/>
        <v>NO</v>
      </c>
      <c r="X3692" t="str">
        <f t="shared" si="1205"/>
        <v>YES</v>
      </c>
      <c r="Y3692" t="str">
        <f t="shared" si="1206"/>
        <v>NO</v>
      </c>
      <c r="Z3692" t="str">
        <f t="shared" si="1207"/>
        <v>NO</v>
      </c>
      <c r="AA3692" t="str">
        <f t="shared" si="1208"/>
        <v>NO</v>
      </c>
      <c r="AB3692" t="str">
        <f t="shared" si="1209"/>
        <v>NO</v>
      </c>
      <c r="AC3692" t="str">
        <f t="shared" si="1210"/>
        <v>NO</v>
      </c>
      <c r="AD3692" t="str">
        <f t="shared" si="1211"/>
        <v>NO</v>
      </c>
      <c r="AE3692" t="str">
        <f t="shared" si="1212"/>
        <v>NO</v>
      </c>
      <c r="AF3692" t="str">
        <f t="shared" si="1213"/>
        <v>NO</v>
      </c>
      <c r="AG3692" t="str">
        <f t="shared" si="1214"/>
        <v>NO</v>
      </c>
      <c r="AH3692" t="str">
        <f t="shared" si="1215"/>
        <v>NO</v>
      </c>
      <c r="AI3692">
        <f t="shared" si="1216"/>
        <v>31</v>
      </c>
      <c r="AJ3692" t="str">
        <f t="shared" si="1217"/>
        <v/>
      </c>
    </row>
    <row r="3693" spans="1:36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97"/>
        <v>1.2796000000000001</v>
      </c>
      <c r="P3693" s="6">
        <f t="shared" si="1198"/>
        <v>186.80291970802921</v>
      </c>
      <c r="Q3693" t="str">
        <f t="shared" si="1199"/>
        <v>theater</v>
      </c>
      <c r="R3693" t="str">
        <f t="shared" si="1200"/>
        <v>plays</v>
      </c>
      <c r="S3693" s="8">
        <f t="shared" si="1201"/>
        <v>42021</v>
      </c>
      <c r="T3693" s="8">
        <f t="shared" si="1202"/>
        <v>42065.207638888889</v>
      </c>
      <c r="U3693">
        <f t="shared" si="1203"/>
        <v>2015</v>
      </c>
      <c r="V3693" t="str">
        <f>VLOOKUP(MONTH(S3693),REF!$C$4:$D$15,2,FALSE)</f>
        <v>JAN</v>
      </c>
      <c r="W3693" t="str">
        <f t="shared" si="1204"/>
        <v>NO</v>
      </c>
      <c r="X3693" t="str">
        <f t="shared" si="1205"/>
        <v>NO</v>
      </c>
      <c r="Y3693" t="str">
        <f t="shared" si="1206"/>
        <v>NO</v>
      </c>
      <c r="Z3693" t="str">
        <f t="shared" si="1207"/>
        <v>NO</v>
      </c>
      <c r="AA3693" t="str">
        <f t="shared" si="1208"/>
        <v>NO</v>
      </c>
      <c r="AB3693" t="str">
        <f t="shared" si="1209"/>
        <v>NO</v>
      </c>
      <c r="AC3693" t="str">
        <f t="shared" si="1210"/>
        <v>NO</v>
      </c>
      <c r="AD3693" t="str">
        <f t="shared" si="1211"/>
        <v>NO</v>
      </c>
      <c r="AE3693" t="str">
        <f t="shared" si="1212"/>
        <v>NO</v>
      </c>
      <c r="AF3693" t="str">
        <f t="shared" si="1213"/>
        <v>YES</v>
      </c>
      <c r="AG3693" t="str">
        <f t="shared" si="1214"/>
        <v>NO</v>
      </c>
      <c r="AH3693" t="str">
        <f t="shared" si="1215"/>
        <v>NO</v>
      </c>
      <c r="AI3693">
        <f t="shared" si="1216"/>
        <v>274</v>
      </c>
      <c r="AJ3693" t="str">
        <f t="shared" si="1217"/>
        <v/>
      </c>
    </row>
    <row r="3694" spans="1:36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97"/>
        <v>1.26</v>
      </c>
      <c r="P3694" s="6">
        <f t="shared" si="1198"/>
        <v>74.117647058823536</v>
      </c>
      <c r="Q3694" t="str">
        <f t="shared" si="1199"/>
        <v>theater</v>
      </c>
      <c r="R3694" t="str">
        <f t="shared" si="1200"/>
        <v>plays</v>
      </c>
      <c r="S3694" s="8">
        <f t="shared" si="1201"/>
        <v>41892</v>
      </c>
      <c r="T3694" s="8">
        <f t="shared" si="1202"/>
        <v>41901</v>
      </c>
      <c r="U3694">
        <f t="shared" si="1203"/>
        <v>2014</v>
      </c>
      <c r="V3694" t="str">
        <f>VLOOKUP(MONTH(S3694),REF!$C$4:$D$15,2,FALSE)</f>
        <v>SEP</v>
      </c>
      <c r="W3694" t="str">
        <f t="shared" si="1204"/>
        <v>NO</v>
      </c>
      <c r="X3694" t="str">
        <f t="shared" si="1205"/>
        <v>YES</v>
      </c>
      <c r="Y3694" t="str">
        <f t="shared" si="1206"/>
        <v>NO</v>
      </c>
      <c r="Z3694" t="str">
        <f t="shared" si="1207"/>
        <v>NO</v>
      </c>
      <c r="AA3694" t="str">
        <f t="shared" si="1208"/>
        <v>NO</v>
      </c>
      <c r="AB3694" t="str">
        <f t="shared" si="1209"/>
        <v>NO</v>
      </c>
      <c r="AC3694" t="str">
        <f t="shared" si="1210"/>
        <v>NO</v>
      </c>
      <c r="AD3694" t="str">
        <f t="shared" si="1211"/>
        <v>NO</v>
      </c>
      <c r="AE3694" t="str">
        <f t="shared" si="1212"/>
        <v>NO</v>
      </c>
      <c r="AF3694" t="str">
        <f t="shared" si="1213"/>
        <v>NO</v>
      </c>
      <c r="AG3694" t="str">
        <f t="shared" si="1214"/>
        <v>NO</v>
      </c>
      <c r="AH3694" t="str">
        <f t="shared" si="1215"/>
        <v>NO</v>
      </c>
      <c r="AI3694">
        <f t="shared" si="1216"/>
        <v>17</v>
      </c>
      <c r="AJ3694" t="str">
        <f t="shared" si="1217"/>
        <v/>
      </c>
    </row>
    <row r="3695" spans="1:36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97"/>
        <v>1.2912912912912913</v>
      </c>
      <c r="P3695" s="6">
        <f t="shared" si="1198"/>
        <v>30.714285714285715</v>
      </c>
      <c r="Q3695" t="str">
        <f t="shared" si="1199"/>
        <v>theater</v>
      </c>
      <c r="R3695" t="str">
        <f t="shared" si="1200"/>
        <v>plays</v>
      </c>
      <c r="S3695" s="8">
        <f t="shared" si="1201"/>
        <v>42309</v>
      </c>
      <c r="T3695" s="8">
        <f t="shared" si="1202"/>
        <v>42338.9375</v>
      </c>
      <c r="U3695">
        <f t="shared" si="1203"/>
        <v>2015</v>
      </c>
      <c r="V3695" t="str">
        <f>VLOOKUP(MONTH(S3695),REF!$C$4:$D$15,2,FALSE)</f>
        <v>NOV</v>
      </c>
      <c r="W3695" t="str">
        <f t="shared" si="1204"/>
        <v>YES</v>
      </c>
      <c r="X3695" t="str">
        <f t="shared" si="1205"/>
        <v>NO</v>
      </c>
      <c r="Y3695" t="str">
        <f t="shared" si="1206"/>
        <v>NO</v>
      </c>
      <c r="Z3695" t="str">
        <f t="shared" si="1207"/>
        <v>NO</v>
      </c>
      <c r="AA3695" t="str">
        <f t="shared" si="1208"/>
        <v>NO</v>
      </c>
      <c r="AB3695" t="str">
        <f t="shared" si="1209"/>
        <v>NO</v>
      </c>
      <c r="AC3695" t="str">
        <f t="shared" si="1210"/>
        <v>NO</v>
      </c>
      <c r="AD3695" t="str">
        <f t="shared" si="1211"/>
        <v>NO</v>
      </c>
      <c r="AE3695" t="str">
        <f t="shared" si="1212"/>
        <v>NO</v>
      </c>
      <c r="AF3695" t="str">
        <f t="shared" si="1213"/>
        <v>NO</v>
      </c>
      <c r="AG3695" t="str">
        <f t="shared" si="1214"/>
        <v>NO</v>
      </c>
      <c r="AH3695" t="str">
        <f t="shared" si="1215"/>
        <v>NO</v>
      </c>
      <c r="AI3695">
        <f t="shared" si="1216"/>
        <v>14</v>
      </c>
      <c r="AJ3695" t="str">
        <f t="shared" si="1217"/>
        <v/>
      </c>
    </row>
    <row r="3696" spans="1:36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97"/>
        <v>1.0742857142857143</v>
      </c>
      <c r="P3696" s="6">
        <f t="shared" si="1198"/>
        <v>62.666666666666664</v>
      </c>
      <c r="Q3696" t="str">
        <f t="shared" si="1199"/>
        <v>theater</v>
      </c>
      <c r="R3696" t="str">
        <f t="shared" si="1200"/>
        <v>plays</v>
      </c>
      <c r="S3696" s="8">
        <f t="shared" si="1201"/>
        <v>42490</v>
      </c>
      <c r="T3696" s="8">
        <f t="shared" si="1202"/>
        <v>42527.083333333328</v>
      </c>
      <c r="U3696">
        <f t="shared" si="1203"/>
        <v>2016</v>
      </c>
      <c r="V3696" t="str">
        <f>VLOOKUP(MONTH(S3696),REF!$C$4:$D$15,2,FALSE)</f>
        <v>APR</v>
      </c>
      <c r="W3696" t="str">
        <f t="shared" si="1204"/>
        <v>NO</v>
      </c>
      <c r="X3696" t="str">
        <f t="shared" si="1205"/>
        <v>YES</v>
      </c>
      <c r="Y3696" t="str">
        <f t="shared" si="1206"/>
        <v>NO</v>
      </c>
      <c r="Z3696" t="str">
        <f t="shared" si="1207"/>
        <v>NO</v>
      </c>
      <c r="AA3696" t="str">
        <f t="shared" si="1208"/>
        <v>NO</v>
      </c>
      <c r="AB3696" t="str">
        <f t="shared" si="1209"/>
        <v>NO</v>
      </c>
      <c r="AC3696" t="str">
        <f t="shared" si="1210"/>
        <v>NO</v>
      </c>
      <c r="AD3696" t="str">
        <f t="shared" si="1211"/>
        <v>NO</v>
      </c>
      <c r="AE3696" t="str">
        <f t="shared" si="1212"/>
        <v>NO</v>
      </c>
      <c r="AF3696" t="str">
        <f t="shared" si="1213"/>
        <v>NO</v>
      </c>
      <c r="AG3696" t="str">
        <f t="shared" si="1214"/>
        <v>NO</v>
      </c>
      <c r="AH3696" t="str">
        <f t="shared" si="1215"/>
        <v>NO</v>
      </c>
      <c r="AI3696">
        <f t="shared" si="1216"/>
        <v>60</v>
      </c>
      <c r="AJ3696" t="str">
        <f t="shared" si="1217"/>
        <v/>
      </c>
    </row>
    <row r="3697" spans="1:36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97"/>
        <v>1.00125</v>
      </c>
      <c r="P3697" s="6">
        <f t="shared" si="1198"/>
        <v>121.36363636363636</v>
      </c>
      <c r="Q3697" t="str">
        <f t="shared" si="1199"/>
        <v>theater</v>
      </c>
      <c r="R3697" t="str">
        <f t="shared" si="1200"/>
        <v>plays</v>
      </c>
      <c r="S3697" s="8">
        <f t="shared" si="1201"/>
        <v>41996</v>
      </c>
      <c r="T3697" s="8">
        <f t="shared" si="1202"/>
        <v>42015.870486111111</v>
      </c>
      <c r="U3697">
        <f t="shared" si="1203"/>
        <v>2014</v>
      </c>
      <c r="V3697" t="str">
        <f>VLOOKUP(MONTH(S3697),REF!$C$4:$D$15,2,FALSE)</f>
        <v>DEC</v>
      </c>
      <c r="W3697" t="str">
        <f t="shared" si="1204"/>
        <v>NO</v>
      </c>
      <c r="X3697" t="str">
        <f t="shared" si="1205"/>
        <v>YES</v>
      </c>
      <c r="Y3697" t="str">
        <f t="shared" si="1206"/>
        <v>NO</v>
      </c>
      <c r="Z3697" t="str">
        <f t="shared" si="1207"/>
        <v>NO</v>
      </c>
      <c r="AA3697" t="str">
        <f t="shared" si="1208"/>
        <v>NO</v>
      </c>
      <c r="AB3697" t="str">
        <f t="shared" si="1209"/>
        <v>NO</v>
      </c>
      <c r="AC3697" t="str">
        <f t="shared" si="1210"/>
        <v>NO</v>
      </c>
      <c r="AD3697" t="str">
        <f t="shared" si="1211"/>
        <v>NO</v>
      </c>
      <c r="AE3697" t="str">
        <f t="shared" si="1212"/>
        <v>NO</v>
      </c>
      <c r="AF3697" t="str">
        <f t="shared" si="1213"/>
        <v>NO</v>
      </c>
      <c r="AG3697" t="str">
        <f t="shared" si="1214"/>
        <v>NO</v>
      </c>
      <c r="AH3697" t="str">
        <f t="shared" si="1215"/>
        <v>NO</v>
      </c>
      <c r="AI3697">
        <f t="shared" si="1216"/>
        <v>33</v>
      </c>
      <c r="AJ3697" t="str">
        <f t="shared" si="1217"/>
        <v/>
      </c>
    </row>
    <row r="3698" spans="1:36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97"/>
        <v>1.55</v>
      </c>
      <c r="P3698" s="6">
        <f t="shared" si="1198"/>
        <v>39.743589743589745</v>
      </c>
      <c r="Q3698" t="str">
        <f t="shared" si="1199"/>
        <v>theater</v>
      </c>
      <c r="R3698" t="str">
        <f t="shared" si="1200"/>
        <v>plays</v>
      </c>
      <c r="S3698" s="8">
        <f t="shared" si="1201"/>
        <v>41989</v>
      </c>
      <c r="T3698" s="8">
        <f t="shared" si="1202"/>
        <v>42048.617083333331</v>
      </c>
      <c r="U3698">
        <f t="shared" si="1203"/>
        <v>2014</v>
      </c>
      <c r="V3698" t="str">
        <f>VLOOKUP(MONTH(S3698),REF!$C$4:$D$15,2,FALSE)</f>
        <v>DEC</v>
      </c>
      <c r="W3698" t="str">
        <f t="shared" si="1204"/>
        <v>NO</v>
      </c>
      <c r="X3698" t="str">
        <f t="shared" si="1205"/>
        <v>YES</v>
      </c>
      <c r="Y3698" t="str">
        <f t="shared" si="1206"/>
        <v>NO</v>
      </c>
      <c r="Z3698" t="str">
        <f t="shared" si="1207"/>
        <v>NO</v>
      </c>
      <c r="AA3698" t="str">
        <f t="shared" si="1208"/>
        <v>NO</v>
      </c>
      <c r="AB3698" t="str">
        <f t="shared" si="1209"/>
        <v>NO</v>
      </c>
      <c r="AC3698" t="str">
        <f t="shared" si="1210"/>
        <v>NO</v>
      </c>
      <c r="AD3698" t="str">
        <f t="shared" si="1211"/>
        <v>NO</v>
      </c>
      <c r="AE3698" t="str">
        <f t="shared" si="1212"/>
        <v>NO</v>
      </c>
      <c r="AF3698" t="str">
        <f t="shared" si="1213"/>
        <v>NO</v>
      </c>
      <c r="AG3698" t="str">
        <f t="shared" si="1214"/>
        <v>NO</v>
      </c>
      <c r="AH3698" t="str">
        <f t="shared" si="1215"/>
        <v>NO</v>
      </c>
      <c r="AI3698">
        <f t="shared" si="1216"/>
        <v>78</v>
      </c>
      <c r="AJ3698" t="str">
        <f t="shared" si="1217"/>
        <v/>
      </c>
    </row>
    <row r="3699" spans="1:36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97"/>
        <v>1.08</v>
      </c>
      <c r="P3699" s="6">
        <f t="shared" si="1198"/>
        <v>72</v>
      </c>
      <c r="Q3699" t="str">
        <f t="shared" si="1199"/>
        <v>theater</v>
      </c>
      <c r="R3699" t="str">
        <f t="shared" si="1200"/>
        <v>plays</v>
      </c>
      <c r="S3699" s="8">
        <f t="shared" si="1201"/>
        <v>42479</v>
      </c>
      <c r="T3699" s="8">
        <f t="shared" si="1202"/>
        <v>42500.465833333335</v>
      </c>
      <c r="U3699">
        <f t="shared" si="1203"/>
        <v>2016</v>
      </c>
      <c r="V3699" t="str">
        <f>VLOOKUP(MONTH(S3699),REF!$C$4:$D$15,2,FALSE)</f>
        <v>APR</v>
      </c>
      <c r="W3699" t="str">
        <f t="shared" si="1204"/>
        <v>NO</v>
      </c>
      <c r="X3699" t="str">
        <f t="shared" si="1205"/>
        <v>YES</v>
      </c>
      <c r="Y3699" t="str">
        <f t="shared" si="1206"/>
        <v>NO</v>
      </c>
      <c r="Z3699" t="str">
        <f t="shared" si="1207"/>
        <v>NO</v>
      </c>
      <c r="AA3699" t="str">
        <f t="shared" si="1208"/>
        <v>NO</v>
      </c>
      <c r="AB3699" t="str">
        <f t="shared" si="1209"/>
        <v>NO</v>
      </c>
      <c r="AC3699" t="str">
        <f t="shared" si="1210"/>
        <v>NO</v>
      </c>
      <c r="AD3699" t="str">
        <f t="shared" si="1211"/>
        <v>NO</v>
      </c>
      <c r="AE3699" t="str">
        <f t="shared" si="1212"/>
        <v>NO</v>
      </c>
      <c r="AF3699" t="str">
        <f t="shared" si="1213"/>
        <v>NO</v>
      </c>
      <c r="AG3699" t="str">
        <f t="shared" si="1214"/>
        <v>NO</v>
      </c>
      <c r="AH3699" t="str">
        <f t="shared" si="1215"/>
        <v>NO</v>
      </c>
      <c r="AI3699">
        <f t="shared" si="1216"/>
        <v>30</v>
      </c>
      <c r="AJ3699" t="str">
        <f t="shared" si="1217"/>
        <v/>
      </c>
    </row>
    <row r="3700" spans="1:36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97"/>
        <v>1.1052</v>
      </c>
      <c r="P3700" s="6">
        <f t="shared" si="1198"/>
        <v>40.632352941176471</v>
      </c>
      <c r="Q3700" t="str">
        <f t="shared" si="1199"/>
        <v>theater</v>
      </c>
      <c r="R3700" t="str">
        <f t="shared" si="1200"/>
        <v>plays</v>
      </c>
      <c r="S3700" s="8">
        <f t="shared" si="1201"/>
        <v>42402</v>
      </c>
      <c r="T3700" s="8">
        <f t="shared" si="1202"/>
        <v>42431.806562500002</v>
      </c>
      <c r="U3700">
        <f t="shared" si="1203"/>
        <v>2016</v>
      </c>
      <c r="V3700" t="str">
        <f>VLOOKUP(MONTH(S3700),REF!$C$4:$D$15,2,FALSE)</f>
        <v>FEB</v>
      </c>
      <c r="W3700" t="str">
        <f t="shared" si="1204"/>
        <v>NO</v>
      </c>
      <c r="X3700" t="str">
        <f t="shared" si="1205"/>
        <v>NO</v>
      </c>
      <c r="Y3700" t="str">
        <f t="shared" si="1206"/>
        <v>YES</v>
      </c>
      <c r="Z3700" t="str">
        <f t="shared" si="1207"/>
        <v>NO</v>
      </c>
      <c r="AA3700" t="str">
        <f t="shared" si="1208"/>
        <v>NO</v>
      </c>
      <c r="AB3700" t="str">
        <f t="shared" si="1209"/>
        <v>NO</v>
      </c>
      <c r="AC3700" t="str">
        <f t="shared" si="1210"/>
        <v>NO</v>
      </c>
      <c r="AD3700" t="str">
        <f t="shared" si="1211"/>
        <v>NO</v>
      </c>
      <c r="AE3700" t="str">
        <f t="shared" si="1212"/>
        <v>NO</v>
      </c>
      <c r="AF3700" t="str">
        <f t="shared" si="1213"/>
        <v>NO</v>
      </c>
      <c r="AG3700" t="str">
        <f t="shared" si="1214"/>
        <v>NO</v>
      </c>
      <c r="AH3700" t="str">
        <f t="shared" si="1215"/>
        <v>NO</v>
      </c>
      <c r="AI3700">
        <f t="shared" si="1216"/>
        <v>136</v>
      </c>
      <c r="AJ3700" t="str">
        <f t="shared" si="1217"/>
        <v/>
      </c>
    </row>
    <row r="3701" spans="1:36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97"/>
        <v>1.008</v>
      </c>
      <c r="P3701" s="6">
        <f t="shared" si="1198"/>
        <v>63</v>
      </c>
      <c r="Q3701" t="str">
        <f t="shared" si="1199"/>
        <v>theater</v>
      </c>
      <c r="R3701" t="str">
        <f t="shared" si="1200"/>
        <v>plays</v>
      </c>
      <c r="S3701" s="8">
        <f t="shared" si="1201"/>
        <v>41898</v>
      </c>
      <c r="T3701" s="8">
        <f t="shared" si="1202"/>
        <v>41927.602037037039</v>
      </c>
      <c r="U3701">
        <f t="shared" si="1203"/>
        <v>2014</v>
      </c>
      <c r="V3701" t="str">
        <f>VLOOKUP(MONTH(S3701),REF!$C$4:$D$15,2,FALSE)</f>
        <v>SEP</v>
      </c>
      <c r="W3701" t="str">
        <f t="shared" si="1204"/>
        <v>NO</v>
      </c>
      <c r="X3701" t="str">
        <f t="shared" si="1205"/>
        <v>YES</v>
      </c>
      <c r="Y3701" t="str">
        <f t="shared" si="1206"/>
        <v>NO</v>
      </c>
      <c r="Z3701" t="str">
        <f t="shared" si="1207"/>
        <v>NO</v>
      </c>
      <c r="AA3701" t="str">
        <f t="shared" si="1208"/>
        <v>NO</v>
      </c>
      <c r="AB3701" t="str">
        <f t="shared" si="1209"/>
        <v>NO</v>
      </c>
      <c r="AC3701" t="str">
        <f t="shared" si="1210"/>
        <v>NO</v>
      </c>
      <c r="AD3701" t="str">
        <f t="shared" si="1211"/>
        <v>NO</v>
      </c>
      <c r="AE3701" t="str">
        <f t="shared" si="1212"/>
        <v>NO</v>
      </c>
      <c r="AF3701" t="str">
        <f t="shared" si="1213"/>
        <v>NO</v>
      </c>
      <c r="AG3701" t="str">
        <f t="shared" si="1214"/>
        <v>NO</v>
      </c>
      <c r="AH3701" t="str">
        <f t="shared" si="1215"/>
        <v>NO</v>
      </c>
      <c r="AI3701">
        <f t="shared" si="1216"/>
        <v>40</v>
      </c>
      <c r="AJ3701" t="str">
        <f t="shared" si="1217"/>
        <v/>
      </c>
    </row>
    <row r="3702" spans="1:36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97"/>
        <v>1.212</v>
      </c>
      <c r="P3702" s="6">
        <f t="shared" si="1198"/>
        <v>33.666666666666664</v>
      </c>
      <c r="Q3702" t="str">
        <f t="shared" si="1199"/>
        <v>theater</v>
      </c>
      <c r="R3702" t="str">
        <f t="shared" si="1200"/>
        <v>plays</v>
      </c>
      <c r="S3702" s="8">
        <f t="shared" si="1201"/>
        <v>41883</v>
      </c>
      <c r="T3702" s="8">
        <f t="shared" si="1202"/>
        <v>41912.666666666664</v>
      </c>
      <c r="U3702">
        <f t="shared" si="1203"/>
        <v>2014</v>
      </c>
      <c r="V3702" t="str">
        <f>VLOOKUP(MONTH(S3702),REF!$C$4:$D$15,2,FALSE)</f>
        <v>SEP</v>
      </c>
      <c r="W3702" t="str">
        <f t="shared" si="1204"/>
        <v>YES</v>
      </c>
      <c r="X3702" t="str">
        <f t="shared" si="1205"/>
        <v>NO</v>
      </c>
      <c r="Y3702" t="str">
        <f t="shared" si="1206"/>
        <v>NO</v>
      </c>
      <c r="Z3702" t="str">
        <f t="shared" si="1207"/>
        <v>NO</v>
      </c>
      <c r="AA3702" t="str">
        <f t="shared" si="1208"/>
        <v>NO</v>
      </c>
      <c r="AB3702" t="str">
        <f t="shared" si="1209"/>
        <v>NO</v>
      </c>
      <c r="AC3702" t="str">
        <f t="shared" si="1210"/>
        <v>NO</v>
      </c>
      <c r="AD3702" t="str">
        <f t="shared" si="1211"/>
        <v>NO</v>
      </c>
      <c r="AE3702" t="str">
        <f t="shared" si="1212"/>
        <v>NO</v>
      </c>
      <c r="AF3702" t="str">
        <f t="shared" si="1213"/>
        <v>NO</v>
      </c>
      <c r="AG3702" t="str">
        <f t="shared" si="1214"/>
        <v>NO</v>
      </c>
      <c r="AH3702" t="str">
        <f t="shared" si="1215"/>
        <v>NO</v>
      </c>
      <c r="AI3702">
        <f t="shared" si="1216"/>
        <v>18</v>
      </c>
      <c r="AJ3702" t="str">
        <f t="shared" si="1217"/>
        <v/>
      </c>
    </row>
    <row r="3703" spans="1:36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97"/>
        <v>1.0033333333333334</v>
      </c>
      <c r="P3703" s="6">
        <f t="shared" si="1198"/>
        <v>38.589743589743591</v>
      </c>
      <c r="Q3703" t="str">
        <f t="shared" si="1199"/>
        <v>theater</v>
      </c>
      <c r="R3703" t="str">
        <f t="shared" si="1200"/>
        <v>plays</v>
      </c>
      <c r="S3703" s="8">
        <f t="shared" si="1201"/>
        <v>42130</v>
      </c>
      <c r="T3703" s="8">
        <f t="shared" si="1202"/>
        <v>42159.541585648149</v>
      </c>
      <c r="U3703">
        <f t="shared" si="1203"/>
        <v>2015</v>
      </c>
      <c r="V3703" t="str">
        <f>VLOOKUP(MONTH(S3703),REF!$C$4:$D$15,2,FALSE)</f>
        <v>MAY</v>
      </c>
      <c r="W3703" t="str">
        <f t="shared" si="1204"/>
        <v>NO</v>
      </c>
      <c r="X3703" t="str">
        <f t="shared" si="1205"/>
        <v>YES</v>
      </c>
      <c r="Y3703" t="str">
        <f t="shared" si="1206"/>
        <v>NO</v>
      </c>
      <c r="Z3703" t="str">
        <f t="shared" si="1207"/>
        <v>NO</v>
      </c>
      <c r="AA3703" t="str">
        <f t="shared" si="1208"/>
        <v>NO</v>
      </c>
      <c r="AB3703" t="str">
        <f t="shared" si="1209"/>
        <v>NO</v>
      </c>
      <c r="AC3703" t="str">
        <f t="shared" si="1210"/>
        <v>NO</v>
      </c>
      <c r="AD3703" t="str">
        <f t="shared" si="1211"/>
        <v>NO</v>
      </c>
      <c r="AE3703" t="str">
        <f t="shared" si="1212"/>
        <v>NO</v>
      </c>
      <c r="AF3703" t="str">
        <f t="shared" si="1213"/>
        <v>NO</v>
      </c>
      <c r="AG3703" t="str">
        <f t="shared" si="1214"/>
        <v>NO</v>
      </c>
      <c r="AH3703" t="str">
        <f t="shared" si="1215"/>
        <v>NO</v>
      </c>
      <c r="AI3703">
        <f t="shared" si="1216"/>
        <v>39</v>
      </c>
      <c r="AJ3703" t="str">
        <f t="shared" si="1217"/>
        <v/>
      </c>
    </row>
    <row r="3704" spans="1:36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97"/>
        <v>1.0916666666666666</v>
      </c>
      <c r="P3704" s="6">
        <f t="shared" si="1198"/>
        <v>155.95238095238096</v>
      </c>
      <c r="Q3704" t="str">
        <f t="shared" si="1199"/>
        <v>theater</v>
      </c>
      <c r="R3704" t="str">
        <f t="shared" si="1200"/>
        <v>plays</v>
      </c>
      <c r="S3704" s="8">
        <f t="shared" si="1201"/>
        <v>42525</v>
      </c>
      <c r="T3704" s="8">
        <f t="shared" si="1202"/>
        <v>42561.957638888889</v>
      </c>
      <c r="U3704">
        <f t="shared" si="1203"/>
        <v>2016</v>
      </c>
      <c r="V3704" t="str">
        <f>VLOOKUP(MONTH(S3704),REF!$C$4:$D$15,2,FALSE)</f>
        <v>JUN</v>
      </c>
      <c r="W3704" t="str">
        <f t="shared" si="1204"/>
        <v>NO</v>
      </c>
      <c r="X3704" t="str">
        <f t="shared" si="1205"/>
        <v>YES</v>
      </c>
      <c r="Y3704" t="str">
        <f t="shared" si="1206"/>
        <v>NO</v>
      </c>
      <c r="Z3704" t="str">
        <f t="shared" si="1207"/>
        <v>NO</v>
      </c>
      <c r="AA3704" t="str">
        <f t="shared" si="1208"/>
        <v>NO</v>
      </c>
      <c r="AB3704" t="str">
        <f t="shared" si="1209"/>
        <v>NO</v>
      </c>
      <c r="AC3704" t="str">
        <f t="shared" si="1210"/>
        <v>NO</v>
      </c>
      <c r="AD3704" t="str">
        <f t="shared" si="1211"/>
        <v>NO</v>
      </c>
      <c r="AE3704" t="str">
        <f t="shared" si="1212"/>
        <v>NO</v>
      </c>
      <c r="AF3704" t="str">
        <f t="shared" si="1213"/>
        <v>NO</v>
      </c>
      <c r="AG3704" t="str">
        <f t="shared" si="1214"/>
        <v>NO</v>
      </c>
      <c r="AH3704" t="str">
        <f t="shared" si="1215"/>
        <v>NO</v>
      </c>
      <c r="AI3704">
        <f t="shared" si="1216"/>
        <v>21</v>
      </c>
      <c r="AJ3704" t="str">
        <f t="shared" si="1217"/>
        <v/>
      </c>
    </row>
    <row r="3705" spans="1:36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97"/>
        <v>1.2342857142857142</v>
      </c>
      <c r="P3705" s="6">
        <f t="shared" si="1198"/>
        <v>43.2</v>
      </c>
      <c r="Q3705" t="str">
        <f t="shared" si="1199"/>
        <v>theater</v>
      </c>
      <c r="R3705" t="str">
        <f t="shared" si="1200"/>
        <v>plays</v>
      </c>
      <c r="S3705" s="8">
        <f t="shared" si="1201"/>
        <v>42557</v>
      </c>
      <c r="T3705" s="8">
        <f t="shared" si="1202"/>
        <v>42595.290972222225</v>
      </c>
      <c r="U3705">
        <f t="shared" si="1203"/>
        <v>2016</v>
      </c>
      <c r="V3705" t="str">
        <f>VLOOKUP(MONTH(S3705),REF!$C$4:$D$15,2,FALSE)</f>
        <v>JUL</v>
      </c>
      <c r="W3705" t="str">
        <f t="shared" si="1204"/>
        <v>NO</v>
      </c>
      <c r="X3705" t="str">
        <f t="shared" si="1205"/>
        <v>YES</v>
      </c>
      <c r="Y3705" t="str">
        <f t="shared" si="1206"/>
        <v>NO</v>
      </c>
      <c r="Z3705" t="str">
        <f t="shared" si="1207"/>
        <v>NO</v>
      </c>
      <c r="AA3705" t="str">
        <f t="shared" si="1208"/>
        <v>NO</v>
      </c>
      <c r="AB3705" t="str">
        <f t="shared" si="1209"/>
        <v>NO</v>
      </c>
      <c r="AC3705" t="str">
        <f t="shared" si="1210"/>
        <v>NO</v>
      </c>
      <c r="AD3705" t="str">
        <f t="shared" si="1211"/>
        <v>NO</v>
      </c>
      <c r="AE3705" t="str">
        <f t="shared" si="1212"/>
        <v>NO</v>
      </c>
      <c r="AF3705" t="str">
        <f t="shared" si="1213"/>
        <v>NO</v>
      </c>
      <c r="AG3705" t="str">
        <f t="shared" si="1214"/>
        <v>NO</v>
      </c>
      <c r="AH3705" t="str">
        <f t="shared" si="1215"/>
        <v>NO</v>
      </c>
      <c r="AI3705">
        <f t="shared" si="1216"/>
        <v>30</v>
      </c>
      <c r="AJ3705" t="str">
        <f t="shared" si="1217"/>
        <v/>
      </c>
    </row>
    <row r="3706" spans="1:36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97"/>
        <v>1.3633666666666666</v>
      </c>
      <c r="P3706" s="6">
        <f t="shared" si="1198"/>
        <v>15.148518518518518</v>
      </c>
      <c r="Q3706" t="str">
        <f t="shared" si="1199"/>
        <v>theater</v>
      </c>
      <c r="R3706" t="str">
        <f t="shared" si="1200"/>
        <v>plays</v>
      </c>
      <c r="S3706" s="8">
        <f t="shared" si="1201"/>
        <v>42462</v>
      </c>
      <c r="T3706" s="8">
        <f t="shared" si="1202"/>
        <v>42521.689745370371</v>
      </c>
      <c r="U3706">
        <f t="shared" si="1203"/>
        <v>2016</v>
      </c>
      <c r="V3706" t="str">
        <f>VLOOKUP(MONTH(S3706),REF!$C$4:$D$15,2,FALSE)</f>
        <v>APR</v>
      </c>
      <c r="W3706" t="str">
        <f t="shared" si="1204"/>
        <v>YES</v>
      </c>
      <c r="X3706" t="str">
        <f t="shared" si="1205"/>
        <v>NO</v>
      </c>
      <c r="Y3706" t="str">
        <f t="shared" si="1206"/>
        <v>NO</v>
      </c>
      <c r="Z3706" t="str">
        <f t="shared" si="1207"/>
        <v>NO</v>
      </c>
      <c r="AA3706" t="str">
        <f t="shared" si="1208"/>
        <v>NO</v>
      </c>
      <c r="AB3706" t="str">
        <f t="shared" si="1209"/>
        <v>NO</v>
      </c>
      <c r="AC3706" t="str">
        <f t="shared" si="1210"/>
        <v>NO</v>
      </c>
      <c r="AD3706" t="str">
        <f t="shared" si="1211"/>
        <v>NO</v>
      </c>
      <c r="AE3706" t="str">
        <f t="shared" si="1212"/>
        <v>NO</v>
      </c>
      <c r="AF3706" t="str">
        <f t="shared" si="1213"/>
        <v>NO</v>
      </c>
      <c r="AG3706" t="str">
        <f t="shared" si="1214"/>
        <v>NO</v>
      </c>
      <c r="AH3706" t="str">
        <f t="shared" si="1215"/>
        <v>NO</v>
      </c>
      <c r="AI3706">
        <f t="shared" si="1216"/>
        <v>27</v>
      </c>
      <c r="AJ3706" t="str">
        <f t="shared" si="1217"/>
        <v/>
      </c>
    </row>
    <row r="3707" spans="1:36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97"/>
        <v>1.0346657233816767</v>
      </c>
      <c r="P3707" s="6">
        <f t="shared" si="1198"/>
        <v>83.571428571428569</v>
      </c>
      <c r="Q3707" t="str">
        <f t="shared" si="1199"/>
        <v>theater</v>
      </c>
      <c r="R3707" t="str">
        <f t="shared" si="1200"/>
        <v>plays</v>
      </c>
      <c r="S3707" s="8">
        <f t="shared" si="1201"/>
        <v>41793</v>
      </c>
      <c r="T3707" s="8">
        <f t="shared" si="1202"/>
        <v>41813.75</v>
      </c>
      <c r="U3707">
        <f t="shared" si="1203"/>
        <v>2014</v>
      </c>
      <c r="V3707" t="str">
        <f>VLOOKUP(MONTH(S3707),REF!$C$4:$D$15,2,FALSE)</f>
        <v>JUN</v>
      </c>
      <c r="W3707" t="str">
        <f t="shared" si="1204"/>
        <v>NO</v>
      </c>
      <c r="X3707" t="str">
        <f t="shared" si="1205"/>
        <v>YES</v>
      </c>
      <c r="Y3707" t="str">
        <f t="shared" si="1206"/>
        <v>NO</v>
      </c>
      <c r="Z3707" t="str">
        <f t="shared" si="1207"/>
        <v>NO</v>
      </c>
      <c r="AA3707" t="str">
        <f t="shared" si="1208"/>
        <v>NO</v>
      </c>
      <c r="AB3707" t="str">
        <f t="shared" si="1209"/>
        <v>NO</v>
      </c>
      <c r="AC3707" t="str">
        <f t="shared" si="1210"/>
        <v>NO</v>
      </c>
      <c r="AD3707" t="str">
        <f t="shared" si="1211"/>
        <v>NO</v>
      </c>
      <c r="AE3707" t="str">
        <f t="shared" si="1212"/>
        <v>NO</v>
      </c>
      <c r="AF3707" t="str">
        <f t="shared" si="1213"/>
        <v>NO</v>
      </c>
      <c r="AG3707" t="str">
        <f t="shared" si="1214"/>
        <v>NO</v>
      </c>
      <c r="AH3707" t="str">
        <f t="shared" si="1215"/>
        <v>NO</v>
      </c>
      <c r="AI3707">
        <f t="shared" si="1216"/>
        <v>35</v>
      </c>
      <c r="AJ3707" t="str">
        <f t="shared" si="1217"/>
        <v/>
      </c>
    </row>
    <row r="3708" spans="1:36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97"/>
        <v>1.2133333333333334</v>
      </c>
      <c r="P3708" s="6">
        <f t="shared" si="1198"/>
        <v>140</v>
      </c>
      <c r="Q3708" t="str">
        <f t="shared" si="1199"/>
        <v>theater</v>
      </c>
      <c r="R3708" t="str">
        <f t="shared" si="1200"/>
        <v>plays</v>
      </c>
      <c r="S3708" s="8">
        <f t="shared" si="1201"/>
        <v>41880</v>
      </c>
      <c r="T3708" s="8">
        <f t="shared" si="1202"/>
        <v>41894.913761574076</v>
      </c>
      <c r="U3708">
        <f t="shared" si="1203"/>
        <v>2014</v>
      </c>
      <c r="V3708" t="str">
        <f>VLOOKUP(MONTH(S3708),REF!$C$4:$D$15,2,FALSE)</f>
        <v>AUG</v>
      </c>
      <c r="W3708" t="str">
        <f t="shared" si="1204"/>
        <v>NO</v>
      </c>
      <c r="X3708" t="str">
        <f t="shared" si="1205"/>
        <v>YES</v>
      </c>
      <c r="Y3708" t="str">
        <f t="shared" si="1206"/>
        <v>NO</v>
      </c>
      <c r="Z3708" t="str">
        <f t="shared" si="1207"/>
        <v>NO</v>
      </c>
      <c r="AA3708" t="str">
        <f t="shared" si="1208"/>
        <v>NO</v>
      </c>
      <c r="AB3708" t="str">
        <f t="shared" si="1209"/>
        <v>NO</v>
      </c>
      <c r="AC3708" t="str">
        <f t="shared" si="1210"/>
        <v>NO</v>
      </c>
      <c r="AD3708" t="str">
        <f t="shared" si="1211"/>
        <v>NO</v>
      </c>
      <c r="AE3708" t="str">
        <f t="shared" si="1212"/>
        <v>NO</v>
      </c>
      <c r="AF3708" t="str">
        <f t="shared" si="1213"/>
        <v>NO</v>
      </c>
      <c r="AG3708" t="str">
        <f t="shared" si="1214"/>
        <v>NO</v>
      </c>
      <c r="AH3708" t="str">
        <f t="shared" si="1215"/>
        <v>NO</v>
      </c>
      <c r="AI3708">
        <f t="shared" si="1216"/>
        <v>13</v>
      </c>
      <c r="AJ3708" t="str">
        <f t="shared" si="1217"/>
        <v/>
      </c>
    </row>
    <row r="3709" spans="1:36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97"/>
        <v>1.86</v>
      </c>
      <c r="P3709" s="6">
        <f t="shared" si="1198"/>
        <v>80.869565217391298</v>
      </c>
      <c r="Q3709" t="str">
        <f t="shared" si="1199"/>
        <v>theater</v>
      </c>
      <c r="R3709" t="str">
        <f t="shared" si="1200"/>
        <v>plays</v>
      </c>
      <c r="S3709" s="8">
        <f t="shared" si="1201"/>
        <v>42552</v>
      </c>
      <c r="T3709" s="8">
        <f t="shared" si="1202"/>
        <v>42573.226388888885</v>
      </c>
      <c r="U3709">
        <f t="shared" si="1203"/>
        <v>2016</v>
      </c>
      <c r="V3709" t="str">
        <f>VLOOKUP(MONTH(S3709),REF!$C$4:$D$15,2,FALSE)</f>
        <v>JUL</v>
      </c>
      <c r="W3709" t="str">
        <f t="shared" si="1204"/>
        <v>NO</v>
      </c>
      <c r="X3709" t="str">
        <f t="shared" si="1205"/>
        <v>YES</v>
      </c>
      <c r="Y3709" t="str">
        <f t="shared" si="1206"/>
        <v>NO</v>
      </c>
      <c r="Z3709" t="str">
        <f t="shared" si="1207"/>
        <v>NO</v>
      </c>
      <c r="AA3709" t="str">
        <f t="shared" si="1208"/>
        <v>NO</v>
      </c>
      <c r="AB3709" t="str">
        <f t="shared" si="1209"/>
        <v>NO</v>
      </c>
      <c r="AC3709" t="str">
        <f t="shared" si="1210"/>
        <v>NO</v>
      </c>
      <c r="AD3709" t="str">
        <f t="shared" si="1211"/>
        <v>NO</v>
      </c>
      <c r="AE3709" t="str">
        <f t="shared" si="1212"/>
        <v>NO</v>
      </c>
      <c r="AF3709" t="str">
        <f t="shared" si="1213"/>
        <v>NO</v>
      </c>
      <c r="AG3709" t="str">
        <f t="shared" si="1214"/>
        <v>NO</v>
      </c>
      <c r="AH3709" t="str">
        <f t="shared" si="1215"/>
        <v>NO</v>
      </c>
      <c r="AI3709">
        <f t="shared" si="1216"/>
        <v>23</v>
      </c>
      <c r="AJ3709" t="str">
        <f t="shared" si="1217"/>
        <v/>
      </c>
    </row>
    <row r="3710" spans="1:36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97"/>
        <v>3</v>
      </c>
      <c r="P3710" s="6">
        <f t="shared" si="1198"/>
        <v>53.846153846153847</v>
      </c>
      <c r="Q3710" t="str">
        <f t="shared" si="1199"/>
        <v>theater</v>
      </c>
      <c r="R3710" t="str">
        <f t="shared" si="1200"/>
        <v>plays</v>
      </c>
      <c r="S3710" s="8">
        <f t="shared" si="1201"/>
        <v>41810</v>
      </c>
      <c r="T3710" s="8">
        <f t="shared" si="1202"/>
        <v>41824.142199074078</v>
      </c>
      <c r="U3710">
        <f t="shared" si="1203"/>
        <v>2014</v>
      </c>
      <c r="V3710" t="str">
        <f>VLOOKUP(MONTH(S3710),REF!$C$4:$D$15,2,FALSE)</f>
        <v>JUN</v>
      </c>
      <c r="W3710" t="str">
        <f t="shared" si="1204"/>
        <v>YES</v>
      </c>
      <c r="X3710" t="str">
        <f t="shared" si="1205"/>
        <v>NO</v>
      </c>
      <c r="Y3710" t="str">
        <f t="shared" si="1206"/>
        <v>NO</v>
      </c>
      <c r="Z3710" t="str">
        <f t="shared" si="1207"/>
        <v>NO</v>
      </c>
      <c r="AA3710" t="str">
        <f t="shared" si="1208"/>
        <v>NO</v>
      </c>
      <c r="AB3710" t="str">
        <f t="shared" si="1209"/>
        <v>NO</v>
      </c>
      <c r="AC3710" t="str">
        <f t="shared" si="1210"/>
        <v>NO</v>
      </c>
      <c r="AD3710" t="str">
        <f t="shared" si="1211"/>
        <v>NO</v>
      </c>
      <c r="AE3710" t="str">
        <f t="shared" si="1212"/>
        <v>NO</v>
      </c>
      <c r="AF3710" t="str">
        <f t="shared" si="1213"/>
        <v>NO</v>
      </c>
      <c r="AG3710" t="str">
        <f t="shared" si="1214"/>
        <v>NO</v>
      </c>
      <c r="AH3710" t="str">
        <f t="shared" si="1215"/>
        <v>NO</v>
      </c>
      <c r="AI3710">
        <f t="shared" si="1216"/>
        <v>39</v>
      </c>
      <c r="AJ3710" t="str">
        <f t="shared" si="1217"/>
        <v/>
      </c>
    </row>
    <row r="3711" spans="1:36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97"/>
        <v>1.0825</v>
      </c>
      <c r="P3711" s="6">
        <f t="shared" si="1198"/>
        <v>30.928571428571427</v>
      </c>
      <c r="Q3711" t="str">
        <f t="shared" si="1199"/>
        <v>theater</v>
      </c>
      <c r="R3711" t="str">
        <f t="shared" si="1200"/>
        <v>plays</v>
      </c>
      <c r="S3711" s="8">
        <f t="shared" si="1201"/>
        <v>41786</v>
      </c>
      <c r="T3711" s="8">
        <f t="shared" si="1202"/>
        <v>41815.707708333335</v>
      </c>
      <c r="U3711">
        <f t="shared" si="1203"/>
        <v>2014</v>
      </c>
      <c r="V3711" t="str">
        <f>VLOOKUP(MONTH(S3711),REF!$C$4:$D$15,2,FALSE)</f>
        <v>MAY</v>
      </c>
      <c r="W3711" t="str">
        <f t="shared" si="1204"/>
        <v>NO</v>
      </c>
      <c r="X3711" t="str">
        <f t="shared" si="1205"/>
        <v>YES</v>
      </c>
      <c r="Y3711" t="str">
        <f t="shared" si="1206"/>
        <v>NO</v>
      </c>
      <c r="Z3711" t="str">
        <f t="shared" si="1207"/>
        <v>NO</v>
      </c>
      <c r="AA3711" t="str">
        <f t="shared" si="1208"/>
        <v>NO</v>
      </c>
      <c r="AB3711" t="str">
        <f t="shared" si="1209"/>
        <v>NO</v>
      </c>
      <c r="AC3711" t="str">
        <f t="shared" si="1210"/>
        <v>NO</v>
      </c>
      <c r="AD3711" t="str">
        <f t="shared" si="1211"/>
        <v>NO</v>
      </c>
      <c r="AE3711" t="str">
        <f t="shared" si="1212"/>
        <v>NO</v>
      </c>
      <c r="AF3711" t="str">
        <f t="shared" si="1213"/>
        <v>NO</v>
      </c>
      <c r="AG3711" t="str">
        <f t="shared" si="1214"/>
        <v>NO</v>
      </c>
      <c r="AH3711" t="str">
        <f t="shared" si="1215"/>
        <v>NO</v>
      </c>
      <c r="AI3711">
        <f t="shared" si="1216"/>
        <v>35</v>
      </c>
      <c r="AJ3711" t="str">
        <f t="shared" si="1217"/>
        <v/>
      </c>
    </row>
    <row r="3712" spans="1:36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97"/>
        <v>1.4115384615384616</v>
      </c>
      <c r="P3712" s="6">
        <f t="shared" si="1198"/>
        <v>67.962962962962962</v>
      </c>
      <c r="Q3712" t="str">
        <f t="shared" si="1199"/>
        <v>theater</v>
      </c>
      <c r="R3712" t="str">
        <f t="shared" si="1200"/>
        <v>plays</v>
      </c>
      <c r="S3712" s="8">
        <f t="shared" si="1201"/>
        <v>42073</v>
      </c>
      <c r="T3712" s="8">
        <f t="shared" si="1202"/>
        <v>42097.576249999998</v>
      </c>
      <c r="U3712">
        <f t="shared" si="1203"/>
        <v>2015</v>
      </c>
      <c r="V3712" t="str">
        <f>VLOOKUP(MONTH(S3712),REF!$C$4:$D$15,2,FALSE)</f>
        <v>MAR</v>
      </c>
      <c r="W3712" t="str">
        <f t="shared" si="1204"/>
        <v>NO</v>
      </c>
      <c r="X3712" t="str">
        <f t="shared" si="1205"/>
        <v>YES</v>
      </c>
      <c r="Y3712" t="str">
        <f t="shared" si="1206"/>
        <v>NO</v>
      </c>
      <c r="Z3712" t="str">
        <f t="shared" si="1207"/>
        <v>NO</v>
      </c>
      <c r="AA3712" t="str">
        <f t="shared" si="1208"/>
        <v>NO</v>
      </c>
      <c r="AB3712" t="str">
        <f t="shared" si="1209"/>
        <v>NO</v>
      </c>
      <c r="AC3712" t="str">
        <f t="shared" si="1210"/>
        <v>NO</v>
      </c>
      <c r="AD3712" t="str">
        <f t="shared" si="1211"/>
        <v>NO</v>
      </c>
      <c r="AE3712" t="str">
        <f t="shared" si="1212"/>
        <v>NO</v>
      </c>
      <c r="AF3712" t="str">
        <f t="shared" si="1213"/>
        <v>NO</v>
      </c>
      <c r="AG3712" t="str">
        <f t="shared" si="1214"/>
        <v>NO</v>
      </c>
      <c r="AH3712" t="str">
        <f t="shared" si="1215"/>
        <v>NO</v>
      </c>
      <c r="AI3712">
        <f t="shared" si="1216"/>
        <v>27</v>
      </c>
      <c r="AJ3712" t="str">
        <f t="shared" si="1217"/>
        <v/>
      </c>
    </row>
    <row r="3713" spans="1:36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97"/>
        <v>1.1399999999999999</v>
      </c>
      <c r="P3713" s="6">
        <f t="shared" si="1198"/>
        <v>27.142857142857142</v>
      </c>
      <c r="Q3713" t="str">
        <f t="shared" si="1199"/>
        <v>theater</v>
      </c>
      <c r="R3713" t="str">
        <f t="shared" si="1200"/>
        <v>plays</v>
      </c>
      <c r="S3713" s="8">
        <f t="shared" si="1201"/>
        <v>41780</v>
      </c>
      <c r="T3713" s="8">
        <f t="shared" si="1202"/>
        <v>41805.666666666664</v>
      </c>
      <c r="U3713">
        <f t="shared" si="1203"/>
        <v>2014</v>
      </c>
      <c r="V3713" t="str">
        <f>VLOOKUP(MONTH(S3713),REF!$C$4:$D$15,2,FALSE)</f>
        <v>MAY</v>
      </c>
      <c r="W3713" t="str">
        <f t="shared" si="1204"/>
        <v>YES</v>
      </c>
      <c r="X3713" t="str">
        <f t="shared" si="1205"/>
        <v>NO</v>
      </c>
      <c r="Y3713" t="str">
        <f t="shared" si="1206"/>
        <v>NO</v>
      </c>
      <c r="Z3713" t="str">
        <f t="shared" si="1207"/>
        <v>NO</v>
      </c>
      <c r="AA3713" t="str">
        <f t="shared" si="1208"/>
        <v>NO</v>
      </c>
      <c r="AB3713" t="str">
        <f t="shared" si="1209"/>
        <v>NO</v>
      </c>
      <c r="AC3713" t="str">
        <f t="shared" si="1210"/>
        <v>NO</v>
      </c>
      <c r="AD3713" t="str">
        <f t="shared" si="1211"/>
        <v>NO</v>
      </c>
      <c r="AE3713" t="str">
        <f t="shared" si="1212"/>
        <v>NO</v>
      </c>
      <c r="AF3713" t="str">
        <f t="shared" si="1213"/>
        <v>NO</v>
      </c>
      <c r="AG3713" t="str">
        <f t="shared" si="1214"/>
        <v>NO</v>
      </c>
      <c r="AH3713" t="str">
        <f t="shared" si="1215"/>
        <v>NO</v>
      </c>
      <c r="AI3713">
        <f t="shared" si="1216"/>
        <v>21</v>
      </c>
      <c r="AJ3713" t="str">
        <f t="shared" si="1217"/>
        <v/>
      </c>
    </row>
    <row r="3714" spans="1:36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97"/>
        <v>1.5373333333333334</v>
      </c>
      <c r="P3714" s="6">
        <f t="shared" si="1198"/>
        <v>110.86538461538461</v>
      </c>
      <c r="Q3714" t="str">
        <f t="shared" si="1199"/>
        <v>theater</v>
      </c>
      <c r="R3714" t="str">
        <f t="shared" si="1200"/>
        <v>plays</v>
      </c>
      <c r="S3714" s="8">
        <f t="shared" si="1201"/>
        <v>42134</v>
      </c>
      <c r="T3714" s="8">
        <f t="shared" si="1202"/>
        <v>42155.290972222225</v>
      </c>
      <c r="U3714">
        <f t="shared" si="1203"/>
        <v>2015</v>
      </c>
      <c r="V3714" t="str">
        <f>VLOOKUP(MONTH(S3714),REF!$C$4:$D$15,2,FALSE)</f>
        <v>MAY</v>
      </c>
      <c r="W3714" t="str">
        <f t="shared" si="1204"/>
        <v>NO</v>
      </c>
      <c r="X3714" t="str">
        <f t="shared" si="1205"/>
        <v>NO</v>
      </c>
      <c r="Y3714" t="str">
        <f t="shared" si="1206"/>
        <v>YES</v>
      </c>
      <c r="Z3714" t="str">
        <f t="shared" si="1207"/>
        <v>NO</v>
      </c>
      <c r="AA3714" t="str">
        <f t="shared" si="1208"/>
        <v>NO</v>
      </c>
      <c r="AB3714" t="str">
        <f t="shared" si="1209"/>
        <v>NO</v>
      </c>
      <c r="AC3714" t="str">
        <f t="shared" si="1210"/>
        <v>NO</v>
      </c>
      <c r="AD3714" t="str">
        <f t="shared" si="1211"/>
        <v>NO</v>
      </c>
      <c r="AE3714" t="str">
        <f t="shared" si="1212"/>
        <v>NO</v>
      </c>
      <c r="AF3714" t="str">
        <f t="shared" si="1213"/>
        <v>NO</v>
      </c>
      <c r="AG3714" t="str">
        <f t="shared" si="1214"/>
        <v>NO</v>
      </c>
      <c r="AH3714" t="str">
        <f t="shared" si="1215"/>
        <v>NO</v>
      </c>
      <c r="AI3714">
        <f t="shared" si="1216"/>
        <v>104</v>
      </c>
      <c r="AJ3714" t="str">
        <f t="shared" si="1217"/>
        <v/>
      </c>
    </row>
    <row r="3715" spans="1:36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218">E3715/D3715</f>
        <v>1.0149999999999999</v>
      </c>
      <c r="P3715" s="6">
        <f t="shared" ref="P3715:P3778" si="1219">E3715/L3715</f>
        <v>106.84210526315789</v>
      </c>
      <c r="Q3715" t="str">
        <f t="shared" ref="Q3715:Q3778" si="1220">LEFT(N3715,FIND("/",N3715)-1)</f>
        <v>theater</v>
      </c>
      <c r="R3715" t="str">
        <f t="shared" ref="R3715:R3778" si="1221">RIGHT(N3715,LEN(N3715)-FIND("/",N3715))</f>
        <v>plays</v>
      </c>
      <c r="S3715" s="8">
        <f t="shared" ref="S3715:S3778" si="1222">ROUND((J3715/86400)+DATE(1970,1,1),0)</f>
        <v>42506</v>
      </c>
      <c r="T3715" s="8">
        <f t="shared" ref="T3715:T3778" si="1223">(I3715/86400)+DATE(1970,1,1)</f>
        <v>42525.738032407404</v>
      </c>
      <c r="U3715">
        <f t="shared" ref="U3715:U3778" si="1224">YEAR(S3715)</f>
        <v>2016</v>
      </c>
      <c r="V3715" t="str">
        <f>VLOOKUP(MONTH(S3715),REF!$C$4:$D$15,2,FALSE)</f>
        <v>MAY</v>
      </c>
      <c r="W3715" t="str">
        <f t="shared" ref="W3715:W3778" si="1225">IF(D3715&lt;1000,"YES","NO")</f>
        <v>NO</v>
      </c>
      <c r="X3715" t="str">
        <f t="shared" ref="X3715:X3778" si="1226">IF(AND($D3715&gt;=1000,$D3715&lt;=4999),"YES","NO")</f>
        <v>YES</v>
      </c>
      <c r="Y3715" t="str">
        <f t="shared" ref="Y3715:Y3778" si="1227">IF(AND($D3715&gt;=5000,$D3715&lt;=9999),"YES","NO")</f>
        <v>NO</v>
      </c>
      <c r="Z3715" t="str">
        <f t="shared" ref="Z3715:Z3778" si="1228">IF(AND($D3715&gt;=10000,$D3715&lt;=14999),"YES","NO")</f>
        <v>NO</v>
      </c>
      <c r="AA3715" t="str">
        <f t="shared" ref="AA3715:AA3778" si="1229">IF(AND($D3715&gt;=15000,$D3715&lt;=19999),"YES","NO")</f>
        <v>NO</v>
      </c>
      <c r="AB3715" t="str">
        <f t="shared" ref="AB3715:AB3778" si="1230">IF(AND($D3715&gt;=20000,$D3715&lt;=24999),"YES","NO")</f>
        <v>NO</v>
      </c>
      <c r="AC3715" t="str">
        <f t="shared" ref="AC3715:AC3778" si="1231">IF(AND($D3715&gt;=25000,$D3715&lt;=29999),"YES","NO")</f>
        <v>NO</v>
      </c>
      <c r="AD3715" t="str">
        <f t="shared" ref="AD3715:AD3778" si="1232">IF(AND($D3715&gt;=30000,$D3715&lt;=34999),"YES","NO")</f>
        <v>NO</v>
      </c>
      <c r="AE3715" t="str">
        <f t="shared" ref="AE3715:AE3778" si="1233">IF(AND($D3715&gt;=35000,$D3715&lt;=39999),"YES","NO")</f>
        <v>NO</v>
      </c>
      <c r="AF3715" t="str">
        <f t="shared" ref="AF3715:AF3778" si="1234">IF(AND($D3715&gt;=40000,$D3715&lt;=44999),"YES","NO")</f>
        <v>NO</v>
      </c>
      <c r="AG3715" t="str">
        <f t="shared" ref="AG3715:AG3778" si="1235">IF(AND($D3715&gt;=45000,$D3715&lt;=49999),"YES","NO")</f>
        <v>NO</v>
      </c>
      <c r="AH3715" t="str">
        <f t="shared" ref="AH3715:AH3778" si="1236">IF($D3715&gt;=50000,"YES","NO")</f>
        <v>NO</v>
      </c>
      <c r="AI3715">
        <f t="shared" ref="AI3715:AI3778" si="1237">IF(F3715="successful",L3715,"")</f>
        <v>19</v>
      </c>
      <c r="AJ3715" t="str">
        <f t="shared" ref="AJ3715:AJ3778" si="1238">IF(F3715="failed",L3715,"")</f>
        <v/>
      </c>
    </row>
    <row r="3716" spans="1:36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218"/>
        <v>1.0235000000000001</v>
      </c>
      <c r="P3716" s="6">
        <f t="shared" si="1219"/>
        <v>105.51546391752578</v>
      </c>
      <c r="Q3716" t="str">
        <f t="shared" si="1220"/>
        <v>theater</v>
      </c>
      <c r="R3716" t="str">
        <f t="shared" si="1221"/>
        <v>plays</v>
      </c>
      <c r="S3716" s="8">
        <f t="shared" si="1222"/>
        <v>42119</v>
      </c>
      <c r="T3716" s="8">
        <f t="shared" si="1223"/>
        <v>42150.165972222225</v>
      </c>
      <c r="U3716">
        <f t="shared" si="1224"/>
        <v>2015</v>
      </c>
      <c r="V3716" t="str">
        <f>VLOOKUP(MONTH(S3716),REF!$C$4:$D$15,2,FALSE)</f>
        <v>APR</v>
      </c>
      <c r="W3716" t="str">
        <f t="shared" si="1225"/>
        <v>NO</v>
      </c>
      <c r="X3716" t="str">
        <f t="shared" si="1226"/>
        <v>NO</v>
      </c>
      <c r="Y3716" t="str">
        <f t="shared" si="1227"/>
        <v>NO</v>
      </c>
      <c r="Z3716" t="str">
        <f t="shared" si="1228"/>
        <v>YES</v>
      </c>
      <c r="AA3716" t="str">
        <f t="shared" si="1229"/>
        <v>NO</v>
      </c>
      <c r="AB3716" t="str">
        <f t="shared" si="1230"/>
        <v>NO</v>
      </c>
      <c r="AC3716" t="str">
        <f t="shared" si="1231"/>
        <v>NO</v>
      </c>
      <c r="AD3716" t="str">
        <f t="shared" si="1232"/>
        <v>NO</v>
      </c>
      <c r="AE3716" t="str">
        <f t="shared" si="1233"/>
        <v>NO</v>
      </c>
      <c r="AF3716" t="str">
        <f t="shared" si="1234"/>
        <v>NO</v>
      </c>
      <c r="AG3716" t="str">
        <f t="shared" si="1235"/>
        <v>NO</v>
      </c>
      <c r="AH3716" t="str">
        <f t="shared" si="1236"/>
        <v>NO</v>
      </c>
      <c r="AI3716">
        <f t="shared" si="1237"/>
        <v>97</v>
      </c>
      <c r="AJ3716" t="str">
        <f t="shared" si="1238"/>
        <v/>
      </c>
    </row>
    <row r="3717" spans="1:36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218"/>
        <v>1.0257142857142858</v>
      </c>
      <c r="P3717" s="6">
        <f t="shared" si="1219"/>
        <v>132.96296296296296</v>
      </c>
      <c r="Q3717" t="str">
        <f t="shared" si="1220"/>
        <v>theater</v>
      </c>
      <c r="R3717" t="str">
        <f t="shared" si="1221"/>
        <v>plays</v>
      </c>
      <c r="S3717" s="8">
        <f t="shared" si="1222"/>
        <v>42037</v>
      </c>
      <c r="T3717" s="8">
        <f t="shared" si="1223"/>
        <v>42094.536111111112</v>
      </c>
      <c r="U3717">
        <f t="shared" si="1224"/>
        <v>2015</v>
      </c>
      <c r="V3717" t="str">
        <f>VLOOKUP(MONTH(S3717),REF!$C$4:$D$15,2,FALSE)</f>
        <v>FEB</v>
      </c>
      <c r="W3717" t="str">
        <f t="shared" si="1225"/>
        <v>NO</v>
      </c>
      <c r="X3717" t="str">
        <f t="shared" si="1226"/>
        <v>YES</v>
      </c>
      <c r="Y3717" t="str">
        <f t="shared" si="1227"/>
        <v>NO</v>
      </c>
      <c r="Z3717" t="str">
        <f t="shared" si="1228"/>
        <v>NO</v>
      </c>
      <c r="AA3717" t="str">
        <f t="shared" si="1229"/>
        <v>NO</v>
      </c>
      <c r="AB3717" t="str">
        <f t="shared" si="1230"/>
        <v>NO</v>
      </c>
      <c r="AC3717" t="str">
        <f t="shared" si="1231"/>
        <v>NO</v>
      </c>
      <c r="AD3717" t="str">
        <f t="shared" si="1232"/>
        <v>NO</v>
      </c>
      <c r="AE3717" t="str">
        <f t="shared" si="1233"/>
        <v>NO</v>
      </c>
      <c r="AF3717" t="str">
        <f t="shared" si="1234"/>
        <v>NO</v>
      </c>
      <c r="AG3717" t="str">
        <f t="shared" si="1235"/>
        <v>NO</v>
      </c>
      <c r="AH3717" t="str">
        <f t="shared" si="1236"/>
        <v>NO</v>
      </c>
      <c r="AI3717">
        <f t="shared" si="1237"/>
        <v>27</v>
      </c>
      <c r="AJ3717" t="str">
        <f t="shared" si="1238"/>
        <v/>
      </c>
    </row>
    <row r="3718" spans="1:36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218"/>
        <v>1.5575000000000001</v>
      </c>
      <c r="P3718" s="6">
        <f t="shared" si="1219"/>
        <v>51.916666666666664</v>
      </c>
      <c r="Q3718" t="str">
        <f t="shared" si="1220"/>
        <v>theater</v>
      </c>
      <c r="R3718" t="str">
        <f t="shared" si="1221"/>
        <v>plays</v>
      </c>
      <c r="S3718" s="8">
        <f t="shared" si="1222"/>
        <v>42361</v>
      </c>
      <c r="T3718" s="8">
        <f t="shared" si="1223"/>
        <v>42390.887835648144</v>
      </c>
      <c r="U3718">
        <f t="shared" si="1224"/>
        <v>2015</v>
      </c>
      <c r="V3718" t="str">
        <f>VLOOKUP(MONTH(S3718),REF!$C$4:$D$15,2,FALSE)</f>
        <v>DEC</v>
      </c>
      <c r="W3718" t="str">
        <f t="shared" si="1225"/>
        <v>YES</v>
      </c>
      <c r="X3718" t="str">
        <f t="shared" si="1226"/>
        <v>NO</v>
      </c>
      <c r="Y3718" t="str">
        <f t="shared" si="1227"/>
        <v>NO</v>
      </c>
      <c r="Z3718" t="str">
        <f t="shared" si="1228"/>
        <v>NO</v>
      </c>
      <c r="AA3718" t="str">
        <f t="shared" si="1229"/>
        <v>NO</v>
      </c>
      <c r="AB3718" t="str">
        <f t="shared" si="1230"/>
        <v>NO</v>
      </c>
      <c r="AC3718" t="str">
        <f t="shared" si="1231"/>
        <v>NO</v>
      </c>
      <c r="AD3718" t="str">
        <f t="shared" si="1232"/>
        <v>NO</v>
      </c>
      <c r="AE3718" t="str">
        <f t="shared" si="1233"/>
        <v>NO</v>
      </c>
      <c r="AF3718" t="str">
        <f t="shared" si="1234"/>
        <v>NO</v>
      </c>
      <c r="AG3718" t="str">
        <f t="shared" si="1235"/>
        <v>NO</v>
      </c>
      <c r="AH3718" t="str">
        <f t="shared" si="1236"/>
        <v>NO</v>
      </c>
      <c r="AI3718">
        <f t="shared" si="1237"/>
        <v>24</v>
      </c>
      <c r="AJ3718" t="str">
        <f t="shared" si="1238"/>
        <v/>
      </c>
    </row>
    <row r="3719" spans="1:36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218"/>
        <v>1.0075000000000001</v>
      </c>
      <c r="P3719" s="6">
        <f t="shared" si="1219"/>
        <v>310</v>
      </c>
      <c r="Q3719" t="str">
        <f t="shared" si="1220"/>
        <v>theater</v>
      </c>
      <c r="R3719" t="str">
        <f t="shared" si="1221"/>
        <v>plays</v>
      </c>
      <c r="S3719" s="8">
        <f t="shared" si="1222"/>
        <v>42103</v>
      </c>
      <c r="T3719" s="8">
        <f t="shared" si="1223"/>
        <v>42133.866307870368</v>
      </c>
      <c r="U3719">
        <f t="shared" si="1224"/>
        <v>2015</v>
      </c>
      <c r="V3719" t="str">
        <f>VLOOKUP(MONTH(S3719),REF!$C$4:$D$15,2,FALSE)</f>
        <v>APR</v>
      </c>
      <c r="W3719" t="str">
        <f t="shared" si="1225"/>
        <v>NO</v>
      </c>
      <c r="X3719" t="str">
        <f t="shared" si="1226"/>
        <v>YES</v>
      </c>
      <c r="Y3719" t="str">
        <f t="shared" si="1227"/>
        <v>NO</v>
      </c>
      <c r="Z3719" t="str">
        <f t="shared" si="1228"/>
        <v>NO</v>
      </c>
      <c r="AA3719" t="str">
        <f t="shared" si="1229"/>
        <v>NO</v>
      </c>
      <c r="AB3719" t="str">
        <f t="shared" si="1230"/>
        <v>NO</v>
      </c>
      <c r="AC3719" t="str">
        <f t="shared" si="1231"/>
        <v>NO</v>
      </c>
      <c r="AD3719" t="str">
        <f t="shared" si="1232"/>
        <v>NO</v>
      </c>
      <c r="AE3719" t="str">
        <f t="shared" si="1233"/>
        <v>NO</v>
      </c>
      <c r="AF3719" t="str">
        <f t="shared" si="1234"/>
        <v>NO</v>
      </c>
      <c r="AG3719" t="str">
        <f t="shared" si="1235"/>
        <v>NO</v>
      </c>
      <c r="AH3719" t="str">
        <f t="shared" si="1236"/>
        <v>NO</v>
      </c>
      <c r="AI3719">
        <f t="shared" si="1237"/>
        <v>13</v>
      </c>
      <c r="AJ3719" t="str">
        <f t="shared" si="1238"/>
        <v/>
      </c>
    </row>
    <row r="3720" spans="1:36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218"/>
        <v>2.3940000000000001</v>
      </c>
      <c r="P3720" s="6">
        <f t="shared" si="1219"/>
        <v>26.021739130434781</v>
      </c>
      <c r="Q3720" t="str">
        <f t="shared" si="1220"/>
        <v>theater</v>
      </c>
      <c r="R3720" t="str">
        <f t="shared" si="1221"/>
        <v>plays</v>
      </c>
      <c r="S3720" s="8">
        <f t="shared" si="1222"/>
        <v>42033</v>
      </c>
      <c r="T3720" s="8">
        <f t="shared" si="1223"/>
        <v>42062.716145833328</v>
      </c>
      <c r="U3720">
        <f t="shared" si="1224"/>
        <v>2015</v>
      </c>
      <c r="V3720" t="str">
        <f>VLOOKUP(MONTH(S3720),REF!$C$4:$D$15,2,FALSE)</f>
        <v>JAN</v>
      </c>
      <c r="W3720" t="str">
        <f t="shared" si="1225"/>
        <v>YES</v>
      </c>
      <c r="X3720" t="str">
        <f t="shared" si="1226"/>
        <v>NO</v>
      </c>
      <c r="Y3720" t="str">
        <f t="shared" si="1227"/>
        <v>NO</v>
      </c>
      <c r="Z3720" t="str">
        <f t="shared" si="1228"/>
        <v>NO</v>
      </c>
      <c r="AA3720" t="str">
        <f t="shared" si="1229"/>
        <v>NO</v>
      </c>
      <c r="AB3720" t="str">
        <f t="shared" si="1230"/>
        <v>NO</v>
      </c>
      <c r="AC3720" t="str">
        <f t="shared" si="1231"/>
        <v>NO</v>
      </c>
      <c r="AD3720" t="str">
        <f t="shared" si="1232"/>
        <v>NO</v>
      </c>
      <c r="AE3720" t="str">
        <f t="shared" si="1233"/>
        <v>NO</v>
      </c>
      <c r="AF3720" t="str">
        <f t="shared" si="1234"/>
        <v>NO</v>
      </c>
      <c r="AG3720" t="str">
        <f t="shared" si="1235"/>
        <v>NO</v>
      </c>
      <c r="AH3720" t="str">
        <f t="shared" si="1236"/>
        <v>NO</v>
      </c>
      <c r="AI3720">
        <f t="shared" si="1237"/>
        <v>46</v>
      </c>
      <c r="AJ3720" t="str">
        <f t="shared" si="1238"/>
        <v/>
      </c>
    </row>
    <row r="3721" spans="1:36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218"/>
        <v>2.1</v>
      </c>
      <c r="P3721" s="6">
        <f t="shared" si="1219"/>
        <v>105</v>
      </c>
      <c r="Q3721" t="str">
        <f t="shared" si="1220"/>
        <v>theater</v>
      </c>
      <c r="R3721" t="str">
        <f t="shared" si="1221"/>
        <v>plays</v>
      </c>
      <c r="S3721" s="8">
        <f t="shared" si="1222"/>
        <v>42148</v>
      </c>
      <c r="T3721" s="8">
        <f t="shared" si="1223"/>
        <v>42177.729930555557</v>
      </c>
      <c r="U3721">
        <f t="shared" si="1224"/>
        <v>2015</v>
      </c>
      <c r="V3721" t="str">
        <f>VLOOKUP(MONTH(S3721),REF!$C$4:$D$15,2,FALSE)</f>
        <v>MAY</v>
      </c>
      <c r="W3721" t="str">
        <f t="shared" si="1225"/>
        <v>YES</v>
      </c>
      <c r="X3721" t="str">
        <f t="shared" si="1226"/>
        <v>NO</v>
      </c>
      <c r="Y3721" t="str">
        <f t="shared" si="1227"/>
        <v>NO</v>
      </c>
      <c r="Z3721" t="str">
        <f t="shared" si="1228"/>
        <v>NO</v>
      </c>
      <c r="AA3721" t="str">
        <f t="shared" si="1229"/>
        <v>NO</v>
      </c>
      <c r="AB3721" t="str">
        <f t="shared" si="1230"/>
        <v>NO</v>
      </c>
      <c r="AC3721" t="str">
        <f t="shared" si="1231"/>
        <v>NO</v>
      </c>
      <c r="AD3721" t="str">
        <f t="shared" si="1232"/>
        <v>NO</v>
      </c>
      <c r="AE3721" t="str">
        <f t="shared" si="1233"/>
        <v>NO</v>
      </c>
      <c r="AF3721" t="str">
        <f t="shared" si="1234"/>
        <v>NO</v>
      </c>
      <c r="AG3721" t="str">
        <f t="shared" si="1235"/>
        <v>NO</v>
      </c>
      <c r="AH3721" t="str">
        <f t="shared" si="1236"/>
        <v>NO</v>
      </c>
      <c r="AI3721">
        <f t="shared" si="1237"/>
        <v>4</v>
      </c>
      <c r="AJ3721" t="str">
        <f t="shared" si="1238"/>
        <v/>
      </c>
    </row>
    <row r="3722" spans="1:36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218"/>
        <v>1.0451515151515152</v>
      </c>
      <c r="P3722" s="6">
        <f t="shared" si="1219"/>
        <v>86.224999999999994</v>
      </c>
      <c r="Q3722" t="str">
        <f t="shared" si="1220"/>
        <v>theater</v>
      </c>
      <c r="R3722" t="str">
        <f t="shared" si="1221"/>
        <v>plays</v>
      </c>
      <c r="S3722" s="8">
        <f t="shared" si="1222"/>
        <v>42166</v>
      </c>
      <c r="T3722" s="8">
        <f t="shared" si="1223"/>
        <v>42187.993125000001</v>
      </c>
      <c r="U3722">
        <f t="shared" si="1224"/>
        <v>2015</v>
      </c>
      <c r="V3722" t="str">
        <f>VLOOKUP(MONTH(S3722),REF!$C$4:$D$15,2,FALSE)</f>
        <v>JUN</v>
      </c>
      <c r="W3722" t="str">
        <f t="shared" si="1225"/>
        <v>NO</v>
      </c>
      <c r="X3722" t="str">
        <f t="shared" si="1226"/>
        <v>YES</v>
      </c>
      <c r="Y3722" t="str">
        <f t="shared" si="1227"/>
        <v>NO</v>
      </c>
      <c r="Z3722" t="str">
        <f t="shared" si="1228"/>
        <v>NO</v>
      </c>
      <c r="AA3722" t="str">
        <f t="shared" si="1229"/>
        <v>NO</v>
      </c>
      <c r="AB3722" t="str">
        <f t="shared" si="1230"/>
        <v>NO</v>
      </c>
      <c r="AC3722" t="str">
        <f t="shared" si="1231"/>
        <v>NO</v>
      </c>
      <c r="AD3722" t="str">
        <f t="shared" si="1232"/>
        <v>NO</v>
      </c>
      <c r="AE3722" t="str">
        <f t="shared" si="1233"/>
        <v>NO</v>
      </c>
      <c r="AF3722" t="str">
        <f t="shared" si="1234"/>
        <v>NO</v>
      </c>
      <c r="AG3722" t="str">
        <f t="shared" si="1235"/>
        <v>NO</v>
      </c>
      <c r="AH3722" t="str">
        <f t="shared" si="1236"/>
        <v>NO</v>
      </c>
      <c r="AI3722">
        <f t="shared" si="1237"/>
        <v>40</v>
      </c>
      <c r="AJ3722" t="str">
        <f t="shared" si="1238"/>
        <v/>
      </c>
    </row>
    <row r="3723" spans="1:36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218"/>
        <v>1.008</v>
      </c>
      <c r="P3723" s="6">
        <f t="shared" si="1219"/>
        <v>114.54545454545455</v>
      </c>
      <c r="Q3723" t="str">
        <f t="shared" si="1220"/>
        <v>theater</v>
      </c>
      <c r="R3723" t="str">
        <f t="shared" si="1221"/>
        <v>plays</v>
      </c>
      <c r="S3723" s="8">
        <f t="shared" si="1222"/>
        <v>41928</v>
      </c>
      <c r="T3723" s="8">
        <f t="shared" si="1223"/>
        <v>41948.977824074071</v>
      </c>
      <c r="U3723">
        <f t="shared" si="1224"/>
        <v>2014</v>
      </c>
      <c r="V3723" t="str">
        <f>VLOOKUP(MONTH(S3723),REF!$C$4:$D$15,2,FALSE)</f>
        <v>OCT</v>
      </c>
      <c r="W3723" t="str">
        <f t="shared" si="1225"/>
        <v>NO</v>
      </c>
      <c r="X3723" t="str">
        <f t="shared" si="1226"/>
        <v>NO</v>
      </c>
      <c r="Y3723" t="str">
        <f t="shared" si="1227"/>
        <v>YES</v>
      </c>
      <c r="Z3723" t="str">
        <f t="shared" si="1228"/>
        <v>NO</v>
      </c>
      <c r="AA3723" t="str">
        <f t="shared" si="1229"/>
        <v>NO</v>
      </c>
      <c r="AB3723" t="str">
        <f t="shared" si="1230"/>
        <v>NO</v>
      </c>
      <c r="AC3723" t="str">
        <f t="shared" si="1231"/>
        <v>NO</v>
      </c>
      <c r="AD3723" t="str">
        <f t="shared" si="1232"/>
        <v>NO</v>
      </c>
      <c r="AE3723" t="str">
        <f t="shared" si="1233"/>
        <v>NO</v>
      </c>
      <c r="AF3723" t="str">
        <f t="shared" si="1234"/>
        <v>NO</v>
      </c>
      <c r="AG3723" t="str">
        <f t="shared" si="1235"/>
        <v>NO</v>
      </c>
      <c r="AH3723" t="str">
        <f t="shared" si="1236"/>
        <v>NO</v>
      </c>
      <c r="AI3723">
        <f t="shared" si="1237"/>
        <v>44</v>
      </c>
      <c r="AJ3723" t="str">
        <f t="shared" si="1238"/>
        <v/>
      </c>
    </row>
    <row r="3724" spans="1:36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218"/>
        <v>1.1120000000000001</v>
      </c>
      <c r="P3724" s="6">
        <f t="shared" si="1219"/>
        <v>47.657142857142858</v>
      </c>
      <c r="Q3724" t="str">
        <f t="shared" si="1220"/>
        <v>theater</v>
      </c>
      <c r="R3724" t="str">
        <f t="shared" si="1221"/>
        <v>plays</v>
      </c>
      <c r="S3724" s="8">
        <f t="shared" si="1222"/>
        <v>42382</v>
      </c>
      <c r="T3724" s="8">
        <f t="shared" si="1223"/>
        <v>42411.957638888889</v>
      </c>
      <c r="U3724">
        <f t="shared" si="1224"/>
        <v>2016</v>
      </c>
      <c r="V3724" t="str">
        <f>VLOOKUP(MONTH(S3724),REF!$C$4:$D$15,2,FALSE)</f>
        <v>JAN</v>
      </c>
      <c r="W3724" t="str">
        <f t="shared" si="1225"/>
        <v>NO</v>
      </c>
      <c r="X3724" t="str">
        <f t="shared" si="1226"/>
        <v>YES</v>
      </c>
      <c r="Y3724" t="str">
        <f t="shared" si="1227"/>
        <v>NO</v>
      </c>
      <c r="Z3724" t="str">
        <f t="shared" si="1228"/>
        <v>NO</v>
      </c>
      <c r="AA3724" t="str">
        <f t="shared" si="1229"/>
        <v>NO</v>
      </c>
      <c r="AB3724" t="str">
        <f t="shared" si="1230"/>
        <v>NO</v>
      </c>
      <c r="AC3724" t="str">
        <f t="shared" si="1231"/>
        <v>NO</v>
      </c>
      <c r="AD3724" t="str">
        <f t="shared" si="1232"/>
        <v>NO</v>
      </c>
      <c r="AE3724" t="str">
        <f t="shared" si="1233"/>
        <v>NO</v>
      </c>
      <c r="AF3724" t="str">
        <f t="shared" si="1234"/>
        <v>NO</v>
      </c>
      <c r="AG3724" t="str">
        <f t="shared" si="1235"/>
        <v>NO</v>
      </c>
      <c r="AH3724" t="str">
        <f t="shared" si="1236"/>
        <v>NO</v>
      </c>
      <c r="AI3724">
        <f t="shared" si="1237"/>
        <v>35</v>
      </c>
      <c r="AJ3724" t="str">
        <f t="shared" si="1238"/>
        <v/>
      </c>
    </row>
    <row r="3725" spans="1:36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218"/>
        <v>1.0204444444444445</v>
      </c>
      <c r="P3725" s="6">
        <f t="shared" si="1219"/>
        <v>72.888888888888886</v>
      </c>
      <c r="Q3725" t="str">
        <f t="shared" si="1220"/>
        <v>theater</v>
      </c>
      <c r="R3725" t="str">
        <f t="shared" si="1221"/>
        <v>plays</v>
      </c>
      <c r="S3725" s="8">
        <f t="shared" si="1222"/>
        <v>41944</v>
      </c>
      <c r="T3725" s="8">
        <f t="shared" si="1223"/>
        <v>41973.794699074075</v>
      </c>
      <c r="U3725">
        <f t="shared" si="1224"/>
        <v>2014</v>
      </c>
      <c r="V3725" t="str">
        <f>VLOOKUP(MONTH(S3725),REF!$C$4:$D$15,2,FALSE)</f>
        <v>NOV</v>
      </c>
      <c r="W3725" t="str">
        <f t="shared" si="1225"/>
        <v>NO</v>
      </c>
      <c r="X3725" t="str">
        <f t="shared" si="1226"/>
        <v>YES</v>
      </c>
      <c r="Y3725" t="str">
        <f t="shared" si="1227"/>
        <v>NO</v>
      </c>
      <c r="Z3725" t="str">
        <f t="shared" si="1228"/>
        <v>NO</v>
      </c>
      <c r="AA3725" t="str">
        <f t="shared" si="1229"/>
        <v>NO</v>
      </c>
      <c r="AB3725" t="str">
        <f t="shared" si="1230"/>
        <v>NO</v>
      </c>
      <c r="AC3725" t="str">
        <f t="shared" si="1231"/>
        <v>NO</v>
      </c>
      <c r="AD3725" t="str">
        <f t="shared" si="1232"/>
        <v>NO</v>
      </c>
      <c r="AE3725" t="str">
        <f t="shared" si="1233"/>
        <v>NO</v>
      </c>
      <c r="AF3725" t="str">
        <f t="shared" si="1234"/>
        <v>NO</v>
      </c>
      <c r="AG3725" t="str">
        <f t="shared" si="1235"/>
        <v>NO</v>
      </c>
      <c r="AH3725" t="str">
        <f t="shared" si="1236"/>
        <v>NO</v>
      </c>
      <c r="AI3725">
        <f t="shared" si="1237"/>
        <v>63</v>
      </c>
      <c r="AJ3725" t="str">
        <f t="shared" si="1238"/>
        <v/>
      </c>
    </row>
    <row r="3726" spans="1:36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218"/>
        <v>1.0254767441860466</v>
      </c>
      <c r="P3726" s="6">
        <f t="shared" si="1219"/>
        <v>49.545505617977533</v>
      </c>
      <c r="Q3726" t="str">
        <f t="shared" si="1220"/>
        <v>theater</v>
      </c>
      <c r="R3726" t="str">
        <f t="shared" si="1221"/>
        <v>plays</v>
      </c>
      <c r="S3726" s="8">
        <f t="shared" si="1222"/>
        <v>42465</v>
      </c>
      <c r="T3726" s="8">
        <f t="shared" si="1223"/>
        <v>42494.958333333328</v>
      </c>
      <c r="U3726">
        <f t="shared" si="1224"/>
        <v>2016</v>
      </c>
      <c r="V3726" t="str">
        <f>VLOOKUP(MONTH(S3726),REF!$C$4:$D$15,2,FALSE)</f>
        <v>APR</v>
      </c>
      <c r="W3726" t="str">
        <f t="shared" si="1225"/>
        <v>NO</v>
      </c>
      <c r="X3726" t="str">
        <f t="shared" si="1226"/>
        <v>YES</v>
      </c>
      <c r="Y3726" t="str">
        <f t="shared" si="1227"/>
        <v>NO</v>
      </c>
      <c r="Z3726" t="str">
        <f t="shared" si="1228"/>
        <v>NO</v>
      </c>
      <c r="AA3726" t="str">
        <f t="shared" si="1229"/>
        <v>NO</v>
      </c>
      <c r="AB3726" t="str">
        <f t="shared" si="1230"/>
        <v>NO</v>
      </c>
      <c r="AC3726" t="str">
        <f t="shared" si="1231"/>
        <v>NO</v>
      </c>
      <c r="AD3726" t="str">
        <f t="shared" si="1232"/>
        <v>NO</v>
      </c>
      <c r="AE3726" t="str">
        <f t="shared" si="1233"/>
        <v>NO</v>
      </c>
      <c r="AF3726" t="str">
        <f t="shared" si="1234"/>
        <v>NO</v>
      </c>
      <c r="AG3726" t="str">
        <f t="shared" si="1235"/>
        <v>NO</v>
      </c>
      <c r="AH3726" t="str">
        <f t="shared" si="1236"/>
        <v>NO</v>
      </c>
      <c r="AI3726">
        <f t="shared" si="1237"/>
        <v>89</v>
      </c>
      <c r="AJ3726" t="str">
        <f t="shared" si="1238"/>
        <v/>
      </c>
    </row>
    <row r="3727" spans="1:36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218"/>
        <v>1.27</v>
      </c>
      <c r="P3727" s="6">
        <f t="shared" si="1219"/>
        <v>25.4</v>
      </c>
      <c r="Q3727" t="str">
        <f t="shared" si="1220"/>
        <v>theater</v>
      </c>
      <c r="R3727" t="str">
        <f t="shared" si="1221"/>
        <v>plays</v>
      </c>
      <c r="S3727" s="8">
        <f t="shared" si="1222"/>
        <v>42402</v>
      </c>
      <c r="T3727" s="8">
        <f t="shared" si="1223"/>
        <v>42418.895833333328</v>
      </c>
      <c r="U3727">
        <f t="shared" si="1224"/>
        <v>2016</v>
      </c>
      <c r="V3727" t="str">
        <f>VLOOKUP(MONTH(S3727),REF!$C$4:$D$15,2,FALSE)</f>
        <v>FEB</v>
      </c>
      <c r="W3727" t="str">
        <f t="shared" si="1225"/>
        <v>YES</v>
      </c>
      <c r="X3727" t="str">
        <f t="shared" si="1226"/>
        <v>NO</v>
      </c>
      <c r="Y3727" t="str">
        <f t="shared" si="1227"/>
        <v>NO</v>
      </c>
      <c r="Z3727" t="str">
        <f t="shared" si="1228"/>
        <v>NO</v>
      </c>
      <c r="AA3727" t="str">
        <f t="shared" si="1229"/>
        <v>NO</v>
      </c>
      <c r="AB3727" t="str">
        <f t="shared" si="1230"/>
        <v>NO</v>
      </c>
      <c r="AC3727" t="str">
        <f t="shared" si="1231"/>
        <v>NO</v>
      </c>
      <c r="AD3727" t="str">
        <f t="shared" si="1232"/>
        <v>NO</v>
      </c>
      <c r="AE3727" t="str">
        <f t="shared" si="1233"/>
        <v>NO</v>
      </c>
      <c r="AF3727" t="str">
        <f t="shared" si="1234"/>
        <v>NO</v>
      </c>
      <c r="AG3727" t="str">
        <f t="shared" si="1235"/>
        <v>NO</v>
      </c>
      <c r="AH3727" t="str">
        <f t="shared" si="1236"/>
        <v>NO</v>
      </c>
      <c r="AI3727">
        <f t="shared" si="1237"/>
        <v>15</v>
      </c>
      <c r="AJ3727" t="str">
        <f t="shared" si="1238"/>
        <v/>
      </c>
    </row>
    <row r="3728" spans="1:36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218"/>
        <v>3.3870588235294119</v>
      </c>
      <c r="P3728" s="6">
        <f t="shared" si="1219"/>
        <v>62.586956521739133</v>
      </c>
      <c r="Q3728" t="str">
        <f t="shared" si="1220"/>
        <v>theater</v>
      </c>
      <c r="R3728" t="str">
        <f t="shared" si="1221"/>
        <v>plays</v>
      </c>
      <c r="S3728" s="8">
        <f t="shared" si="1222"/>
        <v>42462</v>
      </c>
      <c r="T3728" s="8">
        <f t="shared" si="1223"/>
        <v>42489.875</v>
      </c>
      <c r="U3728">
        <f t="shared" si="1224"/>
        <v>2016</v>
      </c>
      <c r="V3728" t="str">
        <f>VLOOKUP(MONTH(S3728),REF!$C$4:$D$15,2,FALSE)</f>
        <v>APR</v>
      </c>
      <c r="W3728" t="str">
        <f t="shared" si="1225"/>
        <v>YES</v>
      </c>
      <c r="X3728" t="str">
        <f t="shared" si="1226"/>
        <v>NO</v>
      </c>
      <c r="Y3728" t="str">
        <f t="shared" si="1227"/>
        <v>NO</v>
      </c>
      <c r="Z3728" t="str">
        <f t="shared" si="1228"/>
        <v>NO</v>
      </c>
      <c r="AA3728" t="str">
        <f t="shared" si="1229"/>
        <v>NO</v>
      </c>
      <c r="AB3728" t="str">
        <f t="shared" si="1230"/>
        <v>NO</v>
      </c>
      <c r="AC3728" t="str">
        <f t="shared" si="1231"/>
        <v>NO</v>
      </c>
      <c r="AD3728" t="str">
        <f t="shared" si="1232"/>
        <v>NO</v>
      </c>
      <c r="AE3728" t="str">
        <f t="shared" si="1233"/>
        <v>NO</v>
      </c>
      <c r="AF3728" t="str">
        <f t="shared" si="1234"/>
        <v>NO</v>
      </c>
      <c r="AG3728" t="str">
        <f t="shared" si="1235"/>
        <v>NO</v>
      </c>
      <c r="AH3728" t="str">
        <f t="shared" si="1236"/>
        <v>NO</v>
      </c>
      <c r="AI3728">
        <f t="shared" si="1237"/>
        <v>46</v>
      </c>
      <c r="AJ3728" t="str">
        <f t="shared" si="1238"/>
        <v/>
      </c>
    </row>
    <row r="3729" spans="1:36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218"/>
        <v>1.0075000000000001</v>
      </c>
      <c r="P3729" s="6">
        <f t="shared" si="1219"/>
        <v>61.060606060606062</v>
      </c>
      <c r="Q3729" t="str">
        <f t="shared" si="1220"/>
        <v>theater</v>
      </c>
      <c r="R3729" t="str">
        <f t="shared" si="1221"/>
        <v>plays</v>
      </c>
      <c r="S3729" s="8">
        <f t="shared" si="1222"/>
        <v>42632</v>
      </c>
      <c r="T3729" s="8">
        <f t="shared" si="1223"/>
        <v>42663.204861111109</v>
      </c>
      <c r="U3729">
        <f t="shared" si="1224"/>
        <v>2016</v>
      </c>
      <c r="V3729" t="str">
        <f>VLOOKUP(MONTH(S3729),REF!$C$4:$D$15,2,FALSE)</f>
        <v>SEP</v>
      </c>
      <c r="W3729" t="str">
        <f t="shared" si="1225"/>
        <v>NO</v>
      </c>
      <c r="X3729" t="str">
        <f t="shared" si="1226"/>
        <v>YES</v>
      </c>
      <c r="Y3729" t="str">
        <f t="shared" si="1227"/>
        <v>NO</v>
      </c>
      <c r="Z3729" t="str">
        <f t="shared" si="1228"/>
        <v>NO</v>
      </c>
      <c r="AA3729" t="str">
        <f t="shared" si="1229"/>
        <v>NO</v>
      </c>
      <c r="AB3729" t="str">
        <f t="shared" si="1230"/>
        <v>NO</v>
      </c>
      <c r="AC3729" t="str">
        <f t="shared" si="1231"/>
        <v>NO</v>
      </c>
      <c r="AD3729" t="str">
        <f t="shared" si="1232"/>
        <v>NO</v>
      </c>
      <c r="AE3729" t="str">
        <f t="shared" si="1233"/>
        <v>NO</v>
      </c>
      <c r="AF3729" t="str">
        <f t="shared" si="1234"/>
        <v>NO</v>
      </c>
      <c r="AG3729" t="str">
        <f t="shared" si="1235"/>
        <v>NO</v>
      </c>
      <c r="AH3729" t="str">
        <f t="shared" si="1236"/>
        <v>NO</v>
      </c>
      <c r="AI3729">
        <f t="shared" si="1237"/>
        <v>33</v>
      </c>
      <c r="AJ3729" t="str">
        <f t="shared" si="1238"/>
        <v/>
      </c>
    </row>
    <row r="3730" spans="1:36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218"/>
        <v>9.3100000000000002E-2</v>
      </c>
      <c r="P3730" s="6">
        <f t="shared" si="1219"/>
        <v>60.064516129032256</v>
      </c>
      <c r="Q3730" t="str">
        <f t="shared" si="1220"/>
        <v>theater</v>
      </c>
      <c r="R3730" t="str">
        <f t="shared" si="1221"/>
        <v>plays</v>
      </c>
      <c r="S3730" s="8">
        <f t="shared" si="1222"/>
        <v>42205</v>
      </c>
      <c r="T3730" s="8">
        <f t="shared" si="1223"/>
        <v>42235.171018518522</v>
      </c>
      <c r="U3730">
        <f t="shared" si="1224"/>
        <v>2015</v>
      </c>
      <c r="V3730" t="str">
        <f>VLOOKUP(MONTH(S3730),REF!$C$4:$D$15,2,FALSE)</f>
        <v>JUL</v>
      </c>
      <c r="W3730" t="str">
        <f t="shared" si="1225"/>
        <v>NO</v>
      </c>
      <c r="X3730" t="str">
        <f t="shared" si="1226"/>
        <v>NO</v>
      </c>
      <c r="Y3730" t="str">
        <f t="shared" si="1227"/>
        <v>NO</v>
      </c>
      <c r="Z3730" t="str">
        <f t="shared" si="1228"/>
        <v>NO</v>
      </c>
      <c r="AA3730" t="str">
        <f t="shared" si="1229"/>
        <v>NO</v>
      </c>
      <c r="AB3730" t="str">
        <f t="shared" si="1230"/>
        <v>YES</v>
      </c>
      <c r="AC3730" t="str">
        <f t="shared" si="1231"/>
        <v>NO</v>
      </c>
      <c r="AD3730" t="str">
        <f t="shared" si="1232"/>
        <v>NO</v>
      </c>
      <c r="AE3730" t="str">
        <f t="shared" si="1233"/>
        <v>NO</v>
      </c>
      <c r="AF3730" t="str">
        <f t="shared" si="1234"/>
        <v>NO</v>
      </c>
      <c r="AG3730" t="str">
        <f t="shared" si="1235"/>
        <v>NO</v>
      </c>
      <c r="AH3730" t="str">
        <f t="shared" si="1236"/>
        <v>NO</v>
      </c>
      <c r="AI3730" t="str">
        <f t="shared" si="1237"/>
        <v/>
      </c>
      <c r="AJ3730">
        <f t="shared" si="1238"/>
        <v>31</v>
      </c>
    </row>
    <row r="3731" spans="1:36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218"/>
        <v>7.2400000000000006E-2</v>
      </c>
      <c r="P3731" s="6">
        <f t="shared" si="1219"/>
        <v>72.400000000000006</v>
      </c>
      <c r="Q3731" t="str">
        <f t="shared" si="1220"/>
        <v>theater</v>
      </c>
      <c r="R3731" t="str">
        <f t="shared" si="1221"/>
        <v>plays</v>
      </c>
      <c r="S3731" s="8">
        <f t="shared" si="1222"/>
        <v>42041</v>
      </c>
      <c r="T3731" s="8">
        <f t="shared" si="1223"/>
        <v>42086.16333333333</v>
      </c>
      <c r="U3731">
        <f t="shared" si="1224"/>
        <v>2015</v>
      </c>
      <c r="V3731" t="str">
        <f>VLOOKUP(MONTH(S3731),REF!$C$4:$D$15,2,FALSE)</f>
        <v>FEB</v>
      </c>
      <c r="W3731" t="str">
        <f t="shared" si="1225"/>
        <v>NO</v>
      </c>
      <c r="X3731" t="str">
        <f t="shared" si="1226"/>
        <v>NO</v>
      </c>
      <c r="Y3731" t="str">
        <f t="shared" si="1227"/>
        <v>YES</v>
      </c>
      <c r="Z3731" t="str">
        <f t="shared" si="1228"/>
        <v>NO</v>
      </c>
      <c r="AA3731" t="str">
        <f t="shared" si="1229"/>
        <v>NO</v>
      </c>
      <c r="AB3731" t="str">
        <f t="shared" si="1230"/>
        <v>NO</v>
      </c>
      <c r="AC3731" t="str">
        <f t="shared" si="1231"/>
        <v>NO</v>
      </c>
      <c r="AD3731" t="str">
        <f t="shared" si="1232"/>
        <v>NO</v>
      </c>
      <c r="AE3731" t="str">
        <f t="shared" si="1233"/>
        <v>NO</v>
      </c>
      <c r="AF3731" t="str">
        <f t="shared" si="1234"/>
        <v>NO</v>
      </c>
      <c r="AG3731" t="str">
        <f t="shared" si="1235"/>
        <v>NO</v>
      </c>
      <c r="AH3731" t="str">
        <f t="shared" si="1236"/>
        <v>NO</v>
      </c>
      <c r="AI3731" t="str">
        <f t="shared" si="1237"/>
        <v/>
      </c>
      <c r="AJ3731">
        <f t="shared" si="1238"/>
        <v>5</v>
      </c>
    </row>
    <row r="3732" spans="1:36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218"/>
        <v>0.1</v>
      </c>
      <c r="P3732" s="6">
        <f t="shared" si="1219"/>
        <v>100</v>
      </c>
      <c r="Q3732" t="str">
        <f t="shared" si="1220"/>
        <v>theater</v>
      </c>
      <c r="R3732" t="str">
        <f t="shared" si="1221"/>
        <v>plays</v>
      </c>
      <c r="S3732" s="8">
        <f t="shared" si="1222"/>
        <v>42204</v>
      </c>
      <c r="T3732" s="8">
        <f t="shared" si="1223"/>
        <v>42233.677766203706</v>
      </c>
      <c r="U3732">
        <f t="shared" si="1224"/>
        <v>2015</v>
      </c>
      <c r="V3732" t="str">
        <f>VLOOKUP(MONTH(S3732),REF!$C$4:$D$15,2,FALSE)</f>
        <v>JUL</v>
      </c>
      <c r="W3732" t="str">
        <f t="shared" si="1225"/>
        <v>NO</v>
      </c>
      <c r="X3732" t="str">
        <f t="shared" si="1226"/>
        <v>YES</v>
      </c>
      <c r="Y3732" t="str">
        <f t="shared" si="1227"/>
        <v>NO</v>
      </c>
      <c r="Z3732" t="str">
        <f t="shared" si="1228"/>
        <v>NO</v>
      </c>
      <c r="AA3732" t="str">
        <f t="shared" si="1229"/>
        <v>NO</v>
      </c>
      <c r="AB3732" t="str">
        <f t="shared" si="1230"/>
        <v>NO</v>
      </c>
      <c r="AC3732" t="str">
        <f t="shared" si="1231"/>
        <v>NO</v>
      </c>
      <c r="AD3732" t="str">
        <f t="shared" si="1232"/>
        <v>NO</v>
      </c>
      <c r="AE3732" t="str">
        <f t="shared" si="1233"/>
        <v>NO</v>
      </c>
      <c r="AF3732" t="str">
        <f t="shared" si="1234"/>
        <v>NO</v>
      </c>
      <c r="AG3732" t="str">
        <f t="shared" si="1235"/>
        <v>NO</v>
      </c>
      <c r="AH3732" t="str">
        <f t="shared" si="1236"/>
        <v>NO</v>
      </c>
      <c r="AI3732" t="str">
        <f t="shared" si="1237"/>
        <v/>
      </c>
      <c r="AJ3732">
        <f t="shared" si="1238"/>
        <v>1</v>
      </c>
    </row>
    <row r="3733" spans="1:36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218"/>
        <v>0.11272727272727273</v>
      </c>
      <c r="P3733" s="6">
        <f t="shared" si="1219"/>
        <v>51.666666666666664</v>
      </c>
      <c r="Q3733" t="str">
        <f t="shared" si="1220"/>
        <v>theater</v>
      </c>
      <c r="R3733" t="str">
        <f t="shared" si="1221"/>
        <v>plays</v>
      </c>
      <c r="S3733" s="8">
        <f t="shared" si="1222"/>
        <v>41984</v>
      </c>
      <c r="T3733" s="8">
        <f t="shared" si="1223"/>
        <v>42014.140972222223</v>
      </c>
      <c r="U3733">
        <f t="shared" si="1224"/>
        <v>2014</v>
      </c>
      <c r="V3733" t="str">
        <f>VLOOKUP(MONTH(S3733),REF!$C$4:$D$15,2,FALSE)</f>
        <v>DEC</v>
      </c>
      <c r="W3733" t="str">
        <f t="shared" si="1225"/>
        <v>NO</v>
      </c>
      <c r="X3733" t="str">
        <f t="shared" si="1226"/>
        <v>NO</v>
      </c>
      <c r="Y3733" t="str">
        <f t="shared" si="1227"/>
        <v>YES</v>
      </c>
      <c r="Z3733" t="str">
        <f t="shared" si="1228"/>
        <v>NO</v>
      </c>
      <c r="AA3733" t="str">
        <f t="shared" si="1229"/>
        <v>NO</v>
      </c>
      <c r="AB3733" t="str">
        <f t="shared" si="1230"/>
        <v>NO</v>
      </c>
      <c r="AC3733" t="str">
        <f t="shared" si="1231"/>
        <v>NO</v>
      </c>
      <c r="AD3733" t="str">
        <f t="shared" si="1232"/>
        <v>NO</v>
      </c>
      <c r="AE3733" t="str">
        <f t="shared" si="1233"/>
        <v>NO</v>
      </c>
      <c r="AF3733" t="str">
        <f t="shared" si="1234"/>
        <v>NO</v>
      </c>
      <c r="AG3733" t="str">
        <f t="shared" si="1235"/>
        <v>NO</v>
      </c>
      <c r="AH3733" t="str">
        <f t="shared" si="1236"/>
        <v>NO</v>
      </c>
      <c r="AI3733" t="str">
        <f t="shared" si="1237"/>
        <v/>
      </c>
      <c r="AJ3733">
        <f t="shared" si="1238"/>
        <v>12</v>
      </c>
    </row>
    <row r="3734" spans="1:36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218"/>
        <v>0.15411764705882353</v>
      </c>
      <c r="P3734" s="6">
        <f t="shared" si="1219"/>
        <v>32.75</v>
      </c>
      <c r="Q3734" t="str">
        <f t="shared" si="1220"/>
        <v>theater</v>
      </c>
      <c r="R3734" t="str">
        <f t="shared" si="1221"/>
        <v>plays</v>
      </c>
      <c r="S3734" s="8">
        <f t="shared" si="1222"/>
        <v>41969</v>
      </c>
      <c r="T3734" s="8">
        <f t="shared" si="1223"/>
        <v>42028.5</v>
      </c>
      <c r="U3734">
        <f t="shared" si="1224"/>
        <v>2014</v>
      </c>
      <c r="V3734" t="str">
        <f>VLOOKUP(MONTH(S3734),REF!$C$4:$D$15,2,FALSE)</f>
        <v>NOV</v>
      </c>
      <c r="W3734" t="str">
        <f t="shared" si="1225"/>
        <v>YES</v>
      </c>
      <c r="X3734" t="str">
        <f t="shared" si="1226"/>
        <v>NO</v>
      </c>
      <c r="Y3734" t="str">
        <f t="shared" si="1227"/>
        <v>NO</v>
      </c>
      <c r="Z3734" t="str">
        <f t="shared" si="1228"/>
        <v>NO</v>
      </c>
      <c r="AA3734" t="str">
        <f t="shared" si="1229"/>
        <v>NO</v>
      </c>
      <c r="AB3734" t="str">
        <f t="shared" si="1230"/>
        <v>NO</v>
      </c>
      <c r="AC3734" t="str">
        <f t="shared" si="1231"/>
        <v>NO</v>
      </c>
      <c r="AD3734" t="str">
        <f t="shared" si="1232"/>
        <v>NO</v>
      </c>
      <c r="AE3734" t="str">
        <f t="shared" si="1233"/>
        <v>NO</v>
      </c>
      <c r="AF3734" t="str">
        <f t="shared" si="1234"/>
        <v>NO</v>
      </c>
      <c r="AG3734" t="str">
        <f t="shared" si="1235"/>
        <v>NO</v>
      </c>
      <c r="AH3734" t="str">
        <f t="shared" si="1236"/>
        <v>NO</v>
      </c>
      <c r="AI3734" t="str">
        <f t="shared" si="1237"/>
        <v/>
      </c>
      <c r="AJ3734">
        <f t="shared" si="1238"/>
        <v>4</v>
      </c>
    </row>
    <row r="3735" spans="1:36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218"/>
        <v>0</v>
      </c>
      <c r="P3735" s="6" t="e">
        <f t="shared" si="1219"/>
        <v>#DIV/0!</v>
      </c>
      <c r="Q3735" t="str">
        <f t="shared" si="1220"/>
        <v>theater</v>
      </c>
      <c r="R3735" t="str">
        <f t="shared" si="1221"/>
        <v>plays</v>
      </c>
      <c r="S3735" s="8">
        <f t="shared" si="1222"/>
        <v>42103</v>
      </c>
      <c r="T3735" s="8">
        <f t="shared" si="1223"/>
        <v>42112.9375</v>
      </c>
      <c r="U3735">
        <f t="shared" si="1224"/>
        <v>2015</v>
      </c>
      <c r="V3735" t="str">
        <f>VLOOKUP(MONTH(S3735),REF!$C$4:$D$15,2,FALSE)</f>
        <v>APR</v>
      </c>
      <c r="W3735" t="str">
        <f t="shared" si="1225"/>
        <v>NO</v>
      </c>
      <c r="X3735" t="str">
        <f t="shared" si="1226"/>
        <v>YES</v>
      </c>
      <c r="Y3735" t="str">
        <f t="shared" si="1227"/>
        <v>NO</v>
      </c>
      <c r="Z3735" t="str">
        <f t="shared" si="1228"/>
        <v>NO</v>
      </c>
      <c r="AA3735" t="str">
        <f t="shared" si="1229"/>
        <v>NO</v>
      </c>
      <c r="AB3735" t="str">
        <f t="shared" si="1230"/>
        <v>NO</v>
      </c>
      <c r="AC3735" t="str">
        <f t="shared" si="1231"/>
        <v>NO</v>
      </c>
      <c r="AD3735" t="str">
        <f t="shared" si="1232"/>
        <v>NO</v>
      </c>
      <c r="AE3735" t="str">
        <f t="shared" si="1233"/>
        <v>NO</v>
      </c>
      <c r="AF3735" t="str">
        <f t="shared" si="1234"/>
        <v>NO</v>
      </c>
      <c r="AG3735" t="str">
        <f t="shared" si="1235"/>
        <v>NO</v>
      </c>
      <c r="AH3735" t="str">
        <f t="shared" si="1236"/>
        <v>NO</v>
      </c>
      <c r="AI3735" t="str">
        <f t="shared" si="1237"/>
        <v/>
      </c>
      <c r="AJ3735">
        <f t="shared" si="1238"/>
        <v>0</v>
      </c>
    </row>
    <row r="3736" spans="1:36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218"/>
        <v>0.28466666666666668</v>
      </c>
      <c r="P3736" s="6">
        <f t="shared" si="1219"/>
        <v>61</v>
      </c>
      <c r="Q3736" t="str">
        <f t="shared" si="1220"/>
        <v>theater</v>
      </c>
      <c r="R3736" t="str">
        <f t="shared" si="1221"/>
        <v>plays</v>
      </c>
      <c r="S3736" s="8">
        <f t="shared" si="1222"/>
        <v>42090</v>
      </c>
      <c r="T3736" s="8">
        <f t="shared" si="1223"/>
        <v>42149.901574074072</v>
      </c>
      <c r="U3736">
        <f t="shared" si="1224"/>
        <v>2015</v>
      </c>
      <c r="V3736" t="str">
        <f>VLOOKUP(MONTH(S3736),REF!$C$4:$D$15,2,FALSE)</f>
        <v>MAR</v>
      </c>
      <c r="W3736" t="str">
        <f t="shared" si="1225"/>
        <v>NO</v>
      </c>
      <c r="X3736" t="str">
        <f t="shared" si="1226"/>
        <v>YES</v>
      </c>
      <c r="Y3736" t="str">
        <f t="shared" si="1227"/>
        <v>NO</v>
      </c>
      <c r="Z3736" t="str">
        <f t="shared" si="1228"/>
        <v>NO</v>
      </c>
      <c r="AA3736" t="str">
        <f t="shared" si="1229"/>
        <v>NO</v>
      </c>
      <c r="AB3736" t="str">
        <f t="shared" si="1230"/>
        <v>NO</v>
      </c>
      <c r="AC3736" t="str">
        <f t="shared" si="1231"/>
        <v>NO</v>
      </c>
      <c r="AD3736" t="str">
        <f t="shared" si="1232"/>
        <v>NO</v>
      </c>
      <c r="AE3736" t="str">
        <f t="shared" si="1233"/>
        <v>NO</v>
      </c>
      <c r="AF3736" t="str">
        <f t="shared" si="1234"/>
        <v>NO</v>
      </c>
      <c r="AG3736" t="str">
        <f t="shared" si="1235"/>
        <v>NO</v>
      </c>
      <c r="AH3736" t="str">
        <f t="shared" si="1236"/>
        <v>NO</v>
      </c>
      <c r="AI3736" t="str">
        <f t="shared" si="1237"/>
        <v/>
      </c>
      <c r="AJ3736">
        <f t="shared" si="1238"/>
        <v>7</v>
      </c>
    </row>
    <row r="3737" spans="1:36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218"/>
        <v>0.13333333333333333</v>
      </c>
      <c r="P3737" s="6">
        <f t="shared" si="1219"/>
        <v>10</v>
      </c>
      <c r="Q3737" t="str">
        <f t="shared" si="1220"/>
        <v>theater</v>
      </c>
      <c r="R3737" t="str">
        <f t="shared" si="1221"/>
        <v>plays</v>
      </c>
      <c r="S3737" s="8">
        <f t="shared" si="1222"/>
        <v>42123</v>
      </c>
      <c r="T3737" s="8">
        <f t="shared" si="1223"/>
        <v>42152.693159722221</v>
      </c>
      <c r="U3737">
        <f t="shared" si="1224"/>
        <v>2015</v>
      </c>
      <c r="V3737" t="str">
        <f>VLOOKUP(MONTH(S3737),REF!$C$4:$D$15,2,FALSE)</f>
        <v>APR</v>
      </c>
      <c r="W3737" t="str">
        <f t="shared" si="1225"/>
        <v>YES</v>
      </c>
      <c r="X3737" t="str">
        <f t="shared" si="1226"/>
        <v>NO</v>
      </c>
      <c r="Y3737" t="str">
        <f t="shared" si="1227"/>
        <v>NO</v>
      </c>
      <c r="Z3737" t="str">
        <f t="shared" si="1228"/>
        <v>NO</v>
      </c>
      <c r="AA3737" t="str">
        <f t="shared" si="1229"/>
        <v>NO</v>
      </c>
      <c r="AB3737" t="str">
        <f t="shared" si="1230"/>
        <v>NO</v>
      </c>
      <c r="AC3737" t="str">
        <f t="shared" si="1231"/>
        <v>NO</v>
      </c>
      <c r="AD3737" t="str">
        <f t="shared" si="1232"/>
        <v>NO</v>
      </c>
      <c r="AE3737" t="str">
        <f t="shared" si="1233"/>
        <v>NO</v>
      </c>
      <c r="AF3737" t="str">
        <f t="shared" si="1234"/>
        <v>NO</v>
      </c>
      <c r="AG3737" t="str">
        <f t="shared" si="1235"/>
        <v>NO</v>
      </c>
      <c r="AH3737" t="str">
        <f t="shared" si="1236"/>
        <v>NO</v>
      </c>
      <c r="AI3737" t="str">
        <f t="shared" si="1237"/>
        <v/>
      </c>
      <c r="AJ3737">
        <f t="shared" si="1238"/>
        <v>2</v>
      </c>
    </row>
    <row r="3738" spans="1:36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218"/>
        <v>6.6666666666666671E-3</v>
      </c>
      <c r="P3738" s="6">
        <f t="shared" si="1219"/>
        <v>10</v>
      </c>
      <c r="Q3738" t="str">
        <f t="shared" si="1220"/>
        <v>theater</v>
      </c>
      <c r="R3738" t="str">
        <f t="shared" si="1221"/>
        <v>plays</v>
      </c>
      <c r="S3738" s="8">
        <f t="shared" si="1222"/>
        <v>42049</v>
      </c>
      <c r="T3738" s="8">
        <f t="shared" si="1223"/>
        <v>42086.75</v>
      </c>
      <c r="U3738">
        <f t="shared" si="1224"/>
        <v>2015</v>
      </c>
      <c r="V3738" t="str">
        <f>VLOOKUP(MONTH(S3738),REF!$C$4:$D$15,2,FALSE)</f>
        <v>FEB</v>
      </c>
      <c r="W3738" t="str">
        <f t="shared" si="1225"/>
        <v>NO</v>
      </c>
      <c r="X3738" t="str">
        <f t="shared" si="1226"/>
        <v>YES</v>
      </c>
      <c r="Y3738" t="str">
        <f t="shared" si="1227"/>
        <v>NO</v>
      </c>
      <c r="Z3738" t="str">
        <f t="shared" si="1228"/>
        <v>NO</v>
      </c>
      <c r="AA3738" t="str">
        <f t="shared" si="1229"/>
        <v>NO</v>
      </c>
      <c r="AB3738" t="str">
        <f t="shared" si="1230"/>
        <v>NO</v>
      </c>
      <c r="AC3738" t="str">
        <f t="shared" si="1231"/>
        <v>NO</v>
      </c>
      <c r="AD3738" t="str">
        <f t="shared" si="1232"/>
        <v>NO</v>
      </c>
      <c r="AE3738" t="str">
        <f t="shared" si="1233"/>
        <v>NO</v>
      </c>
      <c r="AF3738" t="str">
        <f t="shared" si="1234"/>
        <v>NO</v>
      </c>
      <c r="AG3738" t="str">
        <f t="shared" si="1235"/>
        <v>NO</v>
      </c>
      <c r="AH3738" t="str">
        <f t="shared" si="1236"/>
        <v>NO</v>
      </c>
      <c r="AI3738" t="str">
        <f t="shared" si="1237"/>
        <v/>
      </c>
      <c r="AJ3738">
        <f t="shared" si="1238"/>
        <v>1</v>
      </c>
    </row>
    <row r="3739" spans="1:36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218"/>
        <v>0.21428571428571427</v>
      </c>
      <c r="P3739" s="6">
        <f t="shared" si="1219"/>
        <v>37.5</v>
      </c>
      <c r="Q3739" t="str">
        <f t="shared" si="1220"/>
        <v>theater</v>
      </c>
      <c r="R3739" t="str">
        <f t="shared" si="1221"/>
        <v>plays</v>
      </c>
      <c r="S3739" s="8">
        <f t="shared" si="1222"/>
        <v>42298</v>
      </c>
      <c r="T3739" s="8">
        <f t="shared" si="1223"/>
        <v>42320.290972222225</v>
      </c>
      <c r="U3739">
        <f t="shared" si="1224"/>
        <v>2015</v>
      </c>
      <c r="V3739" t="str">
        <f>VLOOKUP(MONTH(S3739),REF!$C$4:$D$15,2,FALSE)</f>
        <v>OCT</v>
      </c>
      <c r="W3739" t="str">
        <f t="shared" si="1225"/>
        <v>YES</v>
      </c>
      <c r="X3739" t="str">
        <f t="shared" si="1226"/>
        <v>NO</v>
      </c>
      <c r="Y3739" t="str">
        <f t="shared" si="1227"/>
        <v>NO</v>
      </c>
      <c r="Z3739" t="str">
        <f t="shared" si="1228"/>
        <v>NO</v>
      </c>
      <c r="AA3739" t="str">
        <f t="shared" si="1229"/>
        <v>NO</v>
      </c>
      <c r="AB3739" t="str">
        <f t="shared" si="1230"/>
        <v>NO</v>
      </c>
      <c r="AC3739" t="str">
        <f t="shared" si="1231"/>
        <v>NO</v>
      </c>
      <c r="AD3739" t="str">
        <f t="shared" si="1232"/>
        <v>NO</v>
      </c>
      <c r="AE3739" t="str">
        <f t="shared" si="1233"/>
        <v>NO</v>
      </c>
      <c r="AF3739" t="str">
        <f t="shared" si="1234"/>
        <v>NO</v>
      </c>
      <c r="AG3739" t="str">
        <f t="shared" si="1235"/>
        <v>NO</v>
      </c>
      <c r="AH3739" t="str">
        <f t="shared" si="1236"/>
        <v>NO</v>
      </c>
      <c r="AI3739" t="str">
        <f t="shared" si="1237"/>
        <v/>
      </c>
      <c r="AJ3739">
        <f t="shared" si="1238"/>
        <v>4</v>
      </c>
    </row>
    <row r="3740" spans="1:36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218"/>
        <v>0.18</v>
      </c>
      <c r="P3740" s="6">
        <f t="shared" si="1219"/>
        <v>45</v>
      </c>
      <c r="Q3740" t="str">
        <f t="shared" si="1220"/>
        <v>theater</v>
      </c>
      <c r="R3740" t="str">
        <f t="shared" si="1221"/>
        <v>plays</v>
      </c>
      <c r="S3740" s="8">
        <f t="shared" si="1222"/>
        <v>41814</v>
      </c>
      <c r="T3740" s="8">
        <f t="shared" si="1223"/>
        <v>41835.916666666664</v>
      </c>
      <c r="U3740">
        <f t="shared" si="1224"/>
        <v>2014</v>
      </c>
      <c r="V3740" t="str">
        <f>VLOOKUP(MONTH(S3740),REF!$C$4:$D$15,2,FALSE)</f>
        <v>JUN</v>
      </c>
      <c r="W3740" t="str">
        <f t="shared" si="1225"/>
        <v>NO</v>
      </c>
      <c r="X3740" t="str">
        <f t="shared" si="1226"/>
        <v>YES</v>
      </c>
      <c r="Y3740" t="str">
        <f t="shared" si="1227"/>
        <v>NO</v>
      </c>
      <c r="Z3740" t="str">
        <f t="shared" si="1228"/>
        <v>NO</v>
      </c>
      <c r="AA3740" t="str">
        <f t="shared" si="1229"/>
        <v>NO</v>
      </c>
      <c r="AB3740" t="str">
        <f t="shared" si="1230"/>
        <v>NO</v>
      </c>
      <c r="AC3740" t="str">
        <f t="shared" si="1231"/>
        <v>NO</v>
      </c>
      <c r="AD3740" t="str">
        <f t="shared" si="1232"/>
        <v>NO</v>
      </c>
      <c r="AE3740" t="str">
        <f t="shared" si="1233"/>
        <v>NO</v>
      </c>
      <c r="AF3740" t="str">
        <f t="shared" si="1234"/>
        <v>NO</v>
      </c>
      <c r="AG3740" t="str">
        <f t="shared" si="1235"/>
        <v>NO</v>
      </c>
      <c r="AH3740" t="str">
        <f t="shared" si="1236"/>
        <v>NO</v>
      </c>
      <c r="AI3740" t="str">
        <f t="shared" si="1237"/>
        <v/>
      </c>
      <c r="AJ3740">
        <f t="shared" si="1238"/>
        <v>6</v>
      </c>
    </row>
    <row r="3741" spans="1:36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218"/>
        <v>0.20125000000000001</v>
      </c>
      <c r="P3741" s="6">
        <f t="shared" si="1219"/>
        <v>100.625</v>
      </c>
      <c r="Q3741" t="str">
        <f t="shared" si="1220"/>
        <v>theater</v>
      </c>
      <c r="R3741" t="str">
        <f t="shared" si="1221"/>
        <v>plays</v>
      </c>
      <c r="S3741" s="8">
        <f t="shared" si="1222"/>
        <v>42548</v>
      </c>
      <c r="T3741" s="8">
        <f t="shared" si="1223"/>
        <v>42568.449861111112</v>
      </c>
      <c r="U3741">
        <f t="shared" si="1224"/>
        <v>2016</v>
      </c>
      <c r="V3741" t="str">
        <f>VLOOKUP(MONTH(S3741),REF!$C$4:$D$15,2,FALSE)</f>
        <v>JUN</v>
      </c>
      <c r="W3741" t="str">
        <f t="shared" si="1225"/>
        <v>NO</v>
      </c>
      <c r="X3741" t="str">
        <f t="shared" si="1226"/>
        <v>YES</v>
      </c>
      <c r="Y3741" t="str">
        <f t="shared" si="1227"/>
        <v>NO</v>
      </c>
      <c r="Z3741" t="str">
        <f t="shared" si="1228"/>
        <v>NO</v>
      </c>
      <c r="AA3741" t="str">
        <f t="shared" si="1229"/>
        <v>NO</v>
      </c>
      <c r="AB3741" t="str">
        <f t="shared" si="1230"/>
        <v>NO</v>
      </c>
      <c r="AC3741" t="str">
        <f t="shared" si="1231"/>
        <v>NO</v>
      </c>
      <c r="AD3741" t="str">
        <f t="shared" si="1232"/>
        <v>NO</v>
      </c>
      <c r="AE3741" t="str">
        <f t="shared" si="1233"/>
        <v>NO</v>
      </c>
      <c r="AF3741" t="str">
        <f t="shared" si="1234"/>
        <v>NO</v>
      </c>
      <c r="AG3741" t="str">
        <f t="shared" si="1235"/>
        <v>NO</v>
      </c>
      <c r="AH3741" t="str">
        <f t="shared" si="1236"/>
        <v>NO</v>
      </c>
      <c r="AI3741" t="str">
        <f t="shared" si="1237"/>
        <v/>
      </c>
      <c r="AJ3741">
        <f t="shared" si="1238"/>
        <v>8</v>
      </c>
    </row>
    <row r="3742" spans="1:36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218"/>
        <v>0.17899999999999999</v>
      </c>
      <c r="P3742" s="6">
        <f t="shared" si="1219"/>
        <v>25.571428571428573</v>
      </c>
      <c r="Q3742" t="str">
        <f t="shared" si="1220"/>
        <v>theater</v>
      </c>
      <c r="R3742" t="str">
        <f t="shared" si="1221"/>
        <v>plays</v>
      </c>
      <c r="S3742" s="8">
        <f t="shared" si="1222"/>
        <v>41833</v>
      </c>
      <c r="T3742" s="8">
        <f t="shared" si="1223"/>
        <v>41863.079143518517</v>
      </c>
      <c r="U3742">
        <f t="shared" si="1224"/>
        <v>2014</v>
      </c>
      <c r="V3742" t="str">
        <f>VLOOKUP(MONTH(S3742),REF!$C$4:$D$15,2,FALSE)</f>
        <v>JUL</v>
      </c>
      <c r="W3742" t="str">
        <f t="shared" si="1225"/>
        <v>NO</v>
      </c>
      <c r="X3742" t="str">
        <f t="shared" si="1226"/>
        <v>YES</v>
      </c>
      <c r="Y3742" t="str">
        <f t="shared" si="1227"/>
        <v>NO</v>
      </c>
      <c r="Z3742" t="str">
        <f t="shared" si="1228"/>
        <v>NO</v>
      </c>
      <c r="AA3742" t="str">
        <f t="shared" si="1229"/>
        <v>NO</v>
      </c>
      <c r="AB3742" t="str">
        <f t="shared" si="1230"/>
        <v>NO</v>
      </c>
      <c r="AC3742" t="str">
        <f t="shared" si="1231"/>
        <v>NO</v>
      </c>
      <c r="AD3742" t="str">
        <f t="shared" si="1232"/>
        <v>NO</v>
      </c>
      <c r="AE3742" t="str">
        <f t="shared" si="1233"/>
        <v>NO</v>
      </c>
      <c r="AF3742" t="str">
        <f t="shared" si="1234"/>
        <v>NO</v>
      </c>
      <c r="AG3742" t="str">
        <f t="shared" si="1235"/>
        <v>NO</v>
      </c>
      <c r="AH3742" t="str">
        <f t="shared" si="1236"/>
        <v>NO</v>
      </c>
      <c r="AI3742" t="str">
        <f t="shared" si="1237"/>
        <v/>
      </c>
      <c r="AJ3742">
        <f t="shared" si="1238"/>
        <v>14</v>
      </c>
    </row>
    <row r="3743" spans="1:36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218"/>
        <v>0</v>
      </c>
      <c r="P3743" s="6" t="e">
        <f t="shared" si="1219"/>
        <v>#DIV/0!</v>
      </c>
      <c r="Q3743" t="str">
        <f t="shared" si="1220"/>
        <v>theater</v>
      </c>
      <c r="R3743" t="str">
        <f t="shared" si="1221"/>
        <v>plays</v>
      </c>
      <c r="S3743" s="8">
        <f t="shared" si="1222"/>
        <v>42326</v>
      </c>
      <c r="T3743" s="8">
        <f t="shared" si="1223"/>
        <v>42355.920717592591</v>
      </c>
      <c r="U3743">
        <f t="shared" si="1224"/>
        <v>2015</v>
      </c>
      <c r="V3743" t="str">
        <f>VLOOKUP(MONTH(S3743),REF!$C$4:$D$15,2,FALSE)</f>
        <v>NOV</v>
      </c>
      <c r="W3743" t="str">
        <f t="shared" si="1225"/>
        <v>NO</v>
      </c>
      <c r="X3743" t="str">
        <f t="shared" si="1226"/>
        <v>NO</v>
      </c>
      <c r="Y3743" t="str">
        <f t="shared" si="1227"/>
        <v>NO</v>
      </c>
      <c r="Z3743" t="str">
        <f t="shared" si="1228"/>
        <v>NO</v>
      </c>
      <c r="AA3743" t="str">
        <f t="shared" si="1229"/>
        <v>NO</v>
      </c>
      <c r="AB3743" t="str">
        <f t="shared" si="1230"/>
        <v>YES</v>
      </c>
      <c r="AC3743" t="str">
        <f t="shared" si="1231"/>
        <v>NO</v>
      </c>
      <c r="AD3743" t="str">
        <f t="shared" si="1232"/>
        <v>NO</v>
      </c>
      <c r="AE3743" t="str">
        <f t="shared" si="1233"/>
        <v>NO</v>
      </c>
      <c r="AF3743" t="str">
        <f t="shared" si="1234"/>
        <v>NO</v>
      </c>
      <c r="AG3743" t="str">
        <f t="shared" si="1235"/>
        <v>NO</v>
      </c>
      <c r="AH3743" t="str">
        <f t="shared" si="1236"/>
        <v>NO</v>
      </c>
      <c r="AI3743" t="str">
        <f t="shared" si="1237"/>
        <v/>
      </c>
      <c r="AJ3743">
        <f t="shared" si="1238"/>
        <v>0</v>
      </c>
    </row>
    <row r="3744" spans="1:36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218"/>
        <v>0.02</v>
      </c>
      <c r="P3744" s="6">
        <f t="shared" si="1219"/>
        <v>25</v>
      </c>
      <c r="Q3744" t="str">
        <f t="shared" si="1220"/>
        <v>theater</v>
      </c>
      <c r="R3744" t="str">
        <f t="shared" si="1221"/>
        <v>plays</v>
      </c>
      <c r="S3744" s="8">
        <f t="shared" si="1222"/>
        <v>41858</v>
      </c>
      <c r="T3744" s="8">
        <f t="shared" si="1223"/>
        <v>41888.214629629627</v>
      </c>
      <c r="U3744">
        <f t="shared" si="1224"/>
        <v>2014</v>
      </c>
      <c r="V3744" t="str">
        <f>VLOOKUP(MONTH(S3744),REF!$C$4:$D$15,2,FALSE)</f>
        <v>AUG</v>
      </c>
      <c r="W3744" t="str">
        <f t="shared" si="1225"/>
        <v>NO</v>
      </c>
      <c r="X3744" t="str">
        <f t="shared" si="1226"/>
        <v>NO</v>
      </c>
      <c r="Y3744" t="str">
        <f t="shared" si="1227"/>
        <v>YES</v>
      </c>
      <c r="Z3744" t="str">
        <f t="shared" si="1228"/>
        <v>NO</v>
      </c>
      <c r="AA3744" t="str">
        <f t="shared" si="1229"/>
        <v>NO</v>
      </c>
      <c r="AB3744" t="str">
        <f t="shared" si="1230"/>
        <v>NO</v>
      </c>
      <c r="AC3744" t="str">
        <f t="shared" si="1231"/>
        <v>NO</v>
      </c>
      <c r="AD3744" t="str">
        <f t="shared" si="1232"/>
        <v>NO</v>
      </c>
      <c r="AE3744" t="str">
        <f t="shared" si="1233"/>
        <v>NO</v>
      </c>
      <c r="AF3744" t="str">
        <f t="shared" si="1234"/>
        <v>NO</v>
      </c>
      <c r="AG3744" t="str">
        <f t="shared" si="1235"/>
        <v>NO</v>
      </c>
      <c r="AH3744" t="str">
        <f t="shared" si="1236"/>
        <v>NO</v>
      </c>
      <c r="AI3744" t="str">
        <f t="shared" si="1237"/>
        <v/>
      </c>
      <c r="AJ3744">
        <f t="shared" si="1238"/>
        <v>4</v>
      </c>
    </row>
    <row r="3745" spans="1:36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218"/>
        <v>0</v>
      </c>
      <c r="P3745" s="6" t="e">
        <f t="shared" si="1219"/>
        <v>#DIV/0!</v>
      </c>
      <c r="Q3745" t="str">
        <f t="shared" si="1220"/>
        <v>theater</v>
      </c>
      <c r="R3745" t="str">
        <f t="shared" si="1221"/>
        <v>plays</v>
      </c>
      <c r="S3745" s="8">
        <f t="shared" si="1222"/>
        <v>41794</v>
      </c>
      <c r="T3745" s="8">
        <f t="shared" si="1223"/>
        <v>41823.710231481484</v>
      </c>
      <c r="U3745">
        <f t="shared" si="1224"/>
        <v>2014</v>
      </c>
      <c r="V3745" t="str">
        <f>VLOOKUP(MONTH(S3745),REF!$C$4:$D$15,2,FALSE)</f>
        <v>JUN</v>
      </c>
      <c r="W3745" t="str">
        <f t="shared" si="1225"/>
        <v>NO</v>
      </c>
      <c r="X3745" t="str">
        <f t="shared" si="1226"/>
        <v>YES</v>
      </c>
      <c r="Y3745" t="str">
        <f t="shared" si="1227"/>
        <v>NO</v>
      </c>
      <c r="Z3745" t="str">
        <f t="shared" si="1228"/>
        <v>NO</v>
      </c>
      <c r="AA3745" t="str">
        <f t="shared" si="1229"/>
        <v>NO</v>
      </c>
      <c r="AB3745" t="str">
        <f t="shared" si="1230"/>
        <v>NO</v>
      </c>
      <c r="AC3745" t="str">
        <f t="shared" si="1231"/>
        <v>NO</v>
      </c>
      <c r="AD3745" t="str">
        <f t="shared" si="1232"/>
        <v>NO</v>
      </c>
      <c r="AE3745" t="str">
        <f t="shared" si="1233"/>
        <v>NO</v>
      </c>
      <c r="AF3745" t="str">
        <f t="shared" si="1234"/>
        <v>NO</v>
      </c>
      <c r="AG3745" t="str">
        <f t="shared" si="1235"/>
        <v>NO</v>
      </c>
      <c r="AH3745" t="str">
        <f t="shared" si="1236"/>
        <v>NO</v>
      </c>
      <c r="AI3745" t="str">
        <f t="shared" si="1237"/>
        <v/>
      </c>
      <c r="AJ3745">
        <f t="shared" si="1238"/>
        <v>0</v>
      </c>
    </row>
    <row r="3746" spans="1:36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218"/>
        <v>0</v>
      </c>
      <c r="P3746" s="6" t="e">
        <f t="shared" si="1219"/>
        <v>#DIV/0!</v>
      </c>
      <c r="Q3746" t="str">
        <f t="shared" si="1220"/>
        <v>theater</v>
      </c>
      <c r="R3746" t="str">
        <f t="shared" si="1221"/>
        <v>plays</v>
      </c>
      <c r="S3746" s="8">
        <f t="shared" si="1222"/>
        <v>41794</v>
      </c>
      <c r="T3746" s="8">
        <f t="shared" si="1223"/>
        <v>41825.165972222225</v>
      </c>
      <c r="U3746">
        <f t="shared" si="1224"/>
        <v>2014</v>
      </c>
      <c r="V3746" t="str">
        <f>VLOOKUP(MONTH(S3746),REF!$C$4:$D$15,2,FALSE)</f>
        <v>JUN</v>
      </c>
      <c r="W3746" t="str">
        <f t="shared" si="1225"/>
        <v>NO</v>
      </c>
      <c r="X3746" t="str">
        <f t="shared" si="1226"/>
        <v>YES</v>
      </c>
      <c r="Y3746" t="str">
        <f t="shared" si="1227"/>
        <v>NO</v>
      </c>
      <c r="Z3746" t="str">
        <f t="shared" si="1228"/>
        <v>NO</v>
      </c>
      <c r="AA3746" t="str">
        <f t="shared" si="1229"/>
        <v>NO</v>
      </c>
      <c r="AB3746" t="str">
        <f t="shared" si="1230"/>
        <v>NO</v>
      </c>
      <c r="AC3746" t="str">
        <f t="shared" si="1231"/>
        <v>NO</v>
      </c>
      <c r="AD3746" t="str">
        <f t="shared" si="1232"/>
        <v>NO</v>
      </c>
      <c r="AE3746" t="str">
        <f t="shared" si="1233"/>
        <v>NO</v>
      </c>
      <c r="AF3746" t="str">
        <f t="shared" si="1234"/>
        <v>NO</v>
      </c>
      <c r="AG3746" t="str">
        <f t="shared" si="1235"/>
        <v>NO</v>
      </c>
      <c r="AH3746" t="str">
        <f t="shared" si="1236"/>
        <v>NO</v>
      </c>
      <c r="AI3746" t="str">
        <f t="shared" si="1237"/>
        <v/>
      </c>
      <c r="AJ3746">
        <f t="shared" si="1238"/>
        <v>0</v>
      </c>
    </row>
    <row r="3747" spans="1:36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218"/>
        <v>0.1</v>
      </c>
      <c r="P3747" s="6">
        <f t="shared" si="1219"/>
        <v>10</v>
      </c>
      <c r="Q3747" t="str">
        <f t="shared" si="1220"/>
        <v>theater</v>
      </c>
      <c r="R3747" t="str">
        <f t="shared" si="1221"/>
        <v>plays</v>
      </c>
      <c r="S3747" s="8">
        <f t="shared" si="1222"/>
        <v>41832</v>
      </c>
      <c r="T3747" s="8">
        <f t="shared" si="1223"/>
        <v>41861.697939814811</v>
      </c>
      <c r="U3747">
        <f t="shared" si="1224"/>
        <v>2014</v>
      </c>
      <c r="V3747" t="str">
        <f>VLOOKUP(MONTH(S3747),REF!$C$4:$D$15,2,FALSE)</f>
        <v>JUL</v>
      </c>
      <c r="W3747" t="str">
        <f t="shared" si="1225"/>
        <v>YES</v>
      </c>
      <c r="X3747" t="str">
        <f t="shared" si="1226"/>
        <v>NO</v>
      </c>
      <c r="Y3747" t="str">
        <f t="shared" si="1227"/>
        <v>NO</v>
      </c>
      <c r="Z3747" t="str">
        <f t="shared" si="1228"/>
        <v>NO</v>
      </c>
      <c r="AA3747" t="str">
        <f t="shared" si="1229"/>
        <v>NO</v>
      </c>
      <c r="AB3747" t="str">
        <f t="shared" si="1230"/>
        <v>NO</v>
      </c>
      <c r="AC3747" t="str">
        <f t="shared" si="1231"/>
        <v>NO</v>
      </c>
      <c r="AD3747" t="str">
        <f t="shared" si="1232"/>
        <v>NO</v>
      </c>
      <c r="AE3747" t="str">
        <f t="shared" si="1233"/>
        <v>NO</v>
      </c>
      <c r="AF3747" t="str">
        <f t="shared" si="1234"/>
        <v>NO</v>
      </c>
      <c r="AG3747" t="str">
        <f t="shared" si="1235"/>
        <v>NO</v>
      </c>
      <c r="AH3747" t="str">
        <f t="shared" si="1236"/>
        <v>NO</v>
      </c>
      <c r="AI3747" t="str">
        <f t="shared" si="1237"/>
        <v/>
      </c>
      <c r="AJ3747">
        <f t="shared" si="1238"/>
        <v>1</v>
      </c>
    </row>
    <row r="3748" spans="1:36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218"/>
        <v>2.3764705882352941E-2</v>
      </c>
      <c r="P3748" s="6">
        <f t="shared" si="1219"/>
        <v>202</v>
      </c>
      <c r="Q3748" t="str">
        <f t="shared" si="1220"/>
        <v>theater</v>
      </c>
      <c r="R3748" t="str">
        <f t="shared" si="1221"/>
        <v>plays</v>
      </c>
      <c r="S3748" s="8">
        <f t="shared" si="1222"/>
        <v>42621</v>
      </c>
      <c r="T3748" s="8">
        <f t="shared" si="1223"/>
        <v>42651.389340277776</v>
      </c>
      <c r="U3748">
        <f t="shared" si="1224"/>
        <v>2016</v>
      </c>
      <c r="V3748" t="str">
        <f>VLOOKUP(MONTH(S3748),REF!$C$4:$D$15,2,FALSE)</f>
        <v>SEP</v>
      </c>
      <c r="W3748" t="str">
        <f t="shared" si="1225"/>
        <v>NO</v>
      </c>
      <c r="X3748" t="str">
        <f t="shared" si="1226"/>
        <v>NO</v>
      </c>
      <c r="Y3748" t="str">
        <f t="shared" si="1227"/>
        <v>YES</v>
      </c>
      <c r="Z3748" t="str">
        <f t="shared" si="1228"/>
        <v>NO</v>
      </c>
      <c r="AA3748" t="str">
        <f t="shared" si="1229"/>
        <v>NO</v>
      </c>
      <c r="AB3748" t="str">
        <f t="shared" si="1230"/>
        <v>NO</v>
      </c>
      <c r="AC3748" t="str">
        <f t="shared" si="1231"/>
        <v>NO</v>
      </c>
      <c r="AD3748" t="str">
        <f t="shared" si="1232"/>
        <v>NO</v>
      </c>
      <c r="AE3748" t="str">
        <f t="shared" si="1233"/>
        <v>NO</v>
      </c>
      <c r="AF3748" t="str">
        <f t="shared" si="1234"/>
        <v>NO</v>
      </c>
      <c r="AG3748" t="str">
        <f t="shared" si="1235"/>
        <v>NO</v>
      </c>
      <c r="AH3748" t="str">
        <f t="shared" si="1236"/>
        <v>NO</v>
      </c>
      <c r="AI3748" t="str">
        <f t="shared" si="1237"/>
        <v/>
      </c>
      <c r="AJ3748">
        <f t="shared" si="1238"/>
        <v>1</v>
      </c>
    </row>
    <row r="3749" spans="1:36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218"/>
        <v>0.01</v>
      </c>
      <c r="P3749" s="6">
        <f t="shared" si="1219"/>
        <v>25</v>
      </c>
      <c r="Q3749" t="str">
        <f t="shared" si="1220"/>
        <v>theater</v>
      </c>
      <c r="R3749" t="str">
        <f t="shared" si="1221"/>
        <v>plays</v>
      </c>
      <c r="S3749" s="8">
        <f t="shared" si="1222"/>
        <v>42164</v>
      </c>
      <c r="T3749" s="8">
        <f t="shared" si="1223"/>
        <v>42190.957638888889</v>
      </c>
      <c r="U3749">
        <f t="shared" si="1224"/>
        <v>2015</v>
      </c>
      <c r="V3749" t="str">
        <f>VLOOKUP(MONTH(S3749),REF!$C$4:$D$15,2,FALSE)</f>
        <v>JUN</v>
      </c>
      <c r="W3749" t="str">
        <f t="shared" si="1225"/>
        <v>NO</v>
      </c>
      <c r="X3749" t="str">
        <f t="shared" si="1226"/>
        <v>YES</v>
      </c>
      <c r="Y3749" t="str">
        <f t="shared" si="1227"/>
        <v>NO</v>
      </c>
      <c r="Z3749" t="str">
        <f t="shared" si="1228"/>
        <v>NO</v>
      </c>
      <c r="AA3749" t="str">
        <f t="shared" si="1229"/>
        <v>NO</v>
      </c>
      <c r="AB3749" t="str">
        <f t="shared" si="1230"/>
        <v>NO</v>
      </c>
      <c r="AC3749" t="str">
        <f t="shared" si="1231"/>
        <v>NO</v>
      </c>
      <c r="AD3749" t="str">
        <f t="shared" si="1232"/>
        <v>NO</v>
      </c>
      <c r="AE3749" t="str">
        <f t="shared" si="1233"/>
        <v>NO</v>
      </c>
      <c r="AF3749" t="str">
        <f t="shared" si="1234"/>
        <v>NO</v>
      </c>
      <c r="AG3749" t="str">
        <f t="shared" si="1235"/>
        <v>NO</v>
      </c>
      <c r="AH3749" t="str">
        <f t="shared" si="1236"/>
        <v>NO</v>
      </c>
      <c r="AI3749" t="str">
        <f t="shared" si="1237"/>
        <v/>
      </c>
      <c r="AJ3749">
        <f t="shared" si="1238"/>
        <v>1</v>
      </c>
    </row>
    <row r="3750" spans="1:36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218"/>
        <v>1.0351999999999999</v>
      </c>
      <c r="P3750" s="6">
        <f t="shared" si="1219"/>
        <v>99.538461538461533</v>
      </c>
      <c r="Q3750" t="str">
        <f t="shared" si="1220"/>
        <v>theater</v>
      </c>
      <c r="R3750" t="str">
        <f t="shared" si="1221"/>
        <v>musical</v>
      </c>
      <c r="S3750" s="8">
        <f t="shared" si="1222"/>
        <v>42396</v>
      </c>
      <c r="T3750" s="8">
        <f t="shared" si="1223"/>
        <v>42416.249305555553</v>
      </c>
      <c r="U3750">
        <f t="shared" si="1224"/>
        <v>2016</v>
      </c>
      <c r="V3750" t="str">
        <f>VLOOKUP(MONTH(S3750),REF!$C$4:$D$15,2,FALSE)</f>
        <v>JAN</v>
      </c>
      <c r="W3750" t="str">
        <f t="shared" si="1225"/>
        <v>NO</v>
      </c>
      <c r="X3750" t="str">
        <f t="shared" si="1226"/>
        <v>NO</v>
      </c>
      <c r="Y3750" t="str">
        <f t="shared" si="1227"/>
        <v>YES</v>
      </c>
      <c r="Z3750" t="str">
        <f t="shared" si="1228"/>
        <v>NO</v>
      </c>
      <c r="AA3750" t="str">
        <f t="shared" si="1229"/>
        <v>NO</v>
      </c>
      <c r="AB3750" t="str">
        <f t="shared" si="1230"/>
        <v>NO</v>
      </c>
      <c r="AC3750" t="str">
        <f t="shared" si="1231"/>
        <v>NO</v>
      </c>
      <c r="AD3750" t="str">
        <f t="shared" si="1232"/>
        <v>NO</v>
      </c>
      <c r="AE3750" t="str">
        <f t="shared" si="1233"/>
        <v>NO</v>
      </c>
      <c r="AF3750" t="str">
        <f t="shared" si="1234"/>
        <v>NO</v>
      </c>
      <c r="AG3750" t="str">
        <f t="shared" si="1235"/>
        <v>NO</v>
      </c>
      <c r="AH3750" t="str">
        <f t="shared" si="1236"/>
        <v>NO</v>
      </c>
      <c r="AI3750">
        <f t="shared" si="1237"/>
        <v>52</v>
      </c>
      <c r="AJ3750" t="str">
        <f t="shared" si="1238"/>
        <v/>
      </c>
    </row>
    <row r="3751" spans="1:36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218"/>
        <v>1.05</v>
      </c>
      <c r="P3751" s="6">
        <f t="shared" si="1219"/>
        <v>75</v>
      </c>
      <c r="Q3751" t="str">
        <f t="shared" si="1220"/>
        <v>theater</v>
      </c>
      <c r="R3751" t="str">
        <f t="shared" si="1221"/>
        <v>musical</v>
      </c>
      <c r="S3751" s="8">
        <f t="shared" si="1222"/>
        <v>42458</v>
      </c>
      <c r="T3751" s="8">
        <f t="shared" si="1223"/>
        <v>42489.165972222225</v>
      </c>
      <c r="U3751">
        <f t="shared" si="1224"/>
        <v>2016</v>
      </c>
      <c r="V3751" t="str">
        <f>VLOOKUP(MONTH(S3751),REF!$C$4:$D$15,2,FALSE)</f>
        <v>MAR</v>
      </c>
      <c r="W3751" t="str">
        <f t="shared" si="1225"/>
        <v>YES</v>
      </c>
      <c r="X3751" t="str">
        <f t="shared" si="1226"/>
        <v>NO</v>
      </c>
      <c r="Y3751" t="str">
        <f t="shared" si="1227"/>
        <v>NO</v>
      </c>
      <c r="Z3751" t="str">
        <f t="shared" si="1228"/>
        <v>NO</v>
      </c>
      <c r="AA3751" t="str">
        <f t="shared" si="1229"/>
        <v>NO</v>
      </c>
      <c r="AB3751" t="str">
        <f t="shared" si="1230"/>
        <v>NO</v>
      </c>
      <c r="AC3751" t="str">
        <f t="shared" si="1231"/>
        <v>NO</v>
      </c>
      <c r="AD3751" t="str">
        <f t="shared" si="1232"/>
        <v>NO</v>
      </c>
      <c r="AE3751" t="str">
        <f t="shared" si="1233"/>
        <v>NO</v>
      </c>
      <c r="AF3751" t="str">
        <f t="shared" si="1234"/>
        <v>NO</v>
      </c>
      <c r="AG3751" t="str">
        <f t="shared" si="1235"/>
        <v>NO</v>
      </c>
      <c r="AH3751" t="str">
        <f t="shared" si="1236"/>
        <v>NO</v>
      </c>
      <c r="AI3751">
        <f t="shared" si="1237"/>
        <v>7</v>
      </c>
      <c r="AJ3751" t="str">
        <f t="shared" si="1238"/>
        <v/>
      </c>
    </row>
    <row r="3752" spans="1:36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218"/>
        <v>1.0044999999999999</v>
      </c>
      <c r="P3752" s="6">
        <f t="shared" si="1219"/>
        <v>215.25</v>
      </c>
      <c r="Q3752" t="str">
        <f t="shared" si="1220"/>
        <v>theater</v>
      </c>
      <c r="R3752" t="str">
        <f t="shared" si="1221"/>
        <v>musical</v>
      </c>
      <c r="S3752" s="8">
        <f t="shared" si="1222"/>
        <v>42017</v>
      </c>
      <c r="T3752" s="8">
        <f t="shared" si="1223"/>
        <v>42045.332638888889</v>
      </c>
      <c r="U3752">
        <f t="shared" si="1224"/>
        <v>2015</v>
      </c>
      <c r="V3752" t="str">
        <f>VLOOKUP(MONTH(S3752),REF!$C$4:$D$15,2,FALSE)</f>
        <v>JAN</v>
      </c>
      <c r="W3752" t="str">
        <f t="shared" si="1225"/>
        <v>NO</v>
      </c>
      <c r="X3752" t="str">
        <f t="shared" si="1226"/>
        <v>NO</v>
      </c>
      <c r="Y3752" t="str">
        <f t="shared" si="1227"/>
        <v>YES</v>
      </c>
      <c r="Z3752" t="str">
        <f t="shared" si="1228"/>
        <v>NO</v>
      </c>
      <c r="AA3752" t="str">
        <f t="shared" si="1229"/>
        <v>NO</v>
      </c>
      <c r="AB3752" t="str">
        <f t="shared" si="1230"/>
        <v>NO</v>
      </c>
      <c r="AC3752" t="str">
        <f t="shared" si="1231"/>
        <v>NO</v>
      </c>
      <c r="AD3752" t="str">
        <f t="shared" si="1232"/>
        <v>NO</v>
      </c>
      <c r="AE3752" t="str">
        <f t="shared" si="1233"/>
        <v>NO</v>
      </c>
      <c r="AF3752" t="str">
        <f t="shared" si="1234"/>
        <v>NO</v>
      </c>
      <c r="AG3752" t="str">
        <f t="shared" si="1235"/>
        <v>NO</v>
      </c>
      <c r="AH3752" t="str">
        <f t="shared" si="1236"/>
        <v>NO</v>
      </c>
      <c r="AI3752">
        <f t="shared" si="1237"/>
        <v>28</v>
      </c>
      <c r="AJ3752" t="str">
        <f t="shared" si="1238"/>
        <v/>
      </c>
    </row>
    <row r="3753" spans="1:36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218"/>
        <v>1.3260000000000001</v>
      </c>
      <c r="P3753" s="6">
        <f t="shared" si="1219"/>
        <v>120.54545454545455</v>
      </c>
      <c r="Q3753" t="str">
        <f t="shared" si="1220"/>
        <v>theater</v>
      </c>
      <c r="R3753" t="str">
        <f t="shared" si="1221"/>
        <v>musical</v>
      </c>
      <c r="S3753" s="8">
        <f t="shared" si="1222"/>
        <v>42403</v>
      </c>
      <c r="T3753" s="8">
        <f t="shared" si="1223"/>
        <v>42462.993900462963</v>
      </c>
      <c r="U3753">
        <f t="shared" si="1224"/>
        <v>2016</v>
      </c>
      <c r="V3753" t="str">
        <f>VLOOKUP(MONTH(S3753),REF!$C$4:$D$15,2,FALSE)</f>
        <v>FEB</v>
      </c>
      <c r="W3753" t="str">
        <f t="shared" si="1225"/>
        <v>NO</v>
      </c>
      <c r="X3753" t="str">
        <f t="shared" si="1226"/>
        <v>YES</v>
      </c>
      <c r="Y3753" t="str">
        <f t="shared" si="1227"/>
        <v>NO</v>
      </c>
      <c r="Z3753" t="str">
        <f t="shared" si="1228"/>
        <v>NO</v>
      </c>
      <c r="AA3753" t="str">
        <f t="shared" si="1229"/>
        <v>NO</v>
      </c>
      <c r="AB3753" t="str">
        <f t="shared" si="1230"/>
        <v>NO</v>
      </c>
      <c r="AC3753" t="str">
        <f t="shared" si="1231"/>
        <v>NO</v>
      </c>
      <c r="AD3753" t="str">
        <f t="shared" si="1232"/>
        <v>NO</v>
      </c>
      <c r="AE3753" t="str">
        <f t="shared" si="1233"/>
        <v>NO</v>
      </c>
      <c r="AF3753" t="str">
        <f t="shared" si="1234"/>
        <v>NO</v>
      </c>
      <c r="AG3753" t="str">
        <f t="shared" si="1235"/>
        <v>NO</v>
      </c>
      <c r="AH3753" t="str">
        <f t="shared" si="1236"/>
        <v>NO</v>
      </c>
      <c r="AI3753">
        <f t="shared" si="1237"/>
        <v>11</v>
      </c>
      <c r="AJ3753" t="str">
        <f t="shared" si="1238"/>
        <v/>
      </c>
    </row>
    <row r="3754" spans="1:36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218"/>
        <v>1.1299999999999999</v>
      </c>
      <c r="P3754" s="6">
        <f t="shared" si="1219"/>
        <v>37.666666666666664</v>
      </c>
      <c r="Q3754" t="str">
        <f t="shared" si="1220"/>
        <v>theater</v>
      </c>
      <c r="R3754" t="str">
        <f t="shared" si="1221"/>
        <v>musical</v>
      </c>
      <c r="S3754" s="8">
        <f t="shared" si="1222"/>
        <v>42620</v>
      </c>
      <c r="T3754" s="8">
        <f t="shared" si="1223"/>
        <v>42659.875</v>
      </c>
      <c r="U3754">
        <f t="shared" si="1224"/>
        <v>2016</v>
      </c>
      <c r="V3754" t="str">
        <f>VLOOKUP(MONTH(S3754),REF!$C$4:$D$15,2,FALSE)</f>
        <v>SEP</v>
      </c>
      <c r="W3754" t="str">
        <f t="shared" si="1225"/>
        <v>YES</v>
      </c>
      <c r="X3754" t="str">
        <f t="shared" si="1226"/>
        <v>NO</v>
      </c>
      <c r="Y3754" t="str">
        <f t="shared" si="1227"/>
        <v>NO</v>
      </c>
      <c r="Z3754" t="str">
        <f t="shared" si="1228"/>
        <v>NO</v>
      </c>
      <c r="AA3754" t="str">
        <f t="shared" si="1229"/>
        <v>NO</v>
      </c>
      <c r="AB3754" t="str">
        <f t="shared" si="1230"/>
        <v>NO</v>
      </c>
      <c r="AC3754" t="str">
        <f t="shared" si="1231"/>
        <v>NO</v>
      </c>
      <c r="AD3754" t="str">
        <f t="shared" si="1232"/>
        <v>NO</v>
      </c>
      <c r="AE3754" t="str">
        <f t="shared" si="1233"/>
        <v>NO</v>
      </c>
      <c r="AF3754" t="str">
        <f t="shared" si="1234"/>
        <v>NO</v>
      </c>
      <c r="AG3754" t="str">
        <f t="shared" si="1235"/>
        <v>NO</v>
      </c>
      <c r="AH3754" t="str">
        <f t="shared" si="1236"/>
        <v>NO</v>
      </c>
      <c r="AI3754">
        <f t="shared" si="1237"/>
        <v>15</v>
      </c>
      <c r="AJ3754" t="str">
        <f t="shared" si="1238"/>
        <v/>
      </c>
    </row>
    <row r="3755" spans="1:36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218"/>
        <v>1.0334000000000001</v>
      </c>
      <c r="P3755" s="6">
        <f t="shared" si="1219"/>
        <v>172.23333333333332</v>
      </c>
      <c r="Q3755" t="str">
        <f t="shared" si="1220"/>
        <v>theater</v>
      </c>
      <c r="R3755" t="str">
        <f t="shared" si="1221"/>
        <v>musical</v>
      </c>
      <c r="S3755" s="8">
        <f t="shared" si="1222"/>
        <v>42129</v>
      </c>
      <c r="T3755" s="8">
        <f t="shared" si="1223"/>
        <v>42158</v>
      </c>
      <c r="U3755">
        <f t="shared" si="1224"/>
        <v>2015</v>
      </c>
      <c r="V3755" t="str">
        <f>VLOOKUP(MONTH(S3755),REF!$C$4:$D$15,2,FALSE)</f>
        <v>MAY</v>
      </c>
      <c r="W3755" t="str">
        <f t="shared" si="1225"/>
        <v>NO</v>
      </c>
      <c r="X3755" t="str">
        <f t="shared" si="1226"/>
        <v>NO</v>
      </c>
      <c r="Y3755" t="str">
        <f t="shared" si="1227"/>
        <v>YES</v>
      </c>
      <c r="Z3755" t="str">
        <f t="shared" si="1228"/>
        <v>NO</v>
      </c>
      <c r="AA3755" t="str">
        <f t="shared" si="1229"/>
        <v>NO</v>
      </c>
      <c r="AB3755" t="str">
        <f t="shared" si="1230"/>
        <v>NO</v>
      </c>
      <c r="AC3755" t="str">
        <f t="shared" si="1231"/>
        <v>NO</v>
      </c>
      <c r="AD3755" t="str">
        <f t="shared" si="1232"/>
        <v>NO</v>
      </c>
      <c r="AE3755" t="str">
        <f t="shared" si="1233"/>
        <v>NO</v>
      </c>
      <c r="AF3755" t="str">
        <f t="shared" si="1234"/>
        <v>NO</v>
      </c>
      <c r="AG3755" t="str">
        <f t="shared" si="1235"/>
        <v>NO</v>
      </c>
      <c r="AH3755" t="str">
        <f t="shared" si="1236"/>
        <v>NO</v>
      </c>
      <c r="AI3755">
        <f t="shared" si="1237"/>
        <v>30</v>
      </c>
      <c r="AJ3755" t="str">
        <f t="shared" si="1238"/>
        <v/>
      </c>
    </row>
    <row r="3756" spans="1:36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218"/>
        <v>1.2</v>
      </c>
      <c r="P3756" s="6">
        <f t="shared" si="1219"/>
        <v>111.11111111111111</v>
      </c>
      <c r="Q3756" t="str">
        <f t="shared" si="1220"/>
        <v>theater</v>
      </c>
      <c r="R3756" t="str">
        <f t="shared" si="1221"/>
        <v>musical</v>
      </c>
      <c r="S3756" s="8">
        <f t="shared" si="1222"/>
        <v>41809</v>
      </c>
      <c r="T3756" s="8">
        <f t="shared" si="1223"/>
        <v>41846.207638888889</v>
      </c>
      <c r="U3756">
        <f t="shared" si="1224"/>
        <v>2014</v>
      </c>
      <c r="V3756" t="str">
        <f>VLOOKUP(MONTH(S3756),REF!$C$4:$D$15,2,FALSE)</f>
        <v>JUN</v>
      </c>
      <c r="W3756" t="str">
        <f t="shared" si="1225"/>
        <v>NO</v>
      </c>
      <c r="X3756" t="str">
        <f t="shared" si="1226"/>
        <v>YES</v>
      </c>
      <c r="Y3756" t="str">
        <f t="shared" si="1227"/>
        <v>NO</v>
      </c>
      <c r="Z3756" t="str">
        <f t="shared" si="1228"/>
        <v>NO</v>
      </c>
      <c r="AA3756" t="str">
        <f t="shared" si="1229"/>
        <v>NO</v>
      </c>
      <c r="AB3756" t="str">
        <f t="shared" si="1230"/>
        <v>NO</v>
      </c>
      <c r="AC3756" t="str">
        <f t="shared" si="1231"/>
        <v>NO</v>
      </c>
      <c r="AD3756" t="str">
        <f t="shared" si="1232"/>
        <v>NO</v>
      </c>
      <c r="AE3756" t="str">
        <f t="shared" si="1233"/>
        <v>NO</v>
      </c>
      <c r="AF3756" t="str">
        <f t="shared" si="1234"/>
        <v>NO</v>
      </c>
      <c r="AG3756" t="str">
        <f t="shared" si="1235"/>
        <v>NO</v>
      </c>
      <c r="AH3756" t="str">
        <f t="shared" si="1236"/>
        <v>NO</v>
      </c>
      <c r="AI3756">
        <f t="shared" si="1237"/>
        <v>27</v>
      </c>
      <c r="AJ3756" t="str">
        <f t="shared" si="1238"/>
        <v/>
      </c>
    </row>
    <row r="3757" spans="1:36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218"/>
        <v>1.2963636363636364</v>
      </c>
      <c r="P3757" s="6">
        <f t="shared" si="1219"/>
        <v>25.464285714285715</v>
      </c>
      <c r="Q3757" t="str">
        <f t="shared" si="1220"/>
        <v>theater</v>
      </c>
      <c r="R3757" t="str">
        <f t="shared" si="1221"/>
        <v>musical</v>
      </c>
      <c r="S3757" s="8">
        <f t="shared" si="1222"/>
        <v>42446</v>
      </c>
      <c r="T3757" s="8">
        <f t="shared" si="1223"/>
        <v>42475.866979166662</v>
      </c>
      <c r="U3757">
        <f t="shared" si="1224"/>
        <v>2016</v>
      </c>
      <c r="V3757" t="str">
        <f>VLOOKUP(MONTH(S3757),REF!$C$4:$D$15,2,FALSE)</f>
        <v>MAR</v>
      </c>
      <c r="W3757" t="str">
        <f t="shared" si="1225"/>
        <v>YES</v>
      </c>
      <c r="X3757" t="str">
        <f t="shared" si="1226"/>
        <v>NO</v>
      </c>
      <c r="Y3757" t="str">
        <f t="shared" si="1227"/>
        <v>NO</v>
      </c>
      <c r="Z3757" t="str">
        <f t="shared" si="1228"/>
        <v>NO</v>
      </c>
      <c r="AA3757" t="str">
        <f t="shared" si="1229"/>
        <v>NO</v>
      </c>
      <c r="AB3757" t="str">
        <f t="shared" si="1230"/>
        <v>NO</v>
      </c>
      <c r="AC3757" t="str">
        <f t="shared" si="1231"/>
        <v>NO</v>
      </c>
      <c r="AD3757" t="str">
        <f t="shared" si="1232"/>
        <v>NO</v>
      </c>
      <c r="AE3757" t="str">
        <f t="shared" si="1233"/>
        <v>NO</v>
      </c>
      <c r="AF3757" t="str">
        <f t="shared" si="1234"/>
        <v>NO</v>
      </c>
      <c r="AG3757" t="str">
        <f t="shared" si="1235"/>
        <v>NO</v>
      </c>
      <c r="AH3757" t="str">
        <f t="shared" si="1236"/>
        <v>NO</v>
      </c>
      <c r="AI3757">
        <f t="shared" si="1237"/>
        <v>28</v>
      </c>
      <c r="AJ3757" t="str">
        <f t="shared" si="1238"/>
        <v/>
      </c>
    </row>
    <row r="3758" spans="1:36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218"/>
        <v>1.0111111111111111</v>
      </c>
      <c r="P3758" s="6">
        <f t="shared" si="1219"/>
        <v>267.64705882352939</v>
      </c>
      <c r="Q3758" t="str">
        <f t="shared" si="1220"/>
        <v>theater</v>
      </c>
      <c r="R3758" t="str">
        <f t="shared" si="1221"/>
        <v>musical</v>
      </c>
      <c r="S3758" s="8">
        <f t="shared" si="1222"/>
        <v>41772</v>
      </c>
      <c r="T3758" s="8">
        <f t="shared" si="1223"/>
        <v>41801.814791666664</v>
      </c>
      <c r="U3758">
        <f t="shared" si="1224"/>
        <v>2014</v>
      </c>
      <c r="V3758" t="str">
        <f>VLOOKUP(MONTH(S3758),REF!$C$4:$D$15,2,FALSE)</f>
        <v>MAY</v>
      </c>
      <c r="W3758" t="str">
        <f t="shared" si="1225"/>
        <v>NO</v>
      </c>
      <c r="X3758" t="str">
        <f t="shared" si="1226"/>
        <v>YES</v>
      </c>
      <c r="Y3758" t="str">
        <f t="shared" si="1227"/>
        <v>NO</v>
      </c>
      <c r="Z3758" t="str">
        <f t="shared" si="1228"/>
        <v>NO</v>
      </c>
      <c r="AA3758" t="str">
        <f t="shared" si="1229"/>
        <v>NO</v>
      </c>
      <c r="AB3758" t="str">
        <f t="shared" si="1230"/>
        <v>NO</v>
      </c>
      <c r="AC3758" t="str">
        <f t="shared" si="1231"/>
        <v>NO</v>
      </c>
      <c r="AD3758" t="str">
        <f t="shared" si="1232"/>
        <v>NO</v>
      </c>
      <c r="AE3758" t="str">
        <f t="shared" si="1233"/>
        <v>NO</v>
      </c>
      <c r="AF3758" t="str">
        <f t="shared" si="1234"/>
        <v>NO</v>
      </c>
      <c r="AG3758" t="str">
        <f t="shared" si="1235"/>
        <v>NO</v>
      </c>
      <c r="AH3758" t="str">
        <f t="shared" si="1236"/>
        <v>NO</v>
      </c>
      <c r="AI3758">
        <f t="shared" si="1237"/>
        <v>17</v>
      </c>
      <c r="AJ3758" t="str">
        <f t="shared" si="1238"/>
        <v/>
      </c>
    </row>
    <row r="3759" spans="1:36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218"/>
        <v>1.0851428571428572</v>
      </c>
      <c r="P3759" s="6">
        <f t="shared" si="1219"/>
        <v>75.959999999999994</v>
      </c>
      <c r="Q3759" t="str">
        <f t="shared" si="1220"/>
        <v>theater</v>
      </c>
      <c r="R3759" t="str">
        <f t="shared" si="1221"/>
        <v>musical</v>
      </c>
      <c r="S3759" s="8">
        <f t="shared" si="1222"/>
        <v>41955</v>
      </c>
      <c r="T3759" s="8">
        <f t="shared" si="1223"/>
        <v>41974.850868055553</v>
      </c>
      <c r="U3759">
        <f t="shared" si="1224"/>
        <v>2014</v>
      </c>
      <c r="V3759" t="str">
        <f>VLOOKUP(MONTH(S3759),REF!$C$4:$D$15,2,FALSE)</f>
        <v>NOV</v>
      </c>
      <c r="W3759" t="str">
        <f t="shared" si="1225"/>
        <v>NO</v>
      </c>
      <c r="X3759" t="str">
        <f t="shared" si="1226"/>
        <v>YES</v>
      </c>
      <c r="Y3759" t="str">
        <f t="shared" si="1227"/>
        <v>NO</v>
      </c>
      <c r="Z3759" t="str">
        <f t="shared" si="1228"/>
        <v>NO</v>
      </c>
      <c r="AA3759" t="str">
        <f t="shared" si="1229"/>
        <v>NO</v>
      </c>
      <c r="AB3759" t="str">
        <f t="shared" si="1230"/>
        <v>NO</v>
      </c>
      <c r="AC3759" t="str">
        <f t="shared" si="1231"/>
        <v>NO</v>
      </c>
      <c r="AD3759" t="str">
        <f t="shared" si="1232"/>
        <v>NO</v>
      </c>
      <c r="AE3759" t="str">
        <f t="shared" si="1233"/>
        <v>NO</v>
      </c>
      <c r="AF3759" t="str">
        <f t="shared" si="1234"/>
        <v>NO</v>
      </c>
      <c r="AG3759" t="str">
        <f t="shared" si="1235"/>
        <v>NO</v>
      </c>
      <c r="AH3759" t="str">
        <f t="shared" si="1236"/>
        <v>NO</v>
      </c>
      <c r="AI3759">
        <f t="shared" si="1237"/>
        <v>50</v>
      </c>
      <c r="AJ3759" t="str">
        <f t="shared" si="1238"/>
        <v/>
      </c>
    </row>
    <row r="3760" spans="1:36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218"/>
        <v>1.0233333333333334</v>
      </c>
      <c r="P3760" s="6">
        <f t="shared" si="1219"/>
        <v>59.03846153846154</v>
      </c>
      <c r="Q3760" t="str">
        <f t="shared" si="1220"/>
        <v>theater</v>
      </c>
      <c r="R3760" t="str">
        <f t="shared" si="1221"/>
        <v>musical</v>
      </c>
      <c r="S3760" s="8">
        <f t="shared" si="1222"/>
        <v>41747</v>
      </c>
      <c r="T3760" s="8">
        <f t="shared" si="1223"/>
        <v>41778.208333333336</v>
      </c>
      <c r="U3760">
        <f t="shared" si="1224"/>
        <v>2014</v>
      </c>
      <c r="V3760" t="str">
        <f>VLOOKUP(MONTH(S3760),REF!$C$4:$D$15,2,FALSE)</f>
        <v>APR</v>
      </c>
      <c r="W3760" t="str">
        <f t="shared" si="1225"/>
        <v>NO</v>
      </c>
      <c r="X3760" t="str">
        <f t="shared" si="1226"/>
        <v>YES</v>
      </c>
      <c r="Y3760" t="str">
        <f t="shared" si="1227"/>
        <v>NO</v>
      </c>
      <c r="Z3760" t="str">
        <f t="shared" si="1228"/>
        <v>NO</v>
      </c>
      <c r="AA3760" t="str">
        <f t="shared" si="1229"/>
        <v>NO</v>
      </c>
      <c r="AB3760" t="str">
        <f t="shared" si="1230"/>
        <v>NO</v>
      </c>
      <c r="AC3760" t="str">
        <f t="shared" si="1231"/>
        <v>NO</v>
      </c>
      <c r="AD3760" t="str">
        <f t="shared" si="1232"/>
        <v>NO</v>
      </c>
      <c r="AE3760" t="str">
        <f t="shared" si="1233"/>
        <v>NO</v>
      </c>
      <c r="AF3760" t="str">
        <f t="shared" si="1234"/>
        <v>NO</v>
      </c>
      <c r="AG3760" t="str">
        <f t="shared" si="1235"/>
        <v>NO</v>
      </c>
      <c r="AH3760" t="str">
        <f t="shared" si="1236"/>
        <v>NO</v>
      </c>
      <c r="AI3760">
        <f t="shared" si="1237"/>
        <v>26</v>
      </c>
      <c r="AJ3760" t="str">
        <f t="shared" si="1238"/>
        <v/>
      </c>
    </row>
    <row r="3761" spans="1:36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218"/>
        <v>1.1024425000000002</v>
      </c>
      <c r="P3761" s="6">
        <f t="shared" si="1219"/>
        <v>50.111022727272733</v>
      </c>
      <c r="Q3761" t="str">
        <f t="shared" si="1220"/>
        <v>theater</v>
      </c>
      <c r="R3761" t="str">
        <f t="shared" si="1221"/>
        <v>musical</v>
      </c>
      <c r="S3761" s="8">
        <f t="shared" si="1222"/>
        <v>42182</v>
      </c>
      <c r="T3761" s="8">
        <f t="shared" si="1223"/>
        <v>42242.108252314814</v>
      </c>
      <c r="U3761">
        <f t="shared" si="1224"/>
        <v>2015</v>
      </c>
      <c r="V3761" t="str">
        <f>VLOOKUP(MONTH(S3761),REF!$C$4:$D$15,2,FALSE)</f>
        <v>JUN</v>
      </c>
      <c r="W3761" t="str">
        <f t="shared" si="1225"/>
        <v>NO</v>
      </c>
      <c r="X3761" t="str">
        <f t="shared" si="1226"/>
        <v>YES</v>
      </c>
      <c r="Y3761" t="str">
        <f t="shared" si="1227"/>
        <v>NO</v>
      </c>
      <c r="Z3761" t="str">
        <f t="shared" si="1228"/>
        <v>NO</v>
      </c>
      <c r="AA3761" t="str">
        <f t="shared" si="1229"/>
        <v>NO</v>
      </c>
      <c r="AB3761" t="str">
        <f t="shared" si="1230"/>
        <v>NO</v>
      </c>
      <c r="AC3761" t="str">
        <f t="shared" si="1231"/>
        <v>NO</v>
      </c>
      <c r="AD3761" t="str">
        <f t="shared" si="1232"/>
        <v>NO</v>
      </c>
      <c r="AE3761" t="str">
        <f t="shared" si="1233"/>
        <v>NO</v>
      </c>
      <c r="AF3761" t="str">
        <f t="shared" si="1234"/>
        <v>NO</v>
      </c>
      <c r="AG3761" t="str">
        <f t="shared" si="1235"/>
        <v>NO</v>
      </c>
      <c r="AH3761" t="str">
        <f t="shared" si="1236"/>
        <v>NO</v>
      </c>
      <c r="AI3761">
        <f t="shared" si="1237"/>
        <v>88</v>
      </c>
      <c r="AJ3761" t="str">
        <f t="shared" si="1238"/>
        <v/>
      </c>
    </row>
    <row r="3762" spans="1:36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218"/>
        <v>1.010154</v>
      </c>
      <c r="P3762" s="6">
        <f t="shared" si="1219"/>
        <v>55.502967032967035</v>
      </c>
      <c r="Q3762" t="str">
        <f t="shared" si="1220"/>
        <v>theater</v>
      </c>
      <c r="R3762" t="str">
        <f t="shared" si="1221"/>
        <v>musical</v>
      </c>
      <c r="S3762" s="8">
        <f t="shared" si="1222"/>
        <v>41740</v>
      </c>
      <c r="T3762" s="8">
        <f t="shared" si="1223"/>
        <v>41764.525300925925</v>
      </c>
      <c r="U3762">
        <f t="shared" si="1224"/>
        <v>2014</v>
      </c>
      <c r="V3762" t="str">
        <f>VLOOKUP(MONTH(S3762),REF!$C$4:$D$15,2,FALSE)</f>
        <v>APR</v>
      </c>
      <c r="W3762" t="str">
        <f t="shared" si="1225"/>
        <v>NO</v>
      </c>
      <c r="X3762" t="str">
        <f t="shared" si="1226"/>
        <v>NO</v>
      </c>
      <c r="Y3762" t="str">
        <f t="shared" si="1227"/>
        <v>YES</v>
      </c>
      <c r="Z3762" t="str">
        <f t="shared" si="1228"/>
        <v>NO</v>
      </c>
      <c r="AA3762" t="str">
        <f t="shared" si="1229"/>
        <v>NO</v>
      </c>
      <c r="AB3762" t="str">
        <f t="shared" si="1230"/>
        <v>NO</v>
      </c>
      <c r="AC3762" t="str">
        <f t="shared" si="1231"/>
        <v>NO</v>
      </c>
      <c r="AD3762" t="str">
        <f t="shared" si="1232"/>
        <v>NO</v>
      </c>
      <c r="AE3762" t="str">
        <f t="shared" si="1233"/>
        <v>NO</v>
      </c>
      <c r="AF3762" t="str">
        <f t="shared" si="1234"/>
        <v>NO</v>
      </c>
      <c r="AG3762" t="str">
        <f t="shared" si="1235"/>
        <v>NO</v>
      </c>
      <c r="AH3762" t="str">
        <f t="shared" si="1236"/>
        <v>NO</v>
      </c>
      <c r="AI3762">
        <f t="shared" si="1237"/>
        <v>91</v>
      </c>
      <c r="AJ3762" t="str">
        <f t="shared" si="1238"/>
        <v/>
      </c>
    </row>
    <row r="3763" spans="1:36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218"/>
        <v>1</v>
      </c>
      <c r="P3763" s="6">
        <f t="shared" si="1219"/>
        <v>166.66666666666666</v>
      </c>
      <c r="Q3763" t="str">
        <f t="shared" si="1220"/>
        <v>theater</v>
      </c>
      <c r="R3763" t="str">
        <f t="shared" si="1221"/>
        <v>musical</v>
      </c>
      <c r="S3763" s="8">
        <f t="shared" si="1222"/>
        <v>42173</v>
      </c>
      <c r="T3763" s="8">
        <f t="shared" si="1223"/>
        <v>42226.958333333328</v>
      </c>
      <c r="U3763">
        <f t="shared" si="1224"/>
        <v>2015</v>
      </c>
      <c r="V3763" t="str">
        <f>VLOOKUP(MONTH(S3763),REF!$C$4:$D$15,2,FALSE)</f>
        <v>JUN</v>
      </c>
      <c r="W3763" t="str">
        <f t="shared" si="1225"/>
        <v>YES</v>
      </c>
      <c r="X3763" t="str">
        <f t="shared" si="1226"/>
        <v>NO</v>
      </c>
      <c r="Y3763" t="str">
        <f t="shared" si="1227"/>
        <v>NO</v>
      </c>
      <c r="Z3763" t="str">
        <f t="shared" si="1228"/>
        <v>NO</v>
      </c>
      <c r="AA3763" t="str">
        <f t="shared" si="1229"/>
        <v>NO</v>
      </c>
      <c r="AB3763" t="str">
        <f t="shared" si="1230"/>
        <v>NO</v>
      </c>
      <c r="AC3763" t="str">
        <f t="shared" si="1231"/>
        <v>NO</v>
      </c>
      <c r="AD3763" t="str">
        <f t="shared" si="1232"/>
        <v>NO</v>
      </c>
      <c r="AE3763" t="str">
        <f t="shared" si="1233"/>
        <v>NO</v>
      </c>
      <c r="AF3763" t="str">
        <f t="shared" si="1234"/>
        <v>NO</v>
      </c>
      <c r="AG3763" t="str">
        <f t="shared" si="1235"/>
        <v>NO</v>
      </c>
      <c r="AH3763" t="str">
        <f t="shared" si="1236"/>
        <v>NO</v>
      </c>
      <c r="AI3763">
        <f t="shared" si="1237"/>
        <v>3</v>
      </c>
      <c r="AJ3763" t="str">
        <f t="shared" si="1238"/>
        <v/>
      </c>
    </row>
    <row r="3764" spans="1:36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218"/>
        <v>1.0624</v>
      </c>
      <c r="P3764" s="6">
        <f t="shared" si="1219"/>
        <v>47.428571428571431</v>
      </c>
      <c r="Q3764" t="str">
        <f t="shared" si="1220"/>
        <v>theater</v>
      </c>
      <c r="R3764" t="str">
        <f t="shared" si="1221"/>
        <v>musical</v>
      </c>
      <c r="S3764" s="8">
        <f t="shared" si="1222"/>
        <v>42194</v>
      </c>
      <c r="T3764" s="8">
        <f t="shared" si="1223"/>
        <v>42218.813530092593</v>
      </c>
      <c r="U3764">
        <f t="shared" si="1224"/>
        <v>2015</v>
      </c>
      <c r="V3764" t="str">
        <f>VLOOKUP(MONTH(S3764),REF!$C$4:$D$15,2,FALSE)</f>
        <v>JUL</v>
      </c>
      <c r="W3764" t="str">
        <f t="shared" si="1225"/>
        <v>NO</v>
      </c>
      <c r="X3764" t="str">
        <f t="shared" si="1226"/>
        <v>YES</v>
      </c>
      <c r="Y3764" t="str">
        <f t="shared" si="1227"/>
        <v>NO</v>
      </c>
      <c r="Z3764" t="str">
        <f t="shared" si="1228"/>
        <v>NO</v>
      </c>
      <c r="AA3764" t="str">
        <f t="shared" si="1229"/>
        <v>NO</v>
      </c>
      <c r="AB3764" t="str">
        <f t="shared" si="1230"/>
        <v>NO</v>
      </c>
      <c r="AC3764" t="str">
        <f t="shared" si="1231"/>
        <v>NO</v>
      </c>
      <c r="AD3764" t="str">
        <f t="shared" si="1232"/>
        <v>NO</v>
      </c>
      <c r="AE3764" t="str">
        <f t="shared" si="1233"/>
        <v>NO</v>
      </c>
      <c r="AF3764" t="str">
        <f t="shared" si="1234"/>
        <v>NO</v>
      </c>
      <c r="AG3764" t="str">
        <f t="shared" si="1235"/>
        <v>NO</v>
      </c>
      <c r="AH3764" t="str">
        <f t="shared" si="1236"/>
        <v>NO</v>
      </c>
      <c r="AI3764">
        <f t="shared" si="1237"/>
        <v>28</v>
      </c>
      <c r="AJ3764" t="str">
        <f t="shared" si="1238"/>
        <v/>
      </c>
    </row>
    <row r="3765" spans="1:36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218"/>
        <v>1</v>
      </c>
      <c r="P3765" s="6">
        <f t="shared" si="1219"/>
        <v>64.935064935064929</v>
      </c>
      <c r="Q3765" t="str">
        <f t="shared" si="1220"/>
        <v>theater</v>
      </c>
      <c r="R3765" t="str">
        <f t="shared" si="1221"/>
        <v>musical</v>
      </c>
      <c r="S3765" s="8">
        <f t="shared" si="1222"/>
        <v>42066</v>
      </c>
      <c r="T3765" s="8">
        <f t="shared" si="1223"/>
        <v>42095.708634259259</v>
      </c>
      <c r="U3765">
        <f t="shared" si="1224"/>
        <v>2015</v>
      </c>
      <c r="V3765" t="str">
        <f>VLOOKUP(MONTH(S3765),REF!$C$4:$D$15,2,FALSE)</f>
        <v>MAR</v>
      </c>
      <c r="W3765" t="str">
        <f t="shared" si="1225"/>
        <v>NO</v>
      </c>
      <c r="X3765" t="str">
        <f t="shared" si="1226"/>
        <v>NO</v>
      </c>
      <c r="Y3765" t="str">
        <f t="shared" si="1227"/>
        <v>YES</v>
      </c>
      <c r="Z3765" t="str">
        <f t="shared" si="1228"/>
        <v>NO</v>
      </c>
      <c r="AA3765" t="str">
        <f t="shared" si="1229"/>
        <v>NO</v>
      </c>
      <c r="AB3765" t="str">
        <f t="shared" si="1230"/>
        <v>NO</v>
      </c>
      <c r="AC3765" t="str">
        <f t="shared" si="1231"/>
        <v>NO</v>
      </c>
      <c r="AD3765" t="str">
        <f t="shared" si="1232"/>
        <v>NO</v>
      </c>
      <c r="AE3765" t="str">
        <f t="shared" si="1233"/>
        <v>NO</v>
      </c>
      <c r="AF3765" t="str">
        <f t="shared" si="1234"/>
        <v>NO</v>
      </c>
      <c r="AG3765" t="str">
        <f t="shared" si="1235"/>
        <v>NO</v>
      </c>
      <c r="AH3765" t="str">
        <f t="shared" si="1236"/>
        <v>NO</v>
      </c>
      <c r="AI3765">
        <f t="shared" si="1237"/>
        <v>77</v>
      </c>
      <c r="AJ3765" t="str">
        <f t="shared" si="1238"/>
        <v/>
      </c>
    </row>
    <row r="3766" spans="1:36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218"/>
        <v>1</v>
      </c>
      <c r="P3766" s="6">
        <f t="shared" si="1219"/>
        <v>55.555555555555557</v>
      </c>
      <c r="Q3766" t="str">
        <f t="shared" si="1220"/>
        <v>theater</v>
      </c>
      <c r="R3766" t="str">
        <f t="shared" si="1221"/>
        <v>musical</v>
      </c>
      <c r="S3766" s="8">
        <f t="shared" si="1222"/>
        <v>42500</v>
      </c>
      <c r="T3766" s="8">
        <f t="shared" si="1223"/>
        <v>42519.025000000001</v>
      </c>
      <c r="U3766">
        <f t="shared" si="1224"/>
        <v>2016</v>
      </c>
      <c r="V3766" t="str">
        <f>VLOOKUP(MONTH(S3766),REF!$C$4:$D$15,2,FALSE)</f>
        <v>MAY</v>
      </c>
      <c r="W3766" t="str">
        <f t="shared" si="1225"/>
        <v>NO</v>
      </c>
      <c r="X3766" t="str">
        <f t="shared" si="1226"/>
        <v>YES</v>
      </c>
      <c r="Y3766" t="str">
        <f t="shared" si="1227"/>
        <v>NO</v>
      </c>
      <c r="Z3766" t="str">
        <f t="shared" si="1228"/>
        <v>NO</v>
      </c>
      <c r="AA3766" t="str">
        <f t="shared" si="1229"/>
        <v>NO</v>
      </c>
      <c r="AB3766" t="str">
        <f t="shared" si="1230"/>
        <v>NO</v>
      </c>
      <c r="AC3766" t="str">
        <f t="shared" si="1231"/>
        <v>NO</v>
      </c>
      <c r="AD3766" t="str">
        <f t="shared" si="1232"/>
        <v>NO</v>
      </c>
      <c r="AE3766" t="str">
        <f t="shared" si="1233"/>
        <v>NO</v>
      </c>
      <c r="AF3766" t="str">
        <f t="shared" si="1234"/>
        <v>NO</v>
      </c>
      <c r="AG3766" t="str">
        <f t="shared" si="1235"/>
        <v>NO</v>
      </c>
      <c r="AH3766" t="str">
        <f t="shared" si="1236"/>
        <v>NO</v>
      </c>
      <c r="AI3766">
        <f t="shared" si="1237"/>
        <v>27</v>
      </c>
      <c r="AJ3766" t="str">
        <f t="shared" si="1238"/>
        <v/>
      </c>
    </row>
    <row r="3767" spans="1:36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218"/>
        <v>1.1345714285714286</v>
      </c>
      <c r="P3767" s="6">
        <f t="shared" si="1219"/>
        <v>74.224299065420567</v>
      </c>
      <c r="Q3767" t="str">
        <f t="shared" si="1220"/>
        <v>theater</v>
      </c>
      <c r="R3767" t="str">
        <f t="shared" si="1221"/>
        <v>musical</v>
      </c>
      <c r="S3767" s="8">
        <f t="shared" si="1222"/>
        <v>41821</v>
      </c>
      <c r="T3767" s="8">
        <f t="shared" si="1223"/>
        <v>41850.776412037041</v>
      </c>
      <c r="U3767">
        <f t="shared" si="1224"/>
        <v>2014</v>
      </c>
      <c r="V3767" t="str">
        <f>VLOOKUP(MONTH(S3767),REF!$C$4:$D$15,2,FALSE)</f>
        <v>JUL</v>
      </c>
      <c r="W3767" t="str">
        <f t="shared" si="1225"/>
        <v>NO</v>
      </c>
      <c r="X3767" t="str">
        <f t="shared" si="1226"/>
        <v>NO</v>
      </c>
      <c r="Y3767" t="str">
        <f t="shared" si="1227"/>
        <v>YES</v>
      </c>
      <c r="Z3767" t="str">
        <f t="shared" si="1228"/>
        <v>NO</v>
      </c>
      <c r="AA3767" t="str">
        <f t="shared" si="1229"/>
        <v>NO</v>
      </c>
      <c r="AB3767" t="str">
        <f t="shared" si="1230"/>
        <v>NO</v>
      </c>
      <c r="AC3767" t="str">
        <f t="shared" si="1231"/>
        <v>NO</v>
      </c>
      <c r="AD3767" t="str">
        <f t="shared" si="1232"/>
        <v>NO</v>
      </c>
      <c r="AE3767" t="str">
        <f t="shared" si="1233"/>
        <v>NO</v>
      </c>
      <c r="AF3767" t="str">
        <f t="shared" si="1234"/>
        <v>NO</v>
      </c>
      <c r="AG3767" t="str">
        <f t="shared" si="1235"/>
        <v>NO</v>
      </c>
      <c r="AH3767" t="str">
        <f t="shared" si="1236"/>
        <v>NO</v>
      </c>
      <c r="AI3767">
        <f t="shared" si="1237"/>
        <v>107</v>
      </c>
      <c r="AJ3767" t="str">
        <f t="shared" si="1238"/>
        <v/>
      </c>
    </row>
    <row r="3768" spans="1:36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218"/>
        <v>1.0265010000000001</v>
      </c>
      <c r="P3768" s="6">
        <f t="shared" si="1219"/>
        <v>106.9271875</v>
      </c>
      <c r="Q3768" t="str">
        <f t="shared" si="1220"/>
        <v>theater</v>
      </c>
      <c r="R3768" t="str">
        <f t="shared" si="1221"/>
        <v>musical</v>
      </c>
      <c r="S3768" s="8">
        <f t="shared" si="1222"/>
        <v>41788</v>
      </c>
      <c r="T3768" s="8">
        <f t="shared" si="1223"/>
        <v>41823.167187500003</v>
      </c>
      <c r="U3768">
        <f t="shared" si="1224"/>
        <v>2014</v>
      </c>
      <c r="V3768" t="str">
        <f>VLOOKUP(MONTH(S3768),REF!$C$4:$D$15,2,FALSE)</f>
        <v>MAY</v>
      </c>
      <c r="W3768" t="str">
        <f t="shared" si="1225"/>
        <v>NO</v>
      </c>
      <c r="X3768" t="str">
        <f t="shared" si="1226"/>
        <v>NO</v>
      </c>
      <c r="Y3768" t="str">
        <f t="shared" si="1227"/>
        <v>NO</v>
      </c>
      <c r="Z3768" t="str">
        <f t="shared" si="1228"/>
        <v>YES</v>
      </c>
      <c r="AA3768" t="str">
        <f t="shared" si="1229"/>
        <v>NO</v>
      </c>
      <c r="AB3768" t="str">
        <f t="shared" si="1230"/>
        <v>NO</v>
      </c>
      <c r="AC3768" t="str">
        <f t="shared" si="1231"/>
        <v>NO</v>
      </c>
      <c r="AD3768" t="str">
        <f t="shared" si="1232"/>
        <v>NO</v>
      </c>
      <c r="AE3768" t="str">
        <f t="shared" si="1233"/>
        <v>NO</v>
      </c>
      <c r="AF3768" t="str">
        <f t="shared" si="1234"/>
        <v>NO</v>
      </c>
      <c r="AG3768" t="str">
        <f t="shared" si="1235"/>
        <v>NO</v>
      </c>
      <c r="AH3768" t="str">
        <f t="shared" si="1236"/>
        <v>NO</v>
      </c>
      <c r="AI3768">
        <f t="shared" si="1237"/>
        <v>96</v>
      </c>
      <c r="AJ3768" t="str">
        <f t="shared" si="1238"/>
        <v/>
      </c>
    </row>
    <row r="3769" spans="1:36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218"/>
        <v>1.1675</v>
      </c>
      <c r="P3769" s="6">
        <f t="shared" si="1219"/>
        <v>41.696428571428569</v>
      </c>
      <c r="Q3769" t="str">
        <f t="shared" si="1220"/>
        <v>theater</v>
      </c>
      <c r="R3769" t="str">
        <f t="shared" si="1221"/>
        <v>musical</v>
      </c>
      <c r="S3769" s="8">
        <f t="shared" si="1222"/>
        <v>42050</v>
      </c>
      <c r="T3769" s="8">
        <f t="shared" si="1223"/>
        <v>42064.207638888889</v>
      </c>
      <c r="U3769">
        <f t="shared" si="1224"/>
        <v>2015</v>
      </c>
      <c r="V3769" t="str">
        <f>VLOOKUP(MONTH(S3769),REF!$C$4:$D$15,2,FALSE)</f>
        <v>FEB</v>
      </c>
      <c r="W3769" t="str">
        <f t="shared" si="1225"/>
        <v>NO</v>
      </c>
      <c r="X3769" t="str">
        <f t="shared" si="1226"/>
        <v>YES</v>
      </c>
      <c r="Y3769" t="str">
        <f t="shared" si="1227"/>
        <v>NO</v>
      </c>
      <c r="Z3769" t="str">
        <f t="shared" si="1228"/>
        <v>NO</v>
      </c>
      <c r="AA3769" t="str">
        <f t="shared" si="1229"/>
        <v>NO</v>
      </c>
      <c r="AB3769" t="str">
        <f t="shared" si="1230"/>
        <v>NO</v>
      </c>
      <c r="AC3769" t="str">
        <f t="shared" si="1231"/>
        <v>NO</v>
      </c>
      <c r="AD3769" t="str">
        <f t="shared" si="1232"/>
        <v>NO</v>
      </c>
      <c r="AE3769" t="str">
        <f t="shared" si="1233"/>
        <v>NO</v>
      </c>
      <c r="AF3769" t="str">
        <f t="shared" si="1234"/>
        <v>NO</v>
      </c>
      <c r="AG3769" t="str">
        <f t="shared" si="1235"/>
        <v>NO</v>
      </c>
      <c r="AH3769" t="str">
        <f t="shared" si="1236"/>
        <v>NO</v>
      </c>
      <c r="AI3769">
        <f t="shared" si="1237"/>
        <v>56</v>
      </c>
      <c r="AJ3769" t="str">
        <f t="shared" si="1238"/>
        <v/>
      </c>
    </row>
    <row r="3770" spans="1:36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218"/>
        <v>1.0765274999999999</v>
      </c>
      <c r="P3770" s="6">
        <f t="shared" si="1219"/>
        <v>74.243275862068955</v>
      </c>
      <c r="Q3770" t="str">
        <f t="shared" si="1220"/>
        <v>theater</v>
      </c>
      <c r="R3770" t="str">
        <f t="shared" si="1221"/>
        <v>musical</v>
      </c>
      <c r="S3770" s="8">
        <f t="shared" si="1222"/>
        <v>41773</v>
      </c>
      <c r="T3770" s="8">
        <f t="shared" si="1223"/>
        <v>41802.727893518517</v>
      </c>
      <c r="U3770">
        <f t="shared" si="1224"/>
        <v>2014</v>
      </c>
      <c r="V3770" t="str">
        <f>VLOOKUP(MONTH(S3770),REF!$C$4:$D$15,2,FALSE)</f>
        <v>MAY</v>
      </c>
      <c r="W3770" t="str">
        <f t="shared" si="1225"/>
        <v>NO</v>
      </c>
      <c r="X3770" t="str">
        <f t="shared" si="1226"/>
        <v>YES</v>
      </c>
      <c r="Y3770" t="str">
        <f t="shared" si="1227"/>
        <v>NO</v>
      </c>
      <c r="Z3770" t="str">
        <f t="shared" si="1228"/>
        <v>NO</v>
      </c>
      <c r="AA3770" t="str">
        <f t="shared" si="1229"/>
        <v>NO</v>
      </c>
      <c r="AB3770" t="str">
        <f t="shared" si="1230"/>
        <v>NO</v>
      </c>
      <c r="AC3770" t="str">
        <f t="shared" si="1231"/>
        <v>NO</v>
      </c>
      <c r="AD3770" t="str">
        <f t="shared" si="1232"/>
        <v>NO</v>
      </c>
      <c r="AE3770" t="str">
        <f t="shared" si="1233"/>
        <v>NO</v>
      </c>
      <c r="AF3770" t="str">
        <f t="shared" si="1234"/>
        <v>NO</v>
      </c>
      <c r="AG3770" t="str">
        <f t="shared" si="1235"/>
        <v>NO</v>
      </c>
      <c r="AH3770" t="str">
        <f t="shared" si="1236"/>
        <v>NO</v>
      </c>
      <c r="AI3770">
        <f t="shared" si="1237"/>
        <v>58</v>
      </c>
      <c r="AJ3770" t="str">
        <f t="shared" si="1238"/>
        <v/>
      </c>
    </row>
    <row r="3771" spans="1:36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218"/>
        <v>1</v>
      </c>
      <c r="P3771" s="6">
        <f t="shared" si="1219"/>
        <v>73.333333333333329</v>
      </c>
      <c r="Q3771" t="str">
        <f t="shared" si="1220"/>
        <v>theater</v>
      </c>
      <c r="R3771" t="str">
        <f t="shared" si="1221"/>
        <v>musical</v>
      </c>
      <c r="S3771" s="8">
        <f t="shared" si="1222"/>
        <v>42446</v>
      </c>
      <c r="T3771" s="8">
        <f t="shared" si="1223"/>
        <v>42475.598136574074</v>
      </c>
      <c r="U3771">
        <f t="shared" si="1224"/>
        <v>2016</v>
      </c>
      <c r="V3771" t="str">
        <f>VLOOKUP(MONTH(S3771),REF!$C$4:$D$15,2,FALSE)</f>
        <v>MAR</v>
      </c>
      <c r="W3771" t="str">
        <f t="shared" si="1225"/>
        <v>NO</v>
      </c>
      <c r="X3771" t="str">
        <f t="shared" si="1226"/>
        <v>YES</v>
      </c>
      <c r="Y3771" t="str">
        <f t="shared" si="1227"/>
        <v>NO</v>
      </c>
      <c r="Z3771" t="str">
        <f t="shared" si="1228"/>
        <v>NO</v>
      </c>
      <c r="AA3771" t="str">
        <f t="shared" si="1229"/>
        <v>NO</v>
      </c>
      <c r="AB3771" t="str">
        <f t="shared" si="1230"/>
        <v>NO</v>
      </c>
      <c r="AC3771" t="str">
        <f t="shared" si="1231"/>
        <v>NO</v>
      </c>
      <c r="AD3771" t="str">
        <f t="shared" si="1232"/>
        <v>NO</v>
      </c>
      <c r="AE3771" t="str">
        <f t="shared" si="1233"/>
        <v>NO</v>
      </c>
      <c r="AF3771" t="str">
        <f t="shared" si="1234"/>
        <v>NO</v>
      </c>
      <c r="AG3771" t="str">
        <f t="shared" si="1235"/>
        <v>NO</v>
      </c>
      <c r="AH3771" t="str">
        <f t="shared" si="1236"/>
        <v>NO</v>
      </c>
      <c r="AI3771">
        <f t="shared" si="1237"/>
        <v>15</v>
      </c>
      <c r="AJ3771" t="str">
        <f t="shared" si="1238"/>
        <v/>
      </c>
    </row>
    <row r="3772" spans="1:36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218"/>
        <v>1</v>
      </c>
      <c r="P3772" s="6">
        <f t="shared" si="1219"/>
        <v>100</v>
      </c>
      <c r="Q3772" t="str">
        <f t="shared" si="1220"/>
        <v>theater</v>
      </c>
      <c r="R3772" t="str">
        <f t="shared" si="1221"/>
        <v>musical</v>
      </c>
      <c r="S3772" s="8">
        <f t="shared" si="1222"/>
        <v>42139</v>
      </c>
      <c r="T3772" s="8">
        <f t="shared" si="1223"/>
        <v>42168.930671296301</v>
      </c>
      <c r="U3772">
        <f t="shared" si="1224"/>
        <v>2015</v>
      </c>
      <c r="V3772" t="str">
        <f>VLOOKUP(MONTH(S3772),REF!$C$4:$D$15,2,FALSE)</f>
        <v>MAY</v>
      </c>
      <c r="W3772" t="str">
        <f t="shared" si="1225"/>
        <v>NO</v>
      </c>
      <c r="X3772" t="str">
        <f t="shared" si="1226"/>
        <v>YES</v>
      </c>
      <c r="Y3772" t="str">
        <f t="shared" si="1227"/>
        <v>NO</v>
      </c>
      <c r="Z3772" t="str">
        <f t="shared" si="1228"/>
        <v>NO</v>
      </c>
      <c r="AA3772" t="str">
        <f t="shared" si="1229"/>
        <v>NO</v>
      </c>
      <c r="AB3772" t="str">
        <f t="shared" si="1230"/>
        <v>NO</v>
      </c>
      <c r="AC3772" t="str">
        <f t="shared" si="1231"/>
        <v>NO</v>
      </c>
      <c r="AD3772" t="str">
        <f t="shared" si="1232"/>
        <v>NO</v>
      </c>
      <c r="AE3772" t="str">
        <f t="shared" si="1233"/>
        <v>NO</v>
      </c>
      <c r="AF3772" t="str">
        <f t="shared" si="1234"/>
        <v>NO</v>
      </c>
      <c r="AG3772" t="str">
        <f t="shared" si="1235"/>
        <v>NO</v>
      </c>
      <c r="AH3772" t="str">
        <f t="shared" si="1236"/>
        <v>NO</v>
      </c>
      <c r="AI3772">
        <f t="shared" si="1237"/>
        <v>20</v>
      </c>
      <c r="AJ3772" t="str">
        <f t="shared" si="1238"/>
        <v/>
      </c>
    </row>
    <row r="3773" spans="1:36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218"/>
        <v>1.46</v>
      </c>
      <c r="P3773" s="6">
        <f t="shared" si="1219"/>
        <v>38.421052631578945</v>
      </c>
      <c r="Q3773" t="str">
        <f t="shared" si="1220"/>
        <v>theater</v>
      </c>
      <c r="R3773" t="str">
        <f t="shared" si="1221"/>
        <v>musical</v>
      </c>
      <c r="S3773" s="8">
        <f t="shared" si="1222"/>
        <v>42494</v>
      </c>
      <c r="T3773" s="8">
        <f t="shared" si="1223"/>
        <v>42508</v>
      </c>
      <c r="U3773">
        <f t="shared" si="1224"/>
        <v>2016</v>
      </c>
      <c r="V3773" t="str">
        <f>VLOOKUP(MONTH(S3773),REF!$C$4:$D$15,2,FALSE)</f>
        <v>MAY</v>
      </c>
      <c r="W3773" t="str">
        <f t="shared" si="1225"/>
        <v>NO</v>
      </c>
      <c r="X3773" t="str">
        <f t="shared" si="1226"/>
        <v>YES</v>
      </c>
      <c r="Y3773" t="str">
        <f t="shared" si="1227"/>
        <v>NO</v>
      </c>
      <c r="Z3773" t="str">
        <f t="shared" si="1228"/>
        <v>NO</v>
      </c>
      <c r="AA3773" t="str">
        <f t="shared" si="1229"/>
        <v>NO</v>
      </c>
      <c r="AB3773" t="str">
        <f t="shared" si="1230"/>
        <v>NO</v>
      </c>
      <c r="AC3773" t="str">
        <f t="shared" si="1231"/>
        <v>NO</v>
      </c>
      <c r="AD3773" t="str">
        <f t="shared" si="1232"/>
        <v>NO</v>
      </c>
      <c r="AE3773" t="str">
        <f t="shared" si="1233"/>
        <v>NO</v>
      </c>
      <c r="AF3773" t="str">
        <f t="shared" si="1234"/>
        <v>NO</v>
      </c>
      <c r="AG3773" t="str">
        <f t="shared" si="1235"/>
        <v>NO</v>
      </c>
      <c r="AH3773" t="str">
        <f t="shared" si="1236"/>
        <v>NO</v>
      </c>
      <c r="AI3773">
        <f t="shared" si="1237"/>
        <v>38</v>
      </c>
      <c r="AJ3773" t="str">
        <f t="shared" si="1238"/>
        <v/>
      </c>
    </row>
    <row r="3774" spans="1:36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218"/>
        <v>1.1020000000000001</v>
      </c>
      <c r="P3774" s="6">
        <f t="shared" si="1219"/>
        <v>166.96969696969697</v>
      </c>
      <c r="Q3774" t="str">
        <f t="shared" si="1220"/>
        <v>theater</v>
      </c>
      <c r="R3774" t="str">
        <f t="shared" si="1221"/>
        <v>musical</v>
      </c>
      <c r="S3774" s="8">
        <f t="shared" si="1222"/>
        <v>42683</v>
      </c>
      <c r="T3774" s="8">
        <f t="shared" si="1223"/>
        <v>42703.25</v>
      </c>
      <c r="U3774">
        <f t="shared" si="1224"/>
        <v>2016</v>
      </c>
      <c r="V3774" t="str">
        <f>VLOOKUP(MONTH(S3774),REF!$C$4:$D$15,2,FALSE)</f>
        <v>NOV</v>
      </c>
      <c r="W3774" t="str">
        <f t="shared" si="1225"/>
        <v>NO</v>
      </c>
      <c r="X3774" t="str">
        <f t="shared" si="1226"/>
        <v>NO</v>
      </c>
      <c r="Y3774" t="str">
        <f t="shared" si="1227"/>
        <v>YES</v>
      </c>
      <c r="Z3774" t="str">
        <f t="shared" si="1228"/>
        <v>NO</v>
      </c>
      <c r="AA3774" t="str">
        <f t="shared" si="1229"/>
        <v>NO</v>
      </c>
      <c r="AB3774" t="str">
        <f t="shared" si="1230"/>
        <v>NO</v>
      </c>
      <c r="AC3774" t="str">
        <f t="shared" si="1231"/>
        <v>NO</v>
      </c>
      <c r="AD3774" t="str">
        <f t="shared" si="1232"/>
        <v>NO</v>
      </c>
      <c r="AE3774" t="str">
        <f t="shared" si="1233"/>
        <v>NO</v>
      </c>
      <c r="AF3774" t="str">
        <f t="shared" si="1234"/>
        <v>NO</v>
      </c>
      <c r="AG3774" t="str">
        <f t="shared" si="1235"/>
        <v>NO</v>
      </c>
      <c r="AH3774" t="str">
        <f t="shared" si="1236"/>
        <v>NO</v>
      </c>
      <c r="AI3774">
        <f t="shared" si="1237"/>
        <v>33</v>
      </c>
      <c r="AJ3774" t="str">
        <f t="shared" si="1238"/>
        <v/>
      </c>
    </row>
    <row r="3775" spans="1:36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218"/>
        <v>1.0820000000000001</v>
      </c>
      <c r="P3775" s="6">
        <f t="shared" si="1219"/>
        <v>94.912280701754383</v>
      </c>
      <c r="Q3775" t="str">
        <f t="shared" si="1220"/>
        <v>theater</v>
      </c>
      <c r="R3775" t="str">
        <f t="shared" si="1221"/>
        <v>musical</v>
      </c>
      <c r="S3775" s="8">
        <f t="shared" si="1222"/>
        <v>42656</v>
      </c>
      <c r="T3775" s="8">
        <f t="shared" si="1223"/>
        <v>42689.088888888888</v>
      </c>
      <c r="U3775">
        <f t="shared" si="1224"/>
        <v>2016</v>
      </c>
      <c r="V3775" t="str">
        <f>VLOOKUP(MONTH(S3775),REF!$C$4:$D$15,2,FALSE)</f>
        <v>OCT</v>
      </c>
      <c r="W3775" t="str">
        <f t="shared" si="1225"/>
        <v>NO</v>
      </c>
      <c r="X3775" t="str">
        <f t="shared" si="1226"/>
        <v>NO</v>
      </c>
      <c r="Y3775" t="str">
        <f t="shared" si="1227"/>
        <v>YES</v>
      </c>
      <c r="Z3775" t="str">
        <f t="shared" si="1228"/>
        <v>NO</v>
      </c>
      <c r="AA3775" t="str">
        <f t="shared" si="1229"/>
        <v>NO</v>
      </c>
      <c r="AB3775" t="str">
        <f t="shared" si="1230"/>
        <v>NO</v>
      </c>
      <c r="AC3775" t="str">
        <f t="shared" si="1231"/>
        <v>NO</v>
      </c>
      <c r="AD3775" t="str">
        <f t="shared" si="1232"/>
        <v>NO</v>
      </c>
      <c r="AE3775" t="str">
        <f t="shared" si="1233"/>
        <v>NO</v>
      </c>
      <c r="AF3775" t="str">
        <f t="shared" si="1234"/>
        <v>NO</v>
      </c>
      <c r="AG3775" t="str">
        <f t="shared" si="1235"/>
        <v>NO</v>
      </c>
      <c r="AH3775" t="str">
        <f t="shared" si="1236"/>
        <v>NO</v>
      </c>
      <c r="AI3775">
        <f t="shared" si="1237"/>
        <v>57</v>
      </c>
      <c r="AJ3775" t="str">
        <f t="shared" si="1238"/>
        <v/>
      </c>
    </row>
    <row r="3776" spans="1:36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218"/>
        <v>1</v>
      </c>
      <c r="P3776" s="6">
        <f t="shared" si="1219"/>
        <v>100</v>
      </c>
      <c r="Q3776" t="str">
        <f t="shared" si="1220"/>
        <v>theater</v>
      </c>
      <c r="R3776" t="str">
        <f t="shared" si="1221"/>
        <v>musical</v>
      </c>
      <c r="S3776" s="8">
        <f t="shared" si="1222"/>
        <v>42088</v>
      </c>
      <c r="T3776" s="8">
        <f t="shared" si="1223"/>
        <v>42103.792303240742</v>
      </c>
      <c r="U3776">
        <f t="shared" si="1224"/>
        <v>2015</v>
      </c>
      <c r="V3776" t="str">
        <f>VLOOKUP(MONTH(S3776),REF!$C$4:$D$15,2,FALSE)</f>
        <v>MAR</v>
      </c>
      <c r="W3776" t="str">
        <f t="shared" si="1225"/>
        <v>NO</v>
      </c>
      <c r="X3776" t="str">
        <f t="shared" si="1226"/>
        <v>YES</v>
      </c>
      <c r="Y3776" t="str">
        <f t="shared" si="1227"/>
        <v>NO</v>
      </c>
      <c r="Z3776" t="str">
        <f t="shared" si="1228"/>
        <v>NO</v>
      </c>
      <c r="AA3776" t="str">
        <f t="shared" si="1229"/>
        <v>NO</v>
      </c>
      <c r="AB3776" t="str">
        <f t="shared" si="1230"/>
        <v>NO</v>
      </c>
      <c r="AC3776" t="str">
        <f t="shared" si="1231"/>
        <v>NO</v>
      </c>
      <c r="AD3776" t="str">
        <f t="shared" si="1232"/>
        <v>NO</v>
      </c>
      <c r="AE3776" t="str">
        <f t="shared" si="1233"/>
        <v>NO</v>
      </c>
      <c r="AF3776" t="str">
        <f t="shared" si="1234"/>
        <v>NO</v>
      </c>
      <c r="AG3776" t="str">
        <f t="shared" si="1235"/>
        <v>NO</v>
      </c>
      <c r="AH3776" t="str">
        <f t="shared" si="1236"/>
        <v>NO</v>
      </c>
      <c r="AI3776">
        <f t="shared" si="1237"/>
        <v>25</v>
      </c>
      <c r="AJ3776" t="str">
        <f t="shared" si="1238"/>
        <v/>
      </c>
    </row>
    <row r="3777" spans="1:36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218"/>
        <v>1.0024999999999999</v>
      </c>
      <c r="P3777" s="6">
        <f t="shared" si="1219"/>
        <v>143.21428571428572</v>
      </c>
      <c r="Q3777" t="str">
        <f t="shared" si="1220"/>
        <v>theater</v>
      </c>
      <c r="R3777" t="str">
        <f t="shared" si="1221"/>
        <v>musical</v>
      </c>
      <c r="S3777" s="8">
        <f t="shared" si="1222"/>
        <v>42076</v>
      </c>
      <c r="T3777" s="8">
        <f t="shared" si="1223"/>
        <v>42103.166666666672</v>
      </c>
      <c r="U3777">
        <f t="shared" si="1224"/>
        <v>2015</v>
      </c>
      <c r="V3777" t="str">
        <f>VLOOKUP(MONTH(S3777),REF!$C$4:$D$15,2,FALSE)</f>
        <v>MAR</v>
      </c>
      <c r="W3777" t="str">
        <f t="shared" si="1225"/>
        <v>NO</v>
      </c>
      <c r="X3777" t="str">
        <f t="shared" si="1226"/>
        <v>YES</v>
      </c>
      <c r="Y3777" t="str">
        <f t="shared" si="1227"/>
        <v>NO</v>
      </c>
      <c r="Z3777" t="str">
        <f t="shared" si="1228"/>
        <v>NO</v>
      </c>
      <c r="AA3777" t="str">
        <f t="shared" si="1229"/>
        <v>NO</v>
      </c>
      <c r="AB3777" t="str">
        <f t="shared" si="1230"/>
        <v>NO</v>
      </c>
      <c r="AC3777" t="str">
        <f t="shared" si="1231"/>
        <v>NO</v>
      </c>
      <c r="AD3777" t="str">
        <f t="shared" si="1232"/>
        <v>NO</v>
      </c>
      <c r="AE3777" t="str">
        <f t="shared" si="1233"/>
        <v>NO</v>
      </c>
      <c r="AF3777" t="str">
        <f t="shared" si="1234"/>
        <v>NO</v>
      </c>
      <c r="AG3777" t="str">
        <f t="shared" si="1235"/>
        <v>NO</v>
      </c>
      <c r="AH3777" t="str">
        <f t="shared" si="1236"/>
        <v>NO</v>
      </c>
      <c r="AI3777">
        <f t="shared" si="1237"/>
        <v>14</v>
      </c>
      <c r="AJ3777" t="str">
        <f t="shared" si="1238"/>
        <v/>
      </c>
    </row>
    <row r="3778" spans="1:36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218"/>
        <v>1.0671250000000001</v>
      </c>
      <c r="P3778" s="6">
        <f t="shared" si="1219"/>
        <v>90.819148936170208</v>
      </c>
      <c r="Q3778" t="str">
        <f t="shared" si="1220"/>
        <v>theater</v>
      </c>
      <c r="R3778" t="str">
        <f t="shared" si="1221"/>
        <v>musical</v>
      </c>
      <c r="S3778" s="8">
        <f t="shared" si="1222"/>
        <v>41814</v>
      </c>
      <c r="T3778" s="8">
        <f t="shared" si="1223"/>
        <v>41852.041666666664</v>
      </c>
      <c r="U3778">
        <f t="shared" si="1224"/>
        <v>2014</v>
      </c>
      <c r="V3778" t="str">
        <f>VLOOKUP(MONTH(S3778),REF!$C$4:$D$15,2,FALSE)</f>
        <v>JUN</v>
      </c>
      <c r="W3778" t="str">
        <f t="shared" si="1225"/>
        <v>NO</v>
      </c>
      <c r="X3778" t="str">
        <f t="shared" si="1226"/>
        <v>NO</v>
      </c>
      <c r="Y3778" t="str">
        <f t="shared" si="1227"/>
        <v>YES</v>
      </c>
      <c r="Z3778" t="str">
        <f t="shared" si="1228"/>
        <v>NO</v>
      </c>
      <c r="AA3778" t="str">
        <f t="shared" si="1229"/>
        <v>NO</v>
      </c>
      <c r="AB3778" t="str">
        <f t="shared" si="1230"/>
        <v>NO</v>
      </c>
      <c r="AC3778" t="str">
        <f t="shared" si="1231"/>
        <v>NO</v>
      </c>
      <c r="AD3778" t="str">
        <f t="shared" si="1232"/>
        <v>NO</v>
      </c>
      <c r="AE3778" t="str">
        <f t="shared" si="1233"/>
        <v>NO</v>
      </c>
      <c r="AF3778" t="str">
        <f t="shared" si="1234"/>
        <v>NO</v>
      </c>
      <c r="AG3778" t="str">
        <f t="shared" si="1235"/>
        <v>NO</v>
      </c>
      <c r="AH3778" t="str">
        <f t="shared" si="1236"/>
        <v>NO</v>
      </c>
      <c r="AI3778">
        <f t="shared" si="1237"/>
        <v>94</v>
      </c>
      <c r="AJ3778" t="str">
        <f t="shared" si="1238"/>
        <v/>
      </c>
    </row>
    <row r="3779" spans="1:36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239">E3779/D3779</f>
        <v>1.4319999999999999</v>
      </c>
      <c r="P3779" s="6">
        <f t="shared" ref="P3779:P3842" si="1240">E3779/L3779</f>
        <v>48.542372881355931</v>
      </c>
      <c r="Q3779" t="str">
        <f t="shared" ref="Q3779:Q3842" si="1241">LEFT(N3779,FIND("/",N3779)-1)</f>
        <v>theater</v>
      </c>
      <c r="R3779" t="str">
        <f t="shared" ref="R3779:R3842" si="1242">RIGHT(N3779,LEN(N3779)-FIND("/",N3779))</f>
        <v>musical</v>
      </c>
      <c r="S3779" s="8">
        <f t="shared" ref="S3779:S3842" si="1243">ROUND((J3779/86400)+DATE(1970,1,1),0)</f>
        <v>41887</v>
      </c>
      <c r="T3779" s="8">
        <f t="shared" ref="T3779:T3842" si="1244">(I3779/86400)+DATE(1970,1,1)</f>
        <v>41909.166666666664</v>
      </c>
      <c r="U3779">
        <f t="shared" ref="U3779:U3842" si="1245">YEAR(S3779)</f>
        <v>2014</v>
      </c>
      <c r="V3779" t="str">
        <f>VLOOKUP(MONTH(S3779),REF!$C$4:$D$15,2,FALSE)</f>
        <v>SEP</v>
      </c>
      <c r="W3779" t="str">
        <f t="shared" ref="W3779:W3842" si="1246">IF(D3779&lt;1000,"YES","NO")</f>
        <v>NO</v>
      </c>
      <c r="X3779" t="str">
        <f t="shared" ref="X3779:X3842" si="1247">IF(AND($D3779&gt;=1000,$D3779&lt;=4999),"YES","NO")</f>
        <v>YES</v>
      </c>
      <c r="Y3779" t="str">
        <f t="shared" ref="Y3779:Y3842" si="1248">IF(AND($D3779&gt;=5000,$D3779&lt;=9999),"YES","NO")</f>
        <v>NO</v>
      </c>
      <c r="Z3779" t="str">
        <f t="shared" ref="Z3779:Z3842" si="1249">IF(AND($D3779&gt;=10000,$D3779&lt;=14999),"YES","NO")</f>
        <v>NO</v>
      </c>
      <c r="AA3779" t="str">
        <f t="shared" ref="AA3779:AA3842" si="1250">IF(AND($D3779&gt;=15000,$D3779&lt;=19999),"YES","NO")</f>
        <v>NO</v>
      </c>
      <c r="AB3779" t="str">
        <f t="shared" ref="AB3779:AB3842" si="1251">IF(AND($D3779&gt;=20000,$D3779&lt;=24999),"YES","NO")</f>
        <v>NO</v>
      </c>
      <c r="AC3779" t="str">
        <f t="shared" ref="AC3779:AC3842" si="1252">IF(AND($D3779&gt;=25000,$D3779&lt;=29999),"YES","NO")</f>
        <v>NO</v>
      </c>
      <c r="AD3779" t="str">
        <f t="shared" ref="AD3779:AD3842" si="1253">IF(AND($D3779&gt;=30000,$D3779&lt;=34999),"YES","NO")</f>
        <v>NO</v>
      </c>
      <c r="AE3779" t="str">
        <f t="shared" ref="AE3779:AE3842" si="1254">IF(AND($D3779&gt;=35000,$D3779&lt;=39999),"YES","NO")</f>
        <v>NO</v>
      </c>
      <c r="AF3779" t="str">
        <f t="shared" ref="AF3779:AF3842" si="1255">IF(AND($D3779&gt;=40000,$D3779&lt;=44999),"YES","NO")</f>
        <v>NO</v>
      </c>
      <c r="AG3779" t="str">
        <f t="shared" ref="AG3779:AG3842" si="1256">IF(AND($D3779&gt;=45000,$D3779&lt;=49999),"YES","NO")</f>
        <v>NO</v>
      </c>
      <c r="AH3779" t="str">
        <f t="shared" ref="AH3779:AH3842" si="1257">IF($D3779&gt;=50000,"YES","NO")</f>
        <v>NO</v>
      </c>
      <c r="AI3779">
        <f t="shared" ref="AI3779:AI3842" si="1258">IF(F3779="successful",L3779,"")</f>
        <v>59</v>
      </c>
      <c r="AJ3779" t="str">
        <f t="shared" ref="AJ3779:AJ3842" si="1259">IF(F3779="failed",L3779,"")</f>
        <v/>
      </c>
    </row>
    <row r="3780" spans="1:36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239"/>
        <v>1.0504166666666668</v>
      </c>
      <c r="P3780" s="6">
        <f t="shared" si="1240"/>
        <v>70.027777777777771</v>
      </c>
      <c r="Q3780" t="str">
        <f t="shared" si="1241"/>
        <v>theater</v>
      </c>
      <c r="R3780" t="str">
        <f t="shared" si="1242"/>
        <v>musical</v>
      </c>
      <c r="S3780" s="8">
        <f t="shared" si="1243"/>
        <v>41990</v>
      </c>
      <c r="T3780" s="8">
        <f t="shared" si="1244"/>
        <v>42049.819212962961</v>
      </c>
      <c r="U3780">
        <f t="shared" si="1245"/>
        <v>2014</v>
      </c>
      <c r="V3780" t="str">
        <f>VLOOKUP(MONTH(S3780),REF!$C$4:$D$15,2,FALSE)</f>
        <v>DEC</v>
      </c>
      <c r="W3780" t="str">
        <f t="shared" si="1246"/>
        <v>NO</v>
      </c>
      <c r="X3780" t="str">
        <f t="shared" si="1247"/>
        <v>YES</v>
      </c>
      <c r="Y3780" t="str">
        <f t="shared" si="1248"/>
        <v>NO</v>
      </c>
      <c r="Z3780" t="str">
        <f t="shared" si="1249"/>
        <v>NO</v>
      </c>
      <c r="AA3780" t="str">
        <f t="shared" si="1250"/>
        <v>NO</v>
      </c>
      <c r="AB3780" t="str">
        <f t="shared" si="1251"/>
        <v>NO</v>
      </c>
      <c r="AC3780" t="str">
        <f t="shared" si="1252"/>
        <v>NO</v>
      </c>
      <c r="AD3780" t="str">
        <f t="shared" si="1253"/>
        <v>NO</v>
      </c>
      <c r="AE3780" t="str">
        <f t="shared" si="1254"/>
        <v>NO</v>
      </c>
      <c r="AF3780" t="str">
        <f t="shared" si="1255"/>
        <v>NO</v>
      </c>
      <c r="AG3780" t="str">
        <f t="shared" si="1256"/>
        <v>NO</v>
      </c>
      <c r="AH3780" t="str">
        <f t="shared" si="1257"/>
        <v>NO</v>
      </c>
      <c r="AI3780">
        <f t="shared" si="1258"/>
        <v>36</v>
      </c>
      <c r="AJ3780" t="str">
        <f t="shared" si="1259"/>
        <v/>
      </c>
    </row>
    <row r="3781" spans="1:36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239"/>
        <v>1.0398000000000001</v>
      </c>
      <c r="P3781" s="6">
        <f t="shared" si="1240"/>
        <v>135.62608695652173</v>
      </c>
      <c r="Q3781" t="str">
        <f t="shared" si="1241"/>
        <v>theater</v>
      </c>
      <c r="R3781" t="str">
        <f t="shared" si="1242"/>
        <v>musical</v>
      </c>
      <c r="S3781" s="8">
        <f t="shared" si="1243"/>
        <v>42426</v>
      </c>
      <c r="T3781" s="8">
        <f t="shared" si="1244"/>
        <v>42455.693749999999</v>
      </c>
      <c r="U3781">
        <f t="shared" si="1245"/>
        <v>2016</v>
      </c>
      <c r="V3781" t="str">
        <f>VLOOKUP(MONTH(S3781),REF!$C$4:$D$15,2,FALSE)</f>
        <v>FEB</v>
      </c>
      <c r="W3781" t="str">
        <f t="shared" si="1246"/>
        <v>NO</v>
      </c>
      <c r="X3781" t="str">
        <f t="shared" si="1247"/>
        <v>NO</v>
      </c>
      <c r="Y3781" t="str">
        <f t="shared" si="1248"/>
        <v>NO</v>
      </c>
      <c r="Z3781" t="str">
        <f t="shared" si="1249"/>
        <v>NO</v>
      </c>
      <c r="AA3781" t="str">
        <f t="shared" si="1250"/>
        <v>YES</v>
      </c>
      <c r="AB3781" t="str">
        <f t="shared" si="1251"/>
        <v>NO</v>
      </c>
      <c r="AC3781" t="str">
        <f t="shared" si="1252"/>
        <v>NO</v>
      </c>
      <c r="AD3781" t="str">
        <f t="shared" si="1253"/>
        <v>NO</v>
      </c>
      <c r="AE3781" t="str">
        <f t="shared" si="1254"/>
        <v>NO</v>
      </c>
      <c r="AF3781" t="str">
        <f t="shared" si="1255"/>
        <v>NO</v>
      </c>
      <c r="AG3781" t="str">
        <f t="shared" si="1256"/>
        <v>NO</v>
      </c>
      <c r="AH3781" t="str">
        <f t="shared" si="1257"/>
        <v>NO</v>
      </c>
      <c r="AI3781">
        <f t="shared" si="1258"/>
        <v>115</v>
      </c>
      <c r="AJ3781" t="str">
        <f t="shared" si="1259"/>
        <v/>
      </c>
    </row>
    <row r="3782" spans="1:36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239"/>
        <v>1.2</v>
      </c>
      <c r="P3782" s="6">
        <f t="shared" si="1240"/>
        <v>100</v>
      </c>
      <c r="Q3782" t="str">
        <f t="shared" si="1241"/>
        <v>theater</v>
      </c>
      <c r="R3782" t="str">
        <f t="shared" si="1242"/>
        <v>musical</v>
      </c>
      <c r="S3782" s="8">
        <f t="shared" si="1243"/>
        <v>42166</v>
      </c>
      <c r="T3782" s="8">
        <f t="shared" si="1244"/>
        <v>42198.837500000001</v>
      </c>
      <c r="U3782">
        <f t="shared" si="1245"/>
        <v>2015</v>
      </c>
      <c r="V3782" t="str">
        <f>VLOOKUP(MONTH(S3782),REF!$C$4:$D$15,2,FALSE)</f>
        <v>JUN</v>
      </c>
      <c r="W3782" t="str">
        <f t="shared" si="1246"/>
        <v>NO</v>
      </c>
      <c r="X3782" t="str">
        <f t="shared" si="1247"/>
        <v>YES</v>
      </c>
      <c r="Y3782" t="str">
        <f t="shared" si="1248"/>
        <v>NO</v>
      </c>
      <c r="Z3782" t="str">
        <f t="shared" si="1249"/>
        <v>NO</v>
      </c>
      <c r="AA3782" t="str">
        <f t="shared" si="1250"/>
        <v>NO</v>
      </c>
      <c r="AB3782" t="str">
        <f t="shared" si="1251"/>
        <v>NO</v>
      </c>
      <c r="AC3782" t="str">
        <f t="shared" si="1252"/>
        <v>NO</v>
      </c>
      <c r="AD3782" t="str">
        <f t="shared" si="1253"/>
        <v>NO</v>
      </c>
      <c r="AE3782" t="str">
        <f t="shared" si="1254"/>
        <v>NO</v>
      </c>
      <c r="AF3782" t="str">
        <f t="shared" si="1255"/>
        <v>NO</v>
      </c>
      <c r="AG3782" t="str">
        <f t="shared" si="1256"/>
        <v>NO</v>
      </c>
      <c r="AH3782" t="str">
        <f t="shared" si="1257"/>
        <v>NO</v>
      </c>
      <c r="AI3782">
        <f t="shared" si="1258"/>
        <v>30</v>
      </c>
      <c r="AJ3782" t="str">
        <f t="shared" si="1259"/>
        <v/>
      </c>
    </row>
    <row r="3783" spans="1:36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239"/>
        <v>1.0966666666666667</v>
      </c>
      <c r="P3783" s="6">
        <f t="shared" si="1240"/>
        <v>94.90384615384616</v>
      </c>
      <c r="Q3783" t="str">
        <f t="shared" si="1241"/>
        <v>theater</v>
      </c>
      <c r="R3783" t="str">
        <f t="shared" si="1242"/>
        <v>musical</v>
      </c>
      <c r="S3783" s="8">
        <f t="shared" si="1243"/>
        <v>41866</v>
      </c>
      <c r="T3783" s="8">
        <f t="shared" si="1244"/>
        <v>41890.882928240739</v>
      </c>
      <c r="U3783">
        <f t="shared" si="1245"/>
        <v>2014</v>
      </c>
      <c r="V3783" t="str">
        <f>VLOOKUP(MONTH(S3783),REF!$C$4:$D$15,2,FALSE)</f>
        <v>AUG</v>
      </c>
      <c r="W3783" t="str">
        <f t="shared" si="1246"/>
        <v>NO</v>
      </c>
      <c r="X3783" t="str">
        <f t="shared" si="1247"/>
        <v>YES</v>
      </c>
      <c r="Y3783" t="str">
        <f t="shared" si="1248"/>
        <v>NO</v>
      </c>
      <c r="Z3783" t="str">
        <f t="shared" si="1249"/>
        <v>NO</v>
      </c>
      <c r="AA3783" t="str">
        <f t="shared" si="1250"/>
        <v>NO</v>
      </c>
      <c r="AB3783" t="str">
        <f t="shared" si="1251"/>
        <v>NO</v>
      </c>
      <c r="AC3783" t="str">
        <f t="shared" si="1252"/>
        <v>NO</v>
      </c>
      <c r="AD3783" t="str">
        <f t="shared" si="1253"/>
        <v>NO</v>
      </c>
      <c r="AE3783" t="str">
        <f t="shared" si="1254"/>
        <v>NO</v>
      </c>
      <c r="AF3783" t="str">
        <f t="shared" si="1255"/>
        <v>NO</v>
      </c>
      <c r="AG3783" t="str">
        <f t="shared" si="1256"/>
        <v>NO</v>
      </c>
      <c r="AH3783" t="str">
        <f t="shared" si="1257"/>
        <v>NO</v>
      </c>
      <c r="AI3783">
        <f t="shared" si="1258"/>
        <v>52</v>
      </c>
      <c r="AJ3783" t="str">
        <f t="shared" si="1259"/>
        <v/>
      </c>
    </row>
    <row r="3784" spans="1:36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239"/>
        <v>1.0175000000000001</v>
      </c>
      <c r="P3784" s="6">
        <f t="shared" si="1240"/>
        <v>75.370370370370367</v>
      </c>
      <c r="Q3784" t="str">
        <f t="shared" si="1241"/>
        <v>theater</v>
      </c>
      <c r="R3784" t="str">
        <f t="shared" si="1242"/>
        <v>musical</v>
      </c>
      <c r="S3784" s="8">
        <f t="shared" si="1243"/>
        <v>42547</v>
      </c>
      <c r="T3784" s="8">
        <f t="shared" si="1244"/>
        <v>42575.958333333328</v>
      </c>
      <c r="U3784">
        <f t="shared" si="1245"/>
        <v>2016</v>
      </c>
      <c r="V3784" t="str">
        <f>VLOOKUP(MONTH(S3784),REF!$C$4:$D$15,2,FALSE)</f>
        <v>JUN</v>
      </c>
      <c r="W3784" t="str">
        <f t="shared" si="1246"/>
        <v>NO</v>
      </c>
      <c r="X3784" t="str">
        <f t="shared" si="1247"/>
        <v>YES</v>
      </c>
      <c r="Y3784" t="str">
        <f t="shared" si="1248"/>
        <v>NO</v>
      </c>
      <c r="Z3784" t="str">
        <f t="shared" si="1249"/>
        <v>NO</v>
      </c>
      <c r="AA3784" t="str">
        <f t="shared" si="1250"/>
        <v>NO</v>
      </c>
      <c r="AB3784" t="str">
        <f t="shared" si="1251"/>
        <v>NO</v>
      </c>
      <c r="AC3784" t="str">
        <f t="shared" si="1252"/>
        <v>NO</v>
      </c>
      <c r="AD3784" t="str">
        <f t="shared" si="1253"/>
        <v>NO</v>
      </c>
      <c r="AE3784" t="str">
        <f t="shared" si="1254"/>
        <v>NO</v>
      </c>
      <c r="AF3784" t="str">
        <f t="shared" si="1255"/>
        <v>NO</v>
      </c>
      <c r="AG3784" t="str">
        <f t="shared" si="1256"/>
        <v>NO</v>
      </c>
      <c r="AH3784" t="str">
        <f t="shared" si="1257"/>
        <v>NO</v>
      </c>
      <c r="AI3784">
        <f t="shared" si="1258"/>
        <v>27</v>
      </c>
      <c r="AJ3784" t="str">
        <f t="shared" si="1259"/>
        <v/>
      </c>
    </row>
    <row r="3785" spans="1:36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239"/>
        <v>1.2891666666666666</v>
      </c>
      <c r="P3785" s="6">
        <f t="shared" si="1240"/>
        <v>64.458333333333329</v>
      </c>
      <c r="Q3785" t="str">
        <f t="shared" si="1241"/>
        <v>theater</v>
      </c>
      <c r="R3785" t="str">
        <f t="shared" si="1242"/>
        <v>musical</v>
      </c>
      <c r="S3785" s="8">
        <f t="shared" si="1243"/>
        <v>42420</v>
      </c>
      <c r="T3785" s="8">
        <f t="shared" si="1244"/>
        <v>42444.666666666672</v>
      </c>
      <c r="U3785">
        <f t="shared" si="1245"/>
        <v>2016</v>
      </c>
      <c r="V3785" t="str">
        <f>VLOOKUP(MONTH(S3785),REF!$C$4:$D$15,2,FALSE)</f>
        <v>FEB</v>
      </c>
      <c r="W3785" t="str">
        <f t="shared" si="1246"/>
        <v>NO</v>
      </c>
      <c r="X3785" t="str">
        <f t="shared" si="1247"/>
        <v>YES</v>
      </c>
      <c r="Y3785" t="str">
        <f t="shared" si="1248"/>
        <v>NO</v>
      </c>
      <c r="Z3785" t="str">
        <f t="shared" si="1249"/>
        <v>NO</v>
      </c>
      <c r="AA3785" t="str">
        <f t="shared" si="1250"/>
        <v>NO</v>
      </c>
      <c r="AB3785" t="str">
        <f t="shared" si="1251"/>
        <v>NO</v>
      </c>
      <c r="AC3785" t="str">
        <f t="shared" si="1252"/>
        <v>NO</v>
      </c>
      <c r="AD3785" t="str">
        <f t="shared" si="1253"/>
        <v>NO</v>
      </c>
      <c r="AE3785" t="str">
        <f t="shared" si="1254"/>
        <v>NO</v>
      </c>
      <c r="AF3785" t="str">
        <f t="shared" si="1255"/>
        <v>NO</v>
      </c>
      <c r="AG3785" t="str">
        <f t="shared" si="1256"/>
        <v>NO</v>
      </c>
      <c r="AH3785" t="str">
        <f t="shared" si="1257"/>
        <v>NO</v>
      </c>
      <c r="AI3785">
        <f t="shared" si="1258"/>
        <v>24</v>
      </c>
      <c r="AJ3785" t="str">
        <f t="shared" si="1259"/>
        <v/>
      </c>
    </row>
    <row r="3786" spans="1:36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239"/>
        <v>1.1499999999999999</v>
      </c>
      <c r="P3786" s="6">
        <f t="shared" si="1240"/>
        <v>115</v>
      </c>
      <c r="Q3786" t="str">
        <f t="shared" si="1241"/>
        <v>theater</v>
      </c>
      <c r="R3786" t="str">
        <f t="shared" si="1242"/>
        <v>musical</v>
      </c>
      <c r="S3786" s="8">
        <f t="shared" si="1243"/>
        <v>42532</v>
      </c>
      <c r="T3786" s="8">
        <f t="shared" si="1244"/>
        <v>42561.980694444443</v>
      </c>
      <c r="U3786">
        <f t="shared" si="1245"/>
        <v>2016</v>
      </c>
      <c r="V3786" t="str">
        <f>VLOOKUP(MONTH(S3786),REF!$C$4:$D$15,2,FALSE)</f>
        <v>JUN</v>
      </c>
      <c r="W3786" t="str">
        <f t="shared" si="1246"/>
        <v>NO</v>
      </c>
      <c r="X3786" t="str">
        <f t="shared" si="1247"/>
        <v>YES</v>
      </c>
      <c r="Y3786" t="str">
        <f t="shared" si="1248"/>
        <v>NO</v>
      </c>
      <c r="Z3786" t="str">
        <f t="shared" si="1249"/>
        <v>NO</v>
      </c>
      <c r="AA3786" t="str">
        <f t="shared" si="1250"/>
        <v>NO</v>
      </c>
      <c r="AB3786" t="str">
        <f t="shared" si="1251"/>
        <v>NO</v>
      </c>
      <c r="AC3786" t="str">
        <f t="shared" si="1252"/>
        <v>NO</v>
      </c>
      <c r="AD3786" t="str">
        <f t="shared" si="1253"/>
        <v>NO</v>
      </c>
      <c r="AE3786" t="str">
        <f t="shared" si="1254"/>
        <v>NO</v>
      </c>
      <c r="AF3786" t="str">
        <f t="shared" si="1255"/>
        <v>NO</v>
      </c>
      <c r="AG3786" t="str">
        <f t="shared" si="1256"/>
        <v>NO</v>
      </c>
      <c r="AH3786" t="str">
        <f t="shared" si="1257"/>
        <v>NO</v>
      </c>
      <c r="AI3786">
        <f t="shared" si="1258"/>
        <v>10</v>
      </c>
      <c r="AJ3786" t="str">
        <f t="shared" si="1259"/>
        <v/>
      </c>
    </row>
    <row r="3787" spans="1:36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239"/>
        <v>1.5075000000000001</v>
      </c>
      <c r="P3787" s="6">
        <f t="shared" si="1240"/>
        <v>100.5</v>
      </c>
      <c r="Q3787" t="str">
        <f t="shared" si="1241"/>
        <v>theater</v>
      </c>
      <c r="R3787" t="str">
        <f t="shared" si="1242"/>
        <v>musical</v>
      </c>
      <c r="S3787" s="8">
        <f t="shared" si="1243"/>
        <v>42549</v>
      </c>
      <c r="T3787" s="8">
        <f t="shared" si="1244"/>
        <v>42584.418749999997</v>
      </c>
      <c r="U3787">
        <f t="shared" si="1245"/>
        <v>2016</v>
      </c>
      <c r="V3787" t="str">
        <f>VLOOKUP(MONTH(S3787),REF!$C$4:$D$15,2,FALSE)</f>
        <v>JUN</v>
      </c>
      <c r="W3787" t="str">
        <f t="shared" si="1246"/>
        <v>NO</v>
      </c>
      <c r="X3787" t="str">
        <f t="shared" si="1247"/>
        <v>YES</v>
      </c>
      <c r="Y3787" t="str">
        <f t="shared" si="1248"/>
        <v>NO</v>
      </c>
      <c r="Z3787" t="str">
        <f t="shared" si="1249"/>
        <v>NO</v>
      </c>
      <c r="AA3787" t="str">
        <f t="shared" si="1250"/>
        <v>NO</v>
      </c>
      <c r="AB3787" t="str">
        <f t="shared" si="1251"/>
        <v>NO</v>
      </c>
      <c r="AC3787" t="str">
        <f t="shared" si="1252"/>
        <v>NO</v>
      </c>
      <c r="AD3787" t="str">
        <f t="shared" si="1253"/>
        <v>NO</v>
      </c>
      <c r="AE3787" t="str">
        <f t="shared" si="1254"/>
        <v>NO</v>
      </c>
      <c r="AF3787" t="str">
        <f t="shared" si="1255"/>
        <v>NO</v>
      </c>
      <c r="AG3787" t="str">
        <f t="shared" si="1256"/>
        <v>NO</v>
      </c>
      <c r="AH3787" t="str">
        <f t="shared" si="1257"/>
        <v>NO</v>
      </c>
      <c r="AI3787">
        <f t="shared" si="1258"/>
        <v>30</v>
      </c>
      <c r="AJ3787" t="str">
        <f t="shared" si="1259"/>
        <v/>
      </c>
    </row>
    <row r="3788" spans="1:36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239"/>
        <v>1.1096666666666666</v>
      </c>
      <c r="P3788" s="6">
        <f t="shared" si="1240"/>
        <v>93.774647887323937</v>
      </c>
      <c r="Q3788" t="str">
        <f t="shared" si="1241"/>
        <v>theater</v>
      </c>
      <c r="R3788" t="str">
        <f t="shared" si="1242"/>
        <v>musical</v>
      </c>
      <c r="S3788" s="8">
        <f t="shared" si="1243"/>
        <v>42487</v>
      </c>
      <c r="T3788" s="8">
        <f t="shared" si="1244"/>
        <v>42517.037905092591</v>
      </c>
      <c r="U3788">
        <f t="shared" si="1245"/>
        <v>2016</v>
      </c>
      <c r="V3788" t="str">
        <f>VLOOKUP(MONTH(S3788),REF!$C$4:$D$15,2,FALSE)</f>
        <v>APR</v>
      </c>
      <c r="W3788" t="str">
        <f t="shared" si="1246"/>
        <v>NO</v>
      </c>
      <c r="X3788" t="str">
        <f t="shared" si="1247"/>
        <v>NO</v>
      </c>
      <c r="Y3788" t="str">
        <f t="shared" si="1248"/>
        <v>YES</v>
      </c>
      <c r="Z3788" t="str">
        <f t="shared" si="1249"/>
        <v>NO</v>
      </c>
      <c r="AA3788" t="str">
        <f t="shared" si="1250"/>
        <v>NO</v>
      </c>
      <c r="AB3788" t="str">
        <f t="shared" si="1251"/>
        <v>NO</v>
      </c>
      <c r="AC3788" t="str">
        <f t="shared" si="1252"/>
        <v>NO</v>
      </c>
      <c r="AD3788" t="str">
        <f t="shared" si="1253"/>
        <v>NO</v>
      </c>
      <c r="AE3788" t="str">
        <f t="shared" si="1254"/>
        <v>NO</v>
      </c>
      <c r="AF3788" t="str">
        <f t="shared" si="1255"/>
        <v>NO</v>
      </c>
      <c r="AG3788" t="str">
        <f t="shared" si="1256"/>
        <v>NO</v>
      </c>
      <c r="AH3788" t="str">
        <f t="shared" si="1257"/>
        <v>NO</v>
      </c>
      <c r="AI3788">
        <f t="shared" si="1258"/>
        <v>71</v>
      </c>
      <c r="AJ3788" t="str">
        <f t="shared" si="1259"/>
        <v/>
      </c>
    </row>
    <row r="3789" spans="1:36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239"/>
        <v>1.0028571428571429</v>
      </c>
      <c r="P3789" s="6">
        <f t="shared" si="1240"/>
        <v>35.1</v>
      </c>
      <c r="Q3789" t="str">
        <f t="shared" si="1241"/>
        <v>theater</v>
      </c>
      <c r="R3789" t="str">
        <f t="shared" si="1242"/>
        <v>musical</v>
      </c>
      <c r="S3789" s="8">
        <f t="shared" si="1243"/>
        <v>42168</v>
      </c>
      <c r="T3789" s="8">
        <f t="shared" si="1244"/>
        <v>42196.165972222225</v>
      </c>
      <c r="U3789">
        <f t="shared" si="1245"/>
        <v>2015</v>
      </c>
      <c r="V3789" t="str">
        <f>VLOOKUP(MONTH(S3789),REF!$C$4:$D$15,2,FALSE)</f>
        <v>JUN</v>
      </c>
      <c r="W3789" t="str">
        <f t="shared" si="1246"/>
        <v>YES</v>
      </c>
      <c r="X3789" t="str">
        <f t="shared" si="1247"/>
        <v>NO</v>
      </c>
      <c r="Y3789" t="str">
        <f t="shared" si="1248"/>
        <v>NO</v>
      </c>
      <c r="Z3789" t="str">
        <f t="shared" si="1249"/>
        <v>NO</v>
      </c>
      <c r="AA3789" t="str">
        <f t="shared" si="1250"/>
        <v>NO</v>
      </c>
      <c r="AB3789" t="str">
        <f t="shared" si="1251"/>
        <v>NO</v>
      </c>
      <c r="AC3789" t="str">
        <f t="shared" si="1252"/>
        <v>NO</v>
      </c>
      <c r="AD3789" t="str">
        <f t="shared" si="1253"/>
        <v>NO</v>
      </c>
      <c r="AE3789" t="str">
        <f t="shared" si="1254"/>
        <v>NO</v>
      </c>
      <c r="AF3789" t="str">
        <f t="shared" si="1255"/>
        <v>NO</v>
      </c>
      <c r="AG3789" t="str">
        <f t="shared" si="1256"/>
        <v>NO</v>
      </c>
      <c r="AH3789" t="str">
        <f t="shared" si="1257"/>
        <v>NO</v>
      </c>
      <c r="AI3789">
        <f t="shared" si="1258"/>
        <v>10</v>
      </c>
      <c r="AJ3789" t="str">
        <f t="shared" si="1259"/>
        <v/>
      </c>
    </row>
    <row r="3790" spans="1:36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239"/>
        <v>6.6666666666666671E-3</v>
      </c>
      <c r="P3790" s="6">
        <f t="shared" si="1240"/>
        <v>500</v>
      </c>
      <c r="Q3790" t="str">
        <f t="shared" si="1241"/>
        <v>theater</v>
      </c>
      <c r="R3790" t="str">
        <f t="shared" si="1242"/>
        <v>musical</v>
      </c>
      <c r="S3790" s="8">
        <f t="shared" si="1243"/>
        <v>42334</v>
      </c>
      <c r="T3790" s="8">
        <f t="shared" si="1244"/>
        <v>42361.679166666669</v>
      </c>
      <c r="U3790">
        <f t="shared" si="1245"/>
        <v>2015</v>
      </c>
      <c r="V3790" t="str">
        <f>VLOOKUP(MONTH(S3790),REF!$C$4:$D$15,2,FALSE)</f>
        <v>NOV</v>
      </c>
      <c r="W3790" t="str">
        <f t="shared" si="1246"/>
        <v>NO</v>
      </c>
      <c r="X3790" t="str">
        <f t="shared" si="1247"/>
        <v>NO</v>
      </c>
      <c r="Y3790" t="str">
        <f t="shared" si="1248"/>
        <v>NO</v>
      </c>
      <c r="Z3790" t="str">
        <f t="shared" si="1249"/>
        <v>NO</v>
      </c>
      <c r="AA3790" t="str">
        <f t="shared" si="1250"/>
        <v>NO</v>
      </c>
      <c r="AB3790" t="str">
        <f t="shared" si="1251"/>
        <v>NO</v>
      </c>
      <c r="AC3790" t="str">
        <f t="shared" si="1252"/>
        <v>NO</v>
      </c>
      <c r="AD3790" t="str">
        <f t="shared" si="1253"/>
        <v>NO</v>
      </c>
      <c r="AE3790" t="str">
        <f t="shared" si="1254"/>
        <v>NO</v>
      </c>
      <c r="AF3790" t="str">
        <f t="shared" si="1255"/>
        <v>NO</v>
      </c>
      <c r="AG3790" t="str">
        <f t="shared" si="1256"/>
        <v>NO</v>
      </c>
      <c r="AH3790" t="str">
        <f t="shared" si="1257"/>
        <v>YES</v>
      </c>
      <c r="AI3790" t="str">
        <f t="shared" si="1258"/>
        <v/>
      </c>
      <c r="AJ3790">
        <f t="shared" si="1259"/>
        <v>1</v>
      </c>
    </row>
    <row r="3791" spans="1:36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239"/>
        <v>3.267605633802817E-2</v>
      </c>
      <c r="P3791" s="6">
        <f t="shared" si="1240"/>
        <v>29</v>
      </c>
      <c r="Q3791" t="str">
        <f t="shared" si="1241"/>
        <v>theater</v>
      </c>
      <c r="R3791" t="str">
        <f t="shared" si="1242"/>
        <v>musical</v>
      </c>
      <c r="S3791" s="8">
        <f t="shared" si="1243"/>
        <v>42139</v>
      </c>
      <c r="T3791" s="8">
        <f t="shared" si="1244"/>
        <v>42170.798819444448</v>
      </c>
      <c r="U3791">
        <f t="shared" si="1245"/>
        <v>2015</v>
      </c>
      <c r="V3791" t="str">
        <f>VLOOKUP(MONTH(S3791),REF!$C$4:$D$15,2,FALSE)</f>
        <v>MAY</v>
      </c>
      <c r="W3791" t="str">
        <f t="shared" si="1246"/>
        <v>NO</v>
      </c>
      <c r="X3791" t="str">
        <f t="shared" si="1247"/>
        <v>YES</v>
      </c>
      <c r="Y3791" t="str">
        <f t="shared" si="1248"/>
        <v>NO</v>
      </c>
      <c r="Z3791" t="str">
        <f t="shared" si="1249"/>
        <v>NO</v>
      </c>
      <c r="AA3791" t="str">
        <f t="shared" si="1250"/>
        <v>NO</v>
      </c>
      <c r="AB3791" t="str">
        <f t="shared" si="1251"/>
        <v>NO</v>
      </c>
      <c r="AC3791" t="str">
        <f t="shared" si="1252"/>
        <v>NO</v>
      </c>
      <c r="AD3791" t="str">
        <f t="shared" si="1253"/>
        <v>NO</v>
      </c>
      <c r="AE3791" t="str">
        <f t="shared" si="1254"/>
        <v>NO</v>
      </c>
      <c r="AF3791" t="str">
        <f t="shared" si="1255"/>
        <v>NO</v>
      </c>
      <c r="AG3791" t="str">
        <f t="shared" si="1256"/>
        <v>NO</v>
      </c>
      <c r="AH3791" t="str">
        <f t="shared" si="1257"/>
        <v>NO</v>
      </c>
      <c r="AI3791" t="str">
        <f t="shared" si="1258"/>
        <v/>
      </c>
      <c r="AJ3791">
        <f t="shared" si="1259"/>
        <v>4</v>
      </c>
    </row>
    <row r="3792" spans="1:36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239"/>
        <v>0</v>
      </c>
      <c r="P3792" s="6" t="e">
        <f t="shared" si="1240"/>
        <v>#DIV/0!</v>
      </c>
      <c r="Q3792" t="str">
        <f t="shared" si="1241"/>
        <v>theater</v>
      </c>
      <c r="R3792" t="str">
        <f t="shared" si="1242"/>
        <v>musical</v>
      </c>
      <c r="S3792" s="8">
        <f t="shared" si="1243"/>
        <v>42667</v>
      </c>
      <c r="T3792" s="8">
        <f t="shared" si="1244"/>
        <v>42696.708599537036</v>
      </c>
      <c r="U3792">
        <f t="shared" si="1245"/>
        <v>2016</v>
      </c>
      <c r="V3792" t="str">
        <f>VLOOKUP(MONTH(S3792),REF!$C$4:$D$15,2,FALSE)</f>
        <v>OCT</v>
      </c>
      <c r="W3792" t="str">
        <f t="shared" si="1246"/>
        <v>NO</v>
      </c>
      <c r="X3792" t="str">
        <f t="shared" si="1247"/>
        <v>NO</v>
      </c>
      <c r="Y3792" t="str">
        <f t="shared" si="1248"/>
        <v>NO</v>
      </c>
      <c r="Z3792" t="str">
        <f t="shared" si="1249"/>
        <v>NO</v>
      </c>
      <c r="AA3792" t="str">
        <f t="shared" si="1250"/>
        <v>YES</v>
      </c>
      <c r="AB3792" t="str">
        <f t="shared" si="1251"/>
        <v>NO</v>
      </c>
      <c r="AC3792" t="str">
        <f t="shared" si="1252"/>
        <v>NO</v>
      </c>
      <c r="AD3792" t="str">
        <f t="shared" si="1253"/>
        <v>NO</v>
      </c>
      <c r="AE3792" t="str">
        <f t="shared" si="1254"/>
        <v>NO</v>
      </c>
      <c r="AF3792" t="str">
        <f t="shared" si="1255"/>
        <v>NO</v>
      </c>
      <c r="AG3792" t="str">
        <f t="shared" si="1256"/>
        <v>NO</v>
      </c>
      <c r="AH3792" t="str">
        <f t="shared" si="1257"/>
        <v>NO</v>
      </c>
      <c r="AI3792" t="str">
        <f t="shared" si="1258"/>
        <v/>
      </c>
      <c r="AJ3792">
        <f t="shared" si="1259"/>
        <v>0</v>
      </c>
    </row>
    <row r="3793" spans="1:36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239"/>
        <v>0</v>
      </c>
      <c r="P3793" s="6" t="e">
        <f t="shared" si="1240"/>
        <v>#DIV/0!</v>
      </c>
      <c r="Q3793" t="str">
        <f t="shared" si="1241"/>
        <v>theater</v>
      </c>
      <c r="R3793" t="str">
        <f t="shared" si="1242"/>
        <v>musical</v>
      </c>
      <c r="S3793" s="8">
        <f t="shared" si="1243"/>
        <v>41767</v>
      </c>
      <c r="T3793" s="8">
        <f t="shared" si="1244"/>
        <v>41826.692037037035</v>
      </c>
      <c r="U3793">
        <f t="shared" si="1245"/>
        <v>2014</v>
      </c>
      <c r="V3793" t="str">
        <f>VLOOKUP(MONTH(S3793),REF!$C$4:$D$15,2,FALSE)</f>
        <v>MAY</v>
      </c>
      <c r="W3793" t="str">
        <f t="shared" si="1246"/>
        <v>NO</v>
      </c>
      <c r="X3793" t="str">
        <f t="shared" si="1247"/>
        <v>YES</v>
      </c>
      <c r="Y3793" t="str">
        <f t="shared" si="1248"/>
        <v>NO</v>
      </c>
      <c r="Z3793" t="str">
        <f t="shared" si="1249"/>
        <v>NO</v>
      </c>
      <c r="AA3793" t="str">
        <f t="shared" si="1250"/>
        <v>NO</v>
      </c>
      <c r="AB3793" t="str">
        <f t="shared" si="1251"/>
        <v>NO</v>
      </c>
      <c r="AC3793" t="str">
        <f t="shared" si="1252"/>
        <v>NO</v>
      </c>
      <c r="AD3793" t="str">
        <f t="shared" si="1253"/>
        <v>NO</v>
      </c>
      <c r="AE3793" t="str">
        <f t="shared" si="1254"/>
        <v>NO</v>
      </c>
      <c r="AF3793" t="str">
        <f t="shared" si="1255"/>
        <v>NO</v>
      </c>
      <c r="AG3793" t="str">
        <f t="shared" si="1256"/>
        <v>NO</v>
      </c>
      <c r="AH3793" t="str">
        <f t="shared" si="1257"/>
        <v>NO</v>
      </c>
      <c r="AI3793" t="str">
        <f t="shared" si="1258"/>
        <v/>
      </c>
      <c r="AJ3793">
        <f t="shared" si="1259"/>
        <v>0</v>
      </c>
    </row>
    <row r="3794" spans="1:36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239"/>
        <v>2.8E-3</v>
      </c>
      <c r="P3794" s="6">
        <f t="shared" si="1240"/>
        <v>17.5</v>
      </c>
      <c r="Q3794" t="str">
        <f t="shared" si="1241"/>
        <v>theater</v>
      </c>
      <c r="R3794" t="str">
        <f t="shared" si="1242"/>
        <v>musical</v>
      </c>
      <c r="S3794" s="8">
        <f t="shared" si="1243"/>
        <v>42170</v>
      </c>
      <c r="T3794" s="8">
        <f t="shared" si="1244"/>
        <v>42200.447013888886</v>
      </c>
      <c r="U3794">
        <f t="shared" si="1245"/>
        <v>2015</v>
      </c>
      <c r="V3794" t="str">
        <f>VLOOKUP(MONTH(S3794),REF!$C$4:$D$15,2,FALSE)</f>
        <v>JUN</v>
      </c>
      <c r="W3794" t="str">
        <f t="shared" si="1246"/>
        <v>NO</v>
      </c>
      <c r="X3794" t="str">
        <f t="shared" si="1247"/>
        <v>NO</v>
      </c>
      <c r="Y3794" t="str">
        <f t="shared" si="1248"/>
        <v>NO</v>
      </c>
      <c r="Z3794" t="str">
        <f t="shared" si="1249"/>
        <v>YES</v>
      </c>
      <c r="AA3794" t="str">
        <f t="shared" si="1250"/>
        <v>NO</v>
      </c>
      <c r="AB3794" t="str">
        <f t="shared" si="1251"/>
        <v>NO</v>
      </c>
      <c r="AC3794" t="str">
        <f t="shared" si="1252"/>
        <v>NO</v>
      </c>
      <c r="AD3794" t="str">
        <f t="shared" si="1253"/>
        <v>NO</v>
      </c>
      <c r="AE3794" t="str">
        <f t="shared" si="1254"/>
        <v>NO</v>
      </c>
      <c r="AF3794" t="str">
        <f t="shared" si="1255"/>
        <v>NO</v>
      </c>
      <c r="AG3794" t="str">
        <f t="shared" si="1256"/>
        <v>NO</v>
      </c>
      <c r="AH3794" t="str">
        <f t="shared" si="1257"/>
        <v>NO</v>
      </c>
      <c r="AI3794" t="str">
        <f t="shared" si="1258"/>
        <v/>
      </c>
      <c r="AJ3794">
        <f t="shared" si="1259"/>
        <v>2</v>
      </c>
    </row>
    <row r="3795" spans="1:36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239"/>
        <v>0.59657142857142853</v>
      </c>
      <c r="P3795" s="6">
        <f t="shared" si="1240"/>
        <v>174</v>
      </c>
      <c r="Q3795" t="str">
        <f t="shared" si="1241"/>
        <v>theater</v>
      </c>
      <c r="R3795" t="str">
        <f t="shared" si="1242"/>
        <v>musical</v>
      </c>
      <c r="S3795" s="8">
        <f t="shared" si="1243"/>
        <v>41969</v>
      </c>
      <c r="T3795" s="8">
        <f t="shared" si="1244"/>
        <v>41989.938993055555</v>
      </c>
      <c r="U3795">
        <f t="shared" si="1245"/>
        <v>2014</v>
      </c>
      <c r="V3795" t="str">
        <f>VLOOKUP(MONTH(S3795),REF!$C$4:$D$15,2,FALSE)</f>
        <v>NOV</v>
      </c>
      <c r="W3795" t="str">
        <f t="shared" si="1246"/>
        <v>NO</v>
      </c>
      <c r="X3795" t="str">
        <f t="shared" si="1247"/>
        <v>NO</v>
      </c>
      <c r="Y3795" t="str">
        <f t="shared" si="1248"/>
        <v>YES</v>
      </c>
      <c r="Z3795" t="str">
        <f t="shared" si="1249"/>
        <v>NO</v>
      </c>
      <c r="AA3795" t="str">
        <f t="shared" si="1250"/>
        <v>NO</v>
      </c>
      <c r="AB3795" t="str">
        <f t="shared" si="1251"/>
        <v>NO</v>
      </c>
      <c r="AC3795" t="str">
        <f t="shared" si="1252"/>
        <v>NO</v>
      </c>
      <c r="AD3795" t="str">
        <f t="shared" si="1253"/>
        <v>NO</v>
      </c>
      <c r="AE3795" t="str">
        <f t="shared" si="1254"/>
        <v>NO</v>
      </c>
      <c r="AF3795" t="str">
        <f t="shared" si="1255"/>
        <v>NO</v>
      </c>
      <c r="AG3795" t="str">
        <f t="shared" si="1256"/>
        <v>NO</v>
      </c>
      <c r="AH3795" t="str">
        <f t="shared" si="1257"/>
        <v>NO</v>
      </c>
      <c r="AI3795" t="str">
        <f t="shared" si="1258"/>
        <v/>
      </c>
      <c r="AJ3795">
        <f t="shared" si="1259"/>
        <v>24</v>
      </c>
    </row>
    <row r="3796" spans="1:36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239"/>
        <v>0.01</v>
      </c>
      <c r="P3796" s="6">
        <f t="shared" si="1240"/>
        <v>50</v>
      </c>
      <c r="Q3796" t="str">
        <f t="shared" si="1241"/>
        <v>theater</v>
      </c>
      <c r="R3796" t="str">
        <f t="shared" si="1242"/>
        <v>musical</v>
      </c>
      <c r="S3796" s="8">
        <f t="shared" si="1243"/>
        <v>42133</v>
      </c>
      <c r="T3796" s="8">
        <f t="shared" si="1244"/>
        <v>42162.58048611111</v>
      </c>
      <c r="U3796">
        <f t="shared" si="1245"/>
        <v>2015</v>
      </c>
      <c r="V3796" t="str">
        <f>VLOOKUP(MONTH(S3796),REF!$C$4:$D$15,2,FALSE)</f>
        <v>MAY</v>
      </c>
      <c r="W3796" t="str">
        <f t="shared" si="1246"/>
        <v>NO</v>
      </c>
      <c r="X3796" t="str">
        <f t="shared" si="1247"/>
        <v>NO</v>
      </c>
      <c r="Y3796" t="str">
        <f t="shared" si="1248"/>
        <v>YES</v>
      </c>
      <c r="Z3796" t="str">
        <f t="shared" si="1249"/>
        <v>NO</v>
      </c>
      <c r="AA3796" t="str">
        <f t="shared" si="1250"/>
        <v>NO</v>
      </c>
      <c r="AB3796" t="str">
        <f t="shared" si="1251"/>
        <v>NO</v>
      </c>
      <c r="AC3796" t="str">
        <f t="shared" si="1252"/>
        <v>NO</v>
      </c>
      <c r="AD3796" t="str">
        <f t="shared" si="1253"/>
        <v>NO</v>
      </c>
      <c r="AE3796" t="str">
        <f t="shared" si="1254"/>
        <v>NO</v>
      </c>
      <c r="AF3796" t="str">
        <f t="shared" si="1255"/>
        <v>NO</v>
      </c>
      <c r="AG3796" t="str">
        <f t="shared" si="1256"/>
        <v>NO</v>
      </c>
      <c r="AH3796" t="str">
        <f t="shared" si="1257"/>
        <v>NO</v>
      </c>
      <c r="AI3796" t="str">
        <f t="shared" si="1258"/>
        <v/>
      </c>
      <c r="AJ3796">
        <f t="shared" si="1259"/>
        <v>1</v>
      </c>
    </row>
    <row r="3797" spans="1:36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239"/>
        <v>1.6666666666666666E-2</v>
      </c>
      <c r="P3797" s="6">
        <f t="shared" si="1240"/>
        <v>5</v>
      </c>
      <c r="Q3797" t="str">
        <f t="shared" si="1241"/>
        <v>theater</v>
      </c>
      <c r="R3797" t="str">
        <f t="shared" si="1242"/>
        <v>musical</v>
      </c>
      <c r="S3797" s="8">
        <f t="shared" si="1243"/>
        <v>42201</v>
      </c>
      <c r="T3797" s="8">
        <f t="shared" si="1244"/>
        <v>42244.9375</v>
      </c>
      <c r="U3797">
        <f t="shared" si="1245"/>
        <v>2015</v>
      </c>
      <c r="V3797" t="str">
        <f>VLOOKUP(MONTH(S3797),REF!$C$4:$D$15,2,FALSE)</f>
        <v>JUL</v>
      </c>
      <c r="W3797" t="str">
        <f t="shared" si="1246"/>
        <v>YES</v>
      </c>
      <c r="X3797" t="str">
        <f t="shared" si="1247"/>
        <v>NO</v>
      </c>
      <c r="Y3797" t="str">
        <f t="shared" si="1248"/>
        <v>NO</v>
      </c>
      <c r="Z3797" t="str">
        <f t="shared" si="1249"/>
        <v>NO</v>
      </c>
      <c r="AA3797" t="str">
        <f t="shared" si="1250"/>
        <v>NO</v>
      </c>
      <c r="AB3797" t="str">
        <f t="shared" si="1251"/>
        <v>NO</v>
      </c>
      <c r="AC3797" t="str">
        <f t="shared" si="1252"/>
        <v>NO</v>
      </c>
      <c r="AD3797" t="str">
        <f t="shared" si="1253"/>
        <v>NO</v>
      </c>
      <c r="AE3797" t="str">
        <f t="shared" si="1254"/>
        <v>NO</v>
      </c>
      <c r="AF3797" t="str">
        <f t="shared" si="1255"/>
        <v>NO</v>
      </c>
      <c r="AG3797" t="str">
        <f t="shared" si="1256"/>
        <v>NO</v>
      </c>
      <c r="AH3797" t="str">
        <f t="shared" si="1257"/>
        <v>NO</v>
      </c>
      <c r="AI3797" t="str">
        <f t="shared" si="1258"/>
        <v/>
      </c>
      <c r="AJ3797">
        <f t="shared" si="1259"/>
        <v>2</v>
      </c>
    </row>
    <row r="3798" spans="1:36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239"/>
        <v>4.4444444444444447E-5</v>
      </c>
      <c r="P3798" s="6">
        <f t="shared" si="1240"/>
        <v>1</v>
      </c>
      <c r="Q3798" t="str">
        <f t="shared" si="1241"/>
        <v>theater</v>
      </c>
      <c r="R3798" t="str">
        <f t="shared" si="1242"/>
        <v>musical</v>
      </c>
      <c r="S3798" s="8">
        <f t="shared" si="1243"/>
        <v>42689</v>
      </c>
      <c r="T3798" s="8">
        <f t="shared" si="1244"/>
        <v>42749.029583333337</v>
      </c>
      <c r="U3798">
        <f t="shared" si="1245"/>
        <v>2016</v>
      </c>
      <c r="V3798" t="str">
        <f>VLOOKUP(MONTH(S3798),REF!$C$4:$D$15,2,FALSE)</f>
        <v>NOV</v>
      </c>
      <c r="W3798" t="str">
        <f t="shared" si="1246"/>
        <v>NO</v>
      </c>
      <c r="X3798" t="str">
        <f t="shared" si="1247"/>
        <v>NO</v>
      </c>
      <c r="Y3798" t="str">
        <f t="shared" si="1248"/>
        <v>NO</v>
      </c>
      <c r="Z3798" t="str">
        <f t="shared" si="1249"/>
        <v>NO</v>
      </c>
      <c r="AA3798" t="str">
        <f t="shared" si="1250"/>
        <v>NO</v>
      </c>
      <c r="AB3798" t="str">
        <f t="shared" si="1251"/>
        <v>YES</v>
      </c>
      <c r="AC3798" t="str">
        <f t="shared" si="1252"/>
        <v>NO</v>
      </c>
      <c r="AD3798" t="str">
        <f t="shared" si="1253"/>
        <v>NO</v>
      </c>
      <c r="AE3798" t="str">
        <f t="shared" si="1254"/>
        <v>NO</v>
      </c>
      <c r="AF3798" t="str">
        <f t="shared" si="1255"/>
        <v>NO</v>
      </c>
      <c r="AG3798" t="str">
        <f t="shared" si="1256"/>
        <v>NO</v>
      </c>
      <c r="AH3798" t="str">
        <f t="shared" si="1257"/>
        <v>NO</v>
      </c>
      <c r="AI3798" t="str">
        <f t="shared" si="1258"/>
        <v/>
      </c>
      <c r="AJ3798">
        <f t="shared" si="1259"/>
        <v>1</v>
      </c>
    </row>
    <row r="3799" spans="1:36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239"/>
        <v>0.89666666666666661</v>
      </c>
      <c r="P3799" s="6">
        <f t="shared" si="1240"/>
        <v>145.40540540540542</v>
      </c>
      <c r="Q3799" t="str">
        <f t="shared" si="1241"/>
        <v>theater</v>
      </c>
      <c r="R3799" t="str">
        <f t="shared" si="1242"/>
        <v>musical</v>
      </c>
      <c r="S3799" s="8">
        <f t="shared" si="1243"/>
        <v>42085</v>
      </c>
      <c r="T3799" s="8">
        <f t="shared" si="1244"/>
        <v>42114.881539351853</v>
      </c>
      <c r="U3799">
        <f t="shared" si="1245"/>
        <v>2015</v>
      </c>
      <c r="V3799" t="str">
        <f>VLOOKUP(MONTH(S3799),REF!$C$4:$D$15,2,FALSE)</f>
        <v>MAR</v>
      </c>
      <c r="W3799" t="str">
        <f t="shared" si="1246"/>
        <v>NO</v>
      </c>
      <c r="X3799" t="str">
        <f t="shared" si="1247"/>
        <v>NO</v>
      </c>
      <c r="Y3799" t="str">
        <f t="shared" si="1248"/>
        <v>YES</v>
      </c>
      <c r="Z3799" t="str">
        <f t="shared" si="1249"/>
        <v>NO</v>
      </c>
      <c r="AA3799" t="str">
        <f t="shared" si="1250"/>
        <v>NO</v>
      </c>
      <c r="AB3799" t="str">
        <f t="shared" si="1251"/>
        <v>NO</v>
      </c>
      <c r="AC3799" t="str">
        <f t="shared" si="1252"/>
        <v>NO</v>
      </c>
      <c r="AD3799" t="str">
        <f t="shared" si="1253"/>
        <v>NO</v>
      </c>
      <c r="AE3799" t="str">
        <f t="shared" si="1254"/>
        <v>NO</v>
      </c>
      <c r="AF3799" t="str">
        <f t="shared" si="1255"/>
        <v>NO</v>
      </c>
      <c r="AG3799" t="str">
        <f t="shared" si="1256"/>
        <v>NO</v>
      </c>
      <c r="AH3799" t="str">
        <f t="shared" si="1257"/>
        <v>NO</v>
      </c>
      <c r="AI3799" t="str">
        <f t="shared" si="1258"/>
        <v/>
      </c>
      <c r="AJ3799">
        <f t="shared" si="1259"/>
        <v>37</v>
      </c>
    </row>
    <row r="3800" spans="1:36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239"/>
        <v>1.4642857142857143E-2</v>
      </c>
      <c r="P3800" s="6">
        <f t="shared" si="1240"/>
        <v>205</v>
      </c>
      <c r="Q3800" t="str">
        <f t="shared" si="1241"/>
        <v>theater</v>
      </c>
      <c r="R3800" t="str">
        <f t="shared" si="1242"/>
        <v>musical</v>
      </c>
      <c r="S3800" s="8">
        <f t="shared" si="1243"/>
        <v>41832</v>
      </c>
      <c r="T3800" s="8">
        <f t="shared" si="1244"/>
        <v>41861.722777777773</v>
      </c>
      <c r="U3800">
        <f t="shared" si="1245"/>
        <v>2014</v>
      </c>
      <c r="V3800" t="str">
        <f>VLOOKUP(MONTH(S3800),REF!$C$4:$D$15,2,FALSE)</f>
        <v>JUL</v>
      </c>
      <c r="W3800" t="str">
        <f t="shared" si="1246"/>
        <v>NO</v>
      </c>
      <c r="X3800" t="str">
        <f t="shared" si="1247"/>
        <v>NO</v>
      </c>
      <c r="Y3800" t="str">
        <f t="shared" si="1248"/>
        <v>NO</v>
      </c>
      <c r="Z3800" t="str">
        <f t="shared" si="1249"/>
        <v>NO</v>
      </c>
      <c r="AA3800" t="str">
        <f t="shared" si="1250"/>
        <v>NO</v>
      </c>
      <c r="AB3800" t="str">
        <f t="shared" si="1251"/>
        <v>NO</v>
      </c>
      <c r="AC3800" t="str">
        <f t="shared" si="1252"/>
        <v>NO</v>
      </c>
      <c r="AD3800" t="str">
        <f t="shared" si="1253"/>
        <v>NO</v>
      </c>
      <c r="AE3800" t="str">
        <f t="shared" si="1254"/>
        <v>NO</v>
      </c>
      <c r="AF3800" t="str">
        <f t="shared" si="1255"/>
        <v>NO</v>
      </c>
      <c r="AG3800" t="str">
        <f t="shared" si="1256"/>
        <v>NO</v>
      </c>
      <c r="AH3800" t="str">
        <f t="shared" si="1257"/>
        <v>YES</v>
      </c>
      <c r="AI3800" t="str">
        <f t="shared" si="1258"/>
        <v/>
      </c>
      <c r="AJ3800">
        <f t="shared" si="1259"/>
        <v>5</v>
      </c>
    </row>
    <row r="3801" spans="1:36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239"/>
        <v>4.02E-2</v>
      </c>
      <c r="P3801" s="6">
        <f t="shared" si="1240"/>
        <v>100.5</v>
      </c>
      <c r="Q3801" t="str">
        <f t="shared" si="1241"/>
        <v>theater</v>
      </c>
      <c r="R3801" t="str">
        <f t="shared" si="1242"/>
        <v>musical</v>
      </c>
      <c r="S3801" s="8">
        <f t="shared" si="1243"/>
        <v>42411</v>
      </c>
      <c r="T3801" s="8">
        <f t="shared" si="1244"/>
        <v>42440.93105324074</v>
      </c>
      <c r="U3801">
        <f t="shared" si="1245"/>
        <v>2016</v>
      </c>
      <c r="V3801" t="str">
        <f>VLOOKUP(MONTH(S3801),REF!$C$4:$D$15,2,FALSE)</f>
        <v>FEB</v>
      </c>
      <c r="W3801" t="str">
        <f t="shared" si="1246"/>
        <v>NO</v>
      </c>
      <c r="X3801" t="str">
        <f t="shared" si="1247"/>
        <v>NO</v>
      </c>
      <c r="Y3801" t="str">
        <f t="shared" si="1248"/>
        <v>NO</v>
      </c>
      <c r="Z3801" t="str">
        <f t="shared" si="1249"/>
        <v>YES</v>
      </c>
      <c r="AA3801" t="str">
        <f t="shared" si="1250"/>
        <v>NO</v>
      </c>
      <c r="AB3801" t="str">
        <f t="shared" si="1251"/>
        <v>NO</v>
      </c>
      <c r="AC3801" t="str">
        <f t="shared" si="1252"/>
        <v>NO</v>
      </c>
      <c r="AD3801" t="str">
        <f t="shared" si="1253"/>
        <v>NO</v>
      </c>
      <c r="AE3801" t="str">
        <f t="shared" si="1254"/>
        <v>NO</v>
      </c>
      <c r="AF3801" t="str">
        <f t="shared" si="1255"/>
        <v>NO</v>
      </c>
      <c r="AG3801" t="str">
        <f t="shared" si="1256"/>
        <v>NO</v>
      </c>
      <c r="AH3801" t="str">
        <f t="shared" si="1257"/>
        <v>NO</v>
      </c>
      <c r="AI3801" t="str">
        <f t="shared" si="1258"/>
        <v/>
      </c>
      <c r="AJ3801">
        <f t="shared" si="1259"/>
        <v>4</v>
      </c>
    </row>
    <row r="3802" spans="1:36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239"/>
        <v>4.0045454545454544E-2</v>
      </c>
      <c r="P3802" s="6">
        <f t="shared" si="1240"/>
        <v>55.0625</v>
      </c>
      <c r="Q3802" t="str">
        <f t="shared" si="1241"/>
        <v>theater</v>
      </c>
      <c r="R3802" t="str">
        <f t="shared" si="1242"/>
        <v>musical</v>
      </c>
      <c r="S3802" s="8">
        <f t="shared" si="1243"/>
        <v>41983</v>
      </c>
      <c r="T3802" s="8">
        <f t="shared" si="1244"/>
        <v>42015.207638888889</v>
      </c>
      <c r="U3802">
        <f t="shared" si="1245"/>
        <v>2014</v>
      </c>
      <c r="V3802" t="str">
        <f>VLOOKUP(MONTH(S3802),REF!$C$4:$D$15,2,FALSE)</f>
        <v>DEC</v>
      </c>
      <c r="W3802" t="str">
        <f t="shared" si="1246"/>
        <v>NO</v>
      </c>
      <c r="X3802" t="str">
        <f t="shared" si="1247"/>
        <v>NO</v>
      </c>
      <c r="Y3802" t="str">
        <f t="shared" si="1248"/>
        <v>NO</v>
      </c>
      <c r="Z3802" t="str">
        <f t="shared" si="1249"/>
        <v>NO</v>
      </c>
      <c r="AA3802" t="str">
        <f t="shared" si="1250"/>
        <v>NO</v>
      </c>
      <c r="AB3802" t="str">
        <f t="shared" si="1251"/>
        <v>YES</v>
      </c>
      <c r="AC3802" t="str">
        <f t="shared" si="1252"/>
        <v>NO</v>
      </c>
      <c r="AD3802" t="str">
        <f t="shared" si="1253"/>
        <v>NO</v>
      </c>
      <c r="AE3802" t="str">
        <f t="shared" si="1254"/>
        <v>NO</v>
      </c>
      <c r="AF3802" t="str">
        <f t="shared" si="1255"/>
        <v>NO</v>
      </c>
      <c r="AG3802" t="str">
        <f t="shared" si="1256"/>
        <v>NO</v>
      </c>
      <c r="AH3802" t="str">
        <f t="shared" si="1257"/>
        <v>NO</v>
      </c>
      <c r="AI3802" t="str">
        <f t="shared" si="1258"/>
        <v/>
      </c>
      <c r="AJ3802">
        <f t="shared" si="1259"/>
        <v>16</v>
      </c>
    </row>
    <row r="3803" spans="1:36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239"/>
        <v>8.5199999999999998E-2</v>
      </c>
      <c r="P3803" s="6">
        <f t="shared" si="1240"/>
        <v>47.333333333333336</v>
      </c>
      <c r="Q3803" t="str">
        <f t="shared" si="1241"/>
        <v>theater</v>
      </c>
      <c r="R3803" t="str">
        <f t="shared" si="1242"/>
        <v>musical</v>
      </c>
      <c r="S3803" s="8">
        <f t="shared" si="1243"/>
        <v>41976</v>
      </c>
      <c r="T3803" s="8">
        <f t="shared" si="1244"/>
        <v>42006.676111111112</v>
      </c>
      <c r="U3803">
        <f t="shared" si="1245"/>
        <v>2014</v>
      </c>
      <c r="V3803" t="str">
        <f>VLOOKUP(MONTH(S3803),REF!$C$4:$D$15,2,FALSE)</f>
        <v>DEC</v>
      </c>
      <c r="W3803" t="str">
        <f t="shared" si="1246"/>
        <v>NO</v>
      </c>
      <c r="X3803" t="str">
        <f t="shared" si="1247"/>
        <v>NO</v>
      </c>
      <c r="Y3803" t="str">
        <f t="shared" si="1248"/>
        <v>YES</v>
      </c>
      <c r="Z3803" t="str">
        <f t="shared" si="1249"/>
        <v>NO</v>
      </c>
      <c r="AA3803" t="str">
        <f t="shared" si="1250"/>
        <v>NO</v>
      </c>
      <c r="AB3803" t="str">
        <f t="shared" si="1251"/>
        <v>NO</v>
      </c>
      <c r="AC3803" t="str">
        <f t="shared" si="1252"/>
        <v>NO</v>
      </c>
      <c r="AD3803" t="str">
        <f t="shared" si="1253"/>
        <v>NO</v>
      </c>
      <c r="AE3803" t="str">
        <f t="shared" si="1254"/>
        <v>NO</v>
      </c>
      <c r="AF3803" t="str">
        <f t="shared" si="1255"/>
        <v>NO</v>
      </c>
      <c r="AG3803" t="str">
        <f t="shared" si="1256"/>
        <v>NO</v>
      </c>
      <c r="AH3803" t="str">
        <f t="shared" si="1257"/>
        <v>NO</v>
      </c>
      <c r="AI3803" t="str">
        <f t="shared" si="1258"/>
        <v/>
      </c>
      <c r="AJ3803">
        <f t="shared" si="1259"/>
        <v>9</v>
      </c>
    </row>
    <row r="3804" spans="1:36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239"/>
        <v>0</v>
      </c>
      <c r="P3804" s="6" t="e">
        <f t="shared" si="1240"/>
        <v>#DIV/0!</v>
      </c>
      <c r="Q3804" t="str">
        <f t="shared" si="1241"/>
        <v>theater</v>
      </c>
      <c r="R3804" t="str">
        <f t="shared" si="1242"/>
        <v>musical</v>
      </c>
      <c r="S3804" s="8">
        <f t="shared" si="1243"/>
        <v>42269</v>
      </c>
      <c r="T3804" s="8">
        <f t="shared" si="1244"/>
        <v>42299.126226851848</v>
      </c>
      <c r="U3804">
        <f t="shared" si="1245"/>
        <v>2015</v>
      </c>
      <c r="V3804" t="str">
        <f>VLOOKUP(MONTH(S3804),REF!$C$4:$D$15,2,FALSE)</f>
        <v>SEP</v>
      </c>
      <c r="W3804" t="str">
        <f t="shared" si="1246"/>
        <v>NO</v>
      </c>
      <c r="X3804" t="str">
        <f t="shared" si="1247"/>
        <v>YES</v>
      </c>
      <c r="Y3804" t="str">
        <f t="shared" si="1248"/>
        <v>NO</v>
      </c>
      <c r="Z3804" t="str">
        <f t="shared" si="1249"/>
        <v>NO</v>
      </c>
      <c r="AA3804" t="str">
        <f t="shared" si="1250"/>
        <v>NO</v>
      </c>
      <c r="AB3804" t="str">
        <f t="shared" si="1251"/>
        <v>NO</v>
      </c>
      <c r="AC3804" t="str">
        <f t="shared" si="1252"/>
        <v>NO</v>
      </c>
      <c r="AD3804" t="str">
        <f t="shared" si="1253"/>
        <v>NO</v>
      </c>
      <c r="AE3804" t="str">
        <f t="shared" si="1254"/>
        <v>NO</v>
      </c>
      <c r="AF3804" t="str">
        <f t="shared" si="1255"/>
        <v>NO</v>
      </c>
      <c r="AG3804" t="str">
        <f t="shared" si="1256"/>
        <v>NO</v>
      </c>
      <c r="AH3804" t="str">
        <f t="shared" si="1257"/>
        <v>NO</v>
      </c>
      <c r="AI3804" t="str">
        <f t="shared" si="1258"/>
        <v/>
      </c>
      <c r="AJ3804">
        <f t="shared" si="1259"/>
        <v>0</v>
      </c>
    </row>
    <row r="3805" spans="1:36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239"/>
        <v>0.19650000000000001</v>
      </c>
      <c r="P3805" s="6">
        <f t="shared" si="1240"/>
        <v>58.95</v>
      </c>
      <c r="Q3805" t="str">
        <f t="shared" si="1241"/>
        <v>theater</v>
      </c>
      <c r="R3805" t="str">
        <f t="shared" si="1242"/>
        <v>musical</v>
      </c>
      <c r="S3805" s="8">
        <f t="shared" si="1243"/>
        <v>42404</v>
      </c>
      <c r="T3805" s="8">
        <f t="shared" si="1244"/>
        <v>42433.971851851849</v>
      </c>
      <c r="U3805">
        <f t="shared" si="1245"/>
        <v>2016</v>
      </c>
      <c r="V3805" t="str">
        <f>VLOOKUP(MONTH(S3805),REF!$C$4:$D$15,2,FALSE)</f>
        <v>FEB</v>
      </c>
      <c r="W3805" t="str">
        <f t="shared" si="1246"/>
        <v>NO</v>
      </c>
      <c r="X3805" t="str">
        <f t="shared" si="1247"/>
        <v>NO</v>
      </c>
      <c r="Y3805" t="str">
        <f t="shared" si="1248"/>
        <v>NO</v>
      </c>
      <c r="Z3805" t="str">
        <f t="shared" si="1249"/>
        <v>YES</v>
      </c>
      <c r="AA3805" t="str">
        <f t="shared" si="1250"/>
        <v>NO</v>
      </c>
      <c r="AB3805" t="str">
        <f t="shared" si="1251"/>
        <v>NO</v>
      </c>
      <c r="AC3805" t="str">
        <f t="shared" si="1252"/>
        <v>NO</v>
      </c>
      <c r="AD3805" t="str">
        <f t="shared" si="1253"/>
        <v>NO</v>
      </c>
      <c r="AE3805" t="str">
        <f t="shared" si="1254"/>
        <v>NO</v>
      </c>
      <c r="AF3805" t="str">
        <f t="shared" si="1255"/>
        <v>NO</v>
      </c>
      <c r="AG3805" t="str">
        <f t="shared" si="1256"/>
        <v>NO</v>
      </c>
      <c r="AH3805" t="str">
        <f t="shared" si="1257"/>
        <v>NO</v>
      </c>
      <c r="AI3805" t="str">
        <f t="shared" si="1258"/>
        <v/>
      </c>
      <c r="AJ3805">
        <f t="shared" si="1259"/>
        <v>40</v>
      </c>
    </row>
    <row r="3806" spans="1:36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239"/>
        <v>0</v>
      </c>
      <c r="P3806" s="6" t="e">
        <f t="shared" si="1240"/>
        <v>#DIV/0!</v>
      </c>
      <c r="Q3806" t="str">
        <f t="shared" si="1241"/>
        <v>theater</v>
      </c>
      <c r="R3806" t="str">
        <f t="shared" si="1242"/>
        <v>musical</v>
      </c>
      <c r="S3806" s="8">
        <f t="shared" si="1243"/>
        <v>42527</v>
      </c>
      <c r="T3806" s="8">
        <f t="shared" si="1244"/>
        <v>42582.291666666672</v>
      </c>
      <c r="U3806">
        <f t="shared" si="1245"/>
        <v>2016</v>
      </c>
      <c r="V3806" t="str">
        <f>VLOOKUP(MONTH(S3806),REF!$C$4:$D$15,2,FALSE)</f>
        <v>JUN</v>
      </c>
      <c r="W3806" t="str">
        <f t="shared" si="1246"/>
        <v>NO</v>
      </c>
      <c r="X3806" t="str">
        <f t="shared" si="1247"/>
        <v>NO</v>
      </c>
      <c r="Y3806" t="str">
        <f t="shared" si="1248"/>
        <v>YES</v>
      </c>
      <c r="Z3806" t="str">
        <f t="shared" si="1249"/>
        <v>NO</v>
      </c>
      <c r="AA3806" t="str">
        <f t="shared" si="1250"/>
        <v>NO</v>
      </c>
      <c r="AB3806" t="str">
        <f t="shared" si="1251"/>
        <v>NO</v>
      </c>
      <c r="AC3806" t="str">
        <f t="shared" si="1252"/>
        <v>NO</v>
      </c>
      <c r="AD3806" t="str">
        <f t="shared" si="1253"/>
        <v>NO</v>
      </c>
      <c r="AE3806" t="str">
        <f t="shared" si="1254"/>
        <v>NO</v>
      </c>
      <c r="AF3806" t="str">
        <f t="shared" si="1255"/>
        <v>NO</v>
      </c>
      <c r="AG3806" t="str">
        <f t="shared" si="1256"/>
        <v>NO</v>
      </c>
      <c r="AH3806" t="str">
        <f t="shared" si="1257"/>
        <v>NO</v>
      </c>
      <c r="AI3806" t="str">
        <f t="shared" si="1258"/>
        <v/>
      </c>
      <c r="AJ3806">
        <f t="shared" si="1259"/>
        <v>0</v>
      </c>
    </row>
    <row r="3807" spans="1:36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239"/>
        <v>2.0000000000000002E-5</v>
      </c>
      <c r="P3807" s="6">
        <f t="shared" si="1240"/>
        <v>1.5</v>
      </c>
      <c r="Q3807" t="str">
        <f t="shared" si="1241"/>
        <v>theater</v>
      </c>
      <c r="R3807" t="str">
        <f t="shared" si="1242"/>
        <v>musical</v>
      </c>
      <c r="S3807" s="8">
        <f t="shared" si="1243"/>
        <v>41850</v>
      </c>
      <c r="T3807" s="8">
        <f t="shared" si="1244"/>
        <v>41909.887037037035</v>
      </c>
      <c r="U3807">
        <f t="shared" si="1245"/>
        <v>2014</v>
      </c>
      <c r="V3807" t="str">
        <f>VLOOKUP(MONTH(S3807),REF!$C$4:$D$15,2,FALSE)</f>
        <v>JUL</v>
      </c>
      <c r="W3807" t="str">
        <f t="shared" si="1246"/>
        <v>NO</v>
      </c>
      <c r="X3807" t="str">
        <f t="shared" si="1247"/>
        <v>NO</v>
      </c>
      <c r="Y3807" t="str">
        <f t="shared" si="1248"/>
        <v>NO</v>
      </c>
      <c r="Z3807" t="str">
        <f t="shared" si="1249"/>
        <v>NO</v>
      </c>
      <c r="AA3807" t="str">
        <f t="shared" si="1250"/>
        <v>NO</v>
      </c>
      <c r="AB3807" t="str">
        <f t="shared" si="1251"/>
        <v>NO</v>
      </c>
      <c r="AC3807" t="str">
        <f t="shared" si="1252"/>
        <v>NO</v>
      </c>
      <c r="AD3807" t="str">
        <f t="shared" si="1253"/>
        <v>NO</v>
      </c>
      <c r="AE3807" t="str">
        <f t="shared" si="1254"/>
        <v>NO</v>
      </c>
      <c r="AF3807" t="str">
        <f t="shared" si="1255"/>
        <v>NO</v>
      </c>
      <c r="AG3807" t="str">
        <f t="shared" si="1256"/>
        <v>NO</v>
      </c>
      <c r="AH3807" t="str">
        <f t="shared" si="1257"/>
        <v>YES</v>
      </c>
      <c r="AI3807" t="str">
        <f t="shared" si="1258"/>
        <v/>
      </c>
      <c r="AJ3807">
        <f t="shared" si="1259"/>
        <v>2</v>
      </c>
    </row>
    <row r="3808" spans="1:36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239"/>
        <v>6.6666666666666664E-4</v>
      </c>
      <c r="P3808" s="6">
        <f t="shared" si="1240"/>
        <v>5</v>
      </c>
      <c r="Q3808" t="str">
        <f t="shared" si="1241"/>
        <v>theater</v>
      </c>
      <c r="R3808" t="str">
        <f t="shared" si="1242"/>
        <v>musical</v>
      </c>
      <c r="S3808" s="8">
        <f t="shared" si="1243"/>
        <v>41799</v>
      </c>
      <c r="T3808" s="8">
        <f t="shared" si="1244"/>
        <v>41819.259039351848</v>
      </c>
      <c r="U3808">
        <f t="shared" si="1245"/>
        <v>2014</v>
      </c>
      <c r="V3808" t="str">
        <f>VLOOKUP(MONTH(S3808),REF!$C$4:$D$15,2,FALSE)</f>
        <v>JUN</v>
      </c>
      <c r="W3808" t="str">
        <f t="shared" si="1246"/>
        <v>NO</v>
      </c>
      <c r="X3808" t="str">
        <f t="shared" si="1247"/>
        <v>NO</v>
      </c>
      <c r="Y3808" t="str">
        <f t="shared" si="1248"/>
        <v>YES</v>
      </c>
      <c r="Z3808" t="str">
        <f t="shared" si="1249"/>
        <v>NO</v>
      </c>
      <c r="AA3808" t="str">
        <f t="shared" si="1250"/>
        <v>NO</v>
      </c>
      <c r="AB3808" t="str">
        <f t="shared" si="1251"/>
        <v>NO</v>
      </c>
      <c r="AC3808" t="str">
        <f t="shared" si="1252"/>
        <v>NO</v>
      </c>
      <c r="AD3808" t="str">
        <f t="shared" si="1253"/>
        <v>NO</v>
      </c>
      <c r="AE3808" t="str">
        <f t="shared" si="1254"/>
        <v>NO</v>
      </c>
      <c r="AF3808" t="str">
        <f t="shared" si="1255"/>
        <v>NO</v>
      </c>
      <c r="AG3808" t="str">
        <f t="shared" si="1256"/>
        <v>NO</v>
      </c>
      <c r="AH3808" t="str">
        <f t="shared" si="1257"/>
        <v>NO</v>
      </c>
      <c r="AI3808" t="str">
        <f t="shared" si="1258"/>
        <v/>
      </c>
      <c r="AJ3808">
        <f t="shared" si="1259"/>
        <v>1</v>
      </c>
    </row>
    <row r="3809" spans="1:36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239"/>
        <v>0.30333333333333334</v>
      </c>
      <c r="P3809" s="6">
        <f t="shared" si="1240"/>
        <v>50.555555555555557</v>
      </c>
      <c r="Q3809" t="str">
        <f t="shared" si="1241"/>
        <v>theater</v>
      </c>
      <c r="R3809" t="str">
        <f t="shared" si="1242"/>
        <v>musical</v>
      </c>
      <c r="S3809" s="8">
        <f t="shared" si="1243"/>
        <v>42091</v>
      </c>
      <c r="T3809" s="8">
        <f t="shared" si="1244"/>
        <v>42097.909016203703</v>
      </c>
      <c r="U3809">
        <f t="shared" si="1245"/>
        <v>2015</v>
      </c>
      <c r="V3809" t="str">
        <f>VLOOKUP(MONTH(S3809),REF!$C$4:$D$15,2,FALSE)</f>
        <v>MAR</v>
      </c>
      <c r="W3809" t="str">
        <f t="shared" si="1246"/>
        <v>NO</v>
      </c>
      <c r="X3809" t="str">
        <f t="shared" si="1247"/>
        <v>YES</v>
      </c>
      <c r="Y3809" t="str">
        <f t="shared" si="1248"/>
        <v>NO</v>
      </c>
      <c r="Z3809" t="str">
        <f t="shared" si="1249"/>
        <v>NO</v>
      </c>
      <c r="AA3809" t="str">
        <f t="shared" si="1250"/>
        <v>NO</v>
      </c>
      <c r="AB3809" t="str">
        <f t="shared" si="1251"/>
        <v>NO</v>
      </c>
      <c r="AC3809" t="str">
        <f t="shared" si="1252"/>
        <v>NO</v>
      </c>
      <c r="AD3809" t="str">
        <f t="shared" si="1253"/>
        <v>NO</v>
      </c>
      <c r="AE3809" t="str">
        <f t="shared" si="1254"/>
        <v>NO</v>
      </c>
      <c r="AF3809" t="str">
        <f t="shared" si="1255"/>
        <v>NO</v>
      </c>
      <c r="AG3809" t="str">
        <f t="shared" si="1256"/>
        <v>NO</v>
      </c>
      <c r="AH3809" t="str">
        <f t="shared" si="1257"/>
        <v>NO</v>
      </c>
      <c r="AI3809" t="str">
        <f t="shared" si="1258"/>
        <v/>
      </c>
      <c r="AJ3809">
        <f t="shared" si="1259"/>
        <v>9</v>
      </c>
    </row>
    <row r="3810" spans="1:36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239"/>
        <v>1</v>
      </c>
      <c r="P3810" s="6">
        <f t="shared" si="1240"/>
        <v>41.666666666666664</v>
      </c>
      <c r="Q3810" t="str">
        <f t="shared" si="1241"/>
        <v>theater</v>
      </c>
      <c r="R3810" t="str">
        <f t="shared" si="1242"/>
        <v>plays</v>
      </c>
      <c r="S3810" s="8">
        <f t="shared" si="1243"/>
        <v>42059</v>
      </c>
      <c r="T3810" s="8">
        <f t="shared" si="1244"/>
        <v>42119.412256944444</v>
      </c>
      <c r="U3810">
        <f t="shared" si="1245"/>
        <v>2015</v>
      </c>
      <c r="V3810" t="str">
        <f>VLOOKUP(MONTH(S3810),REF!$C$4:$D$15,2,FALSE)</f>
        <v>FEB</v>
      </c>
      <c r="W3810" t="str">
        <f t="shared" si="1246"/>
        <v>NO</v>
      </c>
      <c r="X3810" t="str">
        <f t="shared" si="1247"/>
        <v>YES</v>
      </c>
      <c r="Y3810" t="str">
        <f t="shared" si="1248"/>
        <v>NO</v>
      </c>
      <c r="Z3810" t="str">
        <f t="shared" si="1249"/>
        <v>NO</v>
      </c>
      <c r="AA3810" t="str">
        <f t="shared" si="1250"/>
        <v>NO</v>
      </c>
      <c r="AB3810" t="str">
        <f t="shared" si="1251"/>
        <v>NO</v>
      </c>
      <c r="AC3810" t="str">
        <f t="shared" si="1252"/>
        <v>NO</v>
      </c>
      <c r="AD3810" t="str">
        <f t="shared" si="1253"/>
        <v>NO</v>
      </c>
      <c r="AE3810" t="str">
        <f t="shared" si="1254"/>
        <v>NO</v>
      </c>
      <c r="AF3810" t="str">
        <f t="shared" si="1255"/>
        <v>NO</v>
      </c>
      <c r="AG3810" t="str">
        <f t="shared" si="1256"/>
        <v>NO</v>
      </c>
      <c r="AH3810" t="str">
        <f t="shared" si="1257"/>
        <v>NO</v>
      </c>
      <c r="AI3810">
        <f t="shared" si="1258"/>
        <v>24</v>
      </c>
      <c r="AJ3810" t="str">
        <f t="shared" si="1259"/>
        <v/>
      </c>
    </row>
    <row r="3811" spans="1:36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239"/>
        <v>1.0125</v>
      </c>
      <c r="P3811" s="6">
        <f t="shared" si="1240"/>
        <v>53.289473684210527</v>
      </c>
      <c r="Q3811" t="str">
        <f t="shared" si="1241"/>
        <v>theater</v>
      </c>
      <c r="R3811" t="str">
        <f t="shared" si="1242"/>
        <v>plays</v>
      </c>
      <c r="S3811" s="8">
        <f t="shared" si="1243"/>
        <v>41801</v>
      </c>
      <c r="T3811" s="8">
        <f t="shared" si="1244"/>
        <v>41850.958333333336</v>
      </c>
      <c r="U3811">
        <f t="shared" si="1245"/>
        <v>2014</v>
      </c>
      <c r="V3811" t="str">
        <f>VLOOKUP(MONTH(S3811),REF!$C$4:$D$15,2,FALSE)</f>
        <v>JUN</v>
      </c>
      <c r="W3811" t="str">
        <f t="shared" si="1246"/>
        <v>NO</v>
      </c>
      <c r="X3811" t="str">
        <f t="shared" si="1247"/>
        <v>YES</v>
      </c>
      <c r="Y3811" t="str">
        <f t="shared" si="1248"/>
        <v>NO</v>
      </c>
      <c r="Z3811" t="str">
        <f t="shared" si="1249"/>
        <v>NO</v>
      </c>
      <c r="AA3811" t="str">
        <f t="shared" si="1250"/>
        <v>NO</v>
      </c>
      <c r="AB3811" t="str">
        <f t="shared" si="1251"/>
        <v>NO</v>
      </c>
      <c r="AC3811" t="str">
        <f t="shared" si="1252"/>
        <v>NO</v>
      </c>
      <c r="AD3811" t="str">
        <f t="shared" si="1253"/>
        <v>NO</v>
      </c>
      <c r="AE3811" t="str">
        <f t="shared" si="1254"/>
        <v>NO</v>
      </c>
      <c r="AF3811" t="str">
        <f t="shared" si="1255"/>
        <v>NO</v>
      </c>
      <c r="AG3811" t="str">
        <f t="shared" si="1256"/>
        <v>NO</v>
      </c>
      <c r="AH3811" t="str">
        <f t="shared" si="1257"/>
        <v>NO</v>
      </c>
      <c r="AI3811">
        <f t="shared" si="1258"/>
        <v>38</v>
      </c>
      <c r="AJ3811" t="str">
        <f t="shared" si="1259"/>
        <v/>
      </c>
    </row>
    <row r="3812" spans="1:36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239"/>
        <v>1.2173333333333334</v>
      </c>
      <c r="P3812" s="6">
        <f t="shared" si="1240"/>
        <v>70.230769230769226</v>
      </c>
      <c r="Q3812" t="str">
        <f t="shared" si="1241"/>
        <v>theater</v>
      </c>
      <c r="R3812" t="str">
        <f t="shared" si="1242"/>
        <v>plays</v>
      </c>
      <c r="S3812" s="8">
        <f t="shared" si="1243"/>
        <v>42055</v>
      </c>
      <c r="T3812" s="8">
        <f t="shared" si="1244"/>
        <v>42084.807384259257</v>
      </c>
      <c r="U3812">
        <f t="shared" si="1245"/>
        <v>2015</v>
      </c>
      <c r="V3812" t="str">
        <f>VLOOKUP(MONTH(S3812),REF!$C$4:$D$15,2,FALSE)</f>
        <v>FEB</v>
      </c>
      <c r="W3812" t="str">
        <f t="shared" si="1246"/>
        <v>NO</v>
      </c>
      <c r="X3812" t="str">
        <f t="shared" si="1247"/>
        <v>YES</v>
      </c>
      <c r="Y3812" t="str">
        <f t="shared" si="1248"/>
        <v>NO</v>
      </c>
      <c r="Z3812" t="str">
        <f t="shared" si="1249"/>
        <v>NO</v>
      </c>
      <c r="AA3812" t="str">
        <f t="shared" si="1250"/>
        <v>NO</v>
      </c>
      <c r="AB3812" t="str">
        <f t="shared" si="1251"/>
        <v>NO</v>
      </c>
      <c r="AC3812" t="str">
        <f t="shared" si="1252"/>
        <v>NO</v>
      </c>
      <c r="AD3812" t="str">
        <f t="shared" si="1253"/>
        <v>NO</v>
      </c>
      <c r="AE3812" t="str">
        <f t="shared" si="1254"/>
        <v>NO</v>
      </c>
      <c r="AF3812" t="str">
        <f t="shared" si="1255"/>
        <v>NO</v>
      </c>
      <c r="AG3812" t="str">
        <f t="shared" si="1256"/>
        <v>NO</v>
      </c>
      <c r="AH3812" t="str">
        <f t="shared" si="1257"/>
        <v>NO</v>
      </c>
      <c r="AI3812">
        <f t="shared" si="1258"/>
        <v>26</v>
      </c>
      <c r="AJ3812" t="str">
        <f t="shared" si="1259"/>
        <v/>
      </c>
    </row>
    <row r="3813" spans="1:36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239"/>
        <v>3.3</v>
      </c>
      <c r="P3813" s="6">
        <f t="shared" si="1240"/>
        <v>43.421052631578945</v>
      </c>
      <c r="Q3813" t="str">
        <f t="shared" si="1241"/>
        <v>theater</v>
      </c>
      <c r="R3813" t="str">
        <f t="shared" si="1242"/>
        <v>plays</v>
      </c>
      <c r="S3813" s="8">
        <f t="shared" si="1243"/>
        <v>42488</v>
      </c>
      <c r="T3813" s="8">
        <f t="shared" si="1244"/>
        <v>42521.458333333328</v>
      </c>
      <c r="U3813">
        <f t="shared" si="1245"/>
        <v>2016</v>
      </c>
      <c r="V3813" t="str">
        <f>VLOOKUP(MONTH(S3813),REF!$C$4:$D$15,2,FALSE)</f>
        <v>APR</v>
      </c>
      <c r="W3813" t="str">
        <f t="shared" si="1246"/>
        <v>YES</v>
      </c>
      <c r="X3813" t="str">
        <f t="shared" si="1247"/>
        <v>NO</v>
      </c>
      <c r="Y3813" t="str">
        <f t="shared" si="1248"/>
        <v>NO</v>
      </c>
      <c r="Z3813" t="str">
        <f t="shared" si="1249"/>
        <v>NO</v>
      </c>
      <c r="AA3813" t="str">
        <f t="shared" si="1250"/>
        <v>NO</v>
      </c>
      <c r="AB3813" t="str">
        <f t="shared" si="1251"/>
        <v>NO</v>
      </c>
      <c r="AC3813" t="str">
        <f t="shared" si="1252"/>
        <v>NO</v>
      </c>
      <c r="AD3813" t="str">
        <f t="shared" si="1253"/>
        <v>NO</v>
      </c>
      <c r="AE3813" t="str">
        <f t="shared" si="1254"/>
        <v>NO</v>
      </c>
      <c r="AF3813" t="str">
        <f t="shared" si="1255"/>
        <v>NO</v>
      </c>
      <c r="AG3813" t="str">
        <f t="shared" si="1256"/>
        <v>NO</v>
      </c>
      <c r="AH3813" t="str">
        <f t="shared" si="1257"/>
        <v>NO</v>
      </c>
      <c r="AI3813">
        <f t="shared" si="1258"/>
        <v>19</v>
      </c>
      <c r="AJ3813" t="str">
        <f t="shared" si="1259"/>
        <v/>
      </c>
    </row>
    <row r="3814" spans="1:36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239"/>
        <v>1.0954999999999999</v>
      </c>
      <c r="P3814" s="6">
        <f t="shared" si="1240"/>
        <v>199.18181818181819</v>
      </c>
      <c r="Q3814" t="str">
        <f t="shared" si="1241"/>
        <v>theater</v>
      </c>
      <c r="R3814" t="str">
        <f t="shared" si="1242"/>
        <v>plays</v>
      </c>
      <c r="S3814" s="8">
        <f t="shared" si="1243"/>
        <v>42110</v>
      </c>
      <c r="T3814" s="8">
        <f t="shared" si="1244"/>
        <v>42156.165972222225</v>
      </c>
      <c r="U3814">
        <f t="shared" si="1245"/>
        <v>2015</v>
      </c>
      <c r="V3814" t="str">
        <f>VLOOKUP(MONTH(S3814),REF!$C$4:$D$15,2,FALSE)</f>
        <v>APR</v>
      </c>
      <c r="W3814" t="str">
        <f t="shared" si="1246"/>
        <v>NO</v>
      </c>
      <c r="X3814" t="str">
        <f t="shared" si="1247"/>
        <v>YES</v>
      </c>
      <c r="Y3814" t="str">
        <f t="shared" si="1248"/>
        <v>NO</v>
      </c>
      <c r="Z3814" t="str">
        <f t="shared" si="1249"/>
        <v>NO</v>
      </c>
      <c r="AA3814" t="str">
        <f t="shared" si="1250"/>
        <v>NO</v>
      </c>
      <c r="AB3814" t="str">
        <f t="shared" si="1251"/>
        <v>NO</v>
      </c>
      <c r="AC3814" t="str">
        <f t="shared" si="1252"/>
        <v>NO</v>
      </c>
      <c r="AD3814" t="str">
        <f t="shared" si="1253"/>
        <v>NO</v>
      </c>
      <c r="AE3814" t="str">
        <f t="shared" si="1254"/>
        <v>NO</v>
      </c>
      <c r="AF3814" t="str">
        <f t="shared" si="1255"/>
        <v>NO</v>
      </c>
      <c r="AG3814" t="str">
        <f t="shared" si="1256"/>
        <v>NO</v>
      </c>
      <c r="AH3814" t="str">
        <f t="shared" si="1257"/>
        <v>NO</v>
      </c>
      <c r="AI3814">
        <f t="shared" si="1258"/>
        <v>11</v>
      </c>
      <c r="AJ3814" t="str">
        <f t="shared" si="1259"/>
        <v/>
      </c>
    </row>
    <row r="3815" spans="1:36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239"/>
        <v>1.0095190476190474</v>
      </c>
      <c r="P3815" s="6">
        <f t="shared" si="1240"/>
        <v>78.518148148148143</v>
      </c>
      <c r="Q3815" t="str">
        <f t="shared" si="1241"/>
        <v>theater</v>
      </c>
      <c r="R3815" t="str">
        <f t="shared" si="1242"/>
        <v>plays</v>
      </c>
      <c r="S3815" s="8">
        <f t="shared" si="1243"/>
        <v>42497</v>
      </c>
      <c r="T3815" s="8">
        <f t="shared" si="1244"/>
        <v>42535.904861111107</v>
      </c>
      <c r="U3815">
        <f t="shared" si="1245"/>
        <v>2016</v>
      </c>
      <c r="V3815" t="str">
        <f>VLOOKUP(MONTH(S3815),REF!$C$4:$D$15,2,FALSE)</f>
        <v>MAY</v>
      </c>
      <c r="W3815" t="str">
        <f t="shared" si="1246"/>
        <v>NO</v>
      </c>
      <c r="X3815" t="str">
        <f t="shared" si="1247"/>
        <v>YES</v>
      </c>
      <c r="Y3815" t="str">
        <f t="shared" si="1248"/>
        <v>NO</v>
      </c>
      <c r="Z3815" t="str">
        <f t="shared" si="1249"/>
        <v>NO</v>
      </c>
      <c r="AA3815" t="str">
        <f t="shared" si="1250"/>
        <v>NO</v>
      </c>
      <c r="AB3815" t="str">
        <f t="shared" si="1251"/>
        <v>NO</v>
      </c>
      <c r="AC3815" t="str">
        <f t="shared" si="1252"/>
        <v>NO</v>
      </c>
      <c r="AD3815" t="str">
        <f t="shared" si="1253"/>
        <v>NO</v>
      </c>
      <c r="AE3815" t="str">
        <f t="shared" si="1254"/>
        <v>NO</v>
      </c>
      <c r="AF3815" t="str">
        <f t="shared" si="1255"/>
        <v>NO</v>
      </c>
      <c r="AG3815" t="str">
        <f t="shared" si="1256"/>
        <v>NO</v>
      </c>
      <c r="AH3815" t="str">
        <f t="shared" si="1257"/>
        <v>NO</v>
      </c>
      <c r="AI3815">
        <f t="shared" si="1258"/>
        <v>27</v>
      </c>
      <c r="AJ3815" t="str">
        <f t="shared" si="1259"/>
        <v/>
      </c>
    </row>
    <row r="3816" spans="1:36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239"/>
        <v>1.4013333333333333</v>
      </c>
      <c r="P3816" s="6">
        <f t="shared" si="1240"/>
        <v>61.823529411764703</v>
      </c>
      <c r="Q3816" t="str">
        <f t="shared" si="1241"/>
        <v>theater</v>
      </c>
      <c r="R3816" t="str">
        <f t="shared" si="1242"/>
        <v>plays</v>
      </c>
      <c r="S3816" s="8">
        <f t="shared" si="1243"/>
        <v>42059</v>
      </c>
      <c r="T3816" s="8">
        <f t="shared" si="1244"/>
        <v>42095.165972222225</v>
      </c>
      <c r="U3816">
        <f t="shared" si="1245"/>
        <v>2015</v>
      </c>
      <c r="V3816" t="str">
        <f>VLOOKUP(MONTH(S3816),REF!$C$4:$D$15,2,FALSE)</f>
        <v>FEB</v>
      </c>
      <c r="W3816" t="str">
        <f t="shared" si="1246"/>
        <v>NO</v>
      </c>
      <c r="X3816" t="str">
        <f t="shared" si="1247"/>
        <v>YES</v>
      </c>
      <c r="Y3816" t="str">
        <f t="shared" si="1248"/>
        <v>NO</v>
      </c>
      <c r="Z3816" t="str">
        <f t="shared" si="1249"/>
        <v>NO</v>
      </c>
      <c r="AA3816" t="str">
        <f t="shared" si="1250"/>
        <v>NO</v>
      </c>
      <c r="AB3816" t="str">
        <f t="shared" si="1251"/>
        <v>NO</v>
      </c>
      <c r="AC3816" t="str">
        <f t="shared" si="1252"/>
        <v>NO</v>
      </c>
      <c r="AD3816" t="str">
        <f t="shared" si="1253"/>
        <v>NO</v>
      </c>
      <c r="AE3816" t="str">
        <f t="shared" si="1254"/>
        <v>NO</v>
      </c>
      <c r="AF3816" t="str">
        <f t="shared" si="1255"/>
        <v>NO</v>
      </c>
      <c r="AG3816" t="str">
        <f t="shared" si="1256"/>
        <v>NO</v>
      </c>
      <c r="AH3816" t="str">
        <f t="shared" si="1257"/>
        <v>NO</v>
      </c>
      <c r="AI3816">
        <f t="shared" si="1258"/>
        <v>34</v>
      </c>
      <c r="AJ3816" t="str">
        <f t="shared" si="1259"/>
        <v/>
      </c>
    </row>
    <row r="3817" spans="1:36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239"/>
        <v>1.0000100000000001</v>
      </c>
      <c r="P3817" s="6">
        <f t="shared" si="1240"/>
        <v>50.000500000000002</v>
      </c>
      <c r="Q3817" t="str">
        <f t="shared" si="1241"/>
        <v>theater</v>
      </c>
      <c r="R3817" t="str">
        <f t="shared" si="1242"/>
        <v>plays</v>
      </c>
      <c r="S3817" s="8">
        <f t="shared" si="1243"/>
        <v>42207</v>
      </c>
      <c r="T3817" s="8">
        <f t="shared" si="1244"/>
        <v>42236.958333333328</v>
      </c>
      <c r="U3817">
        <f t="shared" si="1245"/>
        <v>2015</v>
      </c>
      <c r="V3817" t="str">
        <f>VLOOKUP(MONTH(S3817),REF!$C$4:$D$15,2,FALSE)</f>
        <v>JUL</v>
      </c>
      <c r="W3817" t="str">
        <f t="shared" si="1246"/>
        <v>NO</v>
      </c>
      <c r="X3817" t="str">
        <f t="shared" si="1247"/>
        <v>YES</v>
      </c>
      <c r="Y3817" t="str">
        <f t="shared" si="1248"/>
        <v>NO</v>
      </c>
      <c r="Z3817" t="str">
        <f t="shared" si="1249"/>
        <v>NO</v>
      </c>
      <c r="AA3817" t="str">
        <f t="shared" si="1250"/>
        <v>NO</v>
      </c>
      <c r="AB3817" t="str">
        <f t="shared" si="1251"/>
        <v>NO</v>
      </c>
      <c r="AC3817" t="str">
        <f t="shared" si="1252"/>
        <v>NO</v>
      </c>
      <c r="AD3817" t="str">
        <f t="shared" si="1253"/>
        <v>NO</v>
      </c>
      <c r="AE3817" t="str">
        <f t="shared" si="1254"/>
        <v>NO</v>
      </c>
      <c r="AF3817" t="str">
        <f t="shared" si="1255"/>
        <v>NO</v>
      </c>
      <c r="AG3817" t="str">
        <f t="shared" si="1256"/>
        <v>NO</v>
      </c>
      <c r="AH3817" t="str">
        <f t="shared" si="1257"/>
        <v>NO</v>
      </c>
      <c r="AI3817">
        <f t="shared" si="1258"/>
        <v>20</v>
      </c>
      <c r="AJ3817" t="str">
        <f t="shared" si="1259"/>
        <v/>
      </c>
    </row>
    <row r="3818" spans="1:36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239"/>
        <v>1.19238</v>
      </c>
      <c r="P3818" s="6">
        <f t="shared" si="1240"/>
        <v>48.339729729729726</v>
      </c>
      <c r="Q3818" t="str">
        <f t="shared" si="1241"/>
        <v>theater</v>
      </c>
      <c r="R3818" t="str">
        <f t="shared" si="1242"/>
        <v>plays</v>
      </c>
      <c r="S3818" s="8">
        <f t="shared" si="1243"/>
        <v>41808</v>
      </c>
      <c r="T3818" s="8">
        <f t="shared" si="1244"/>
        <v>41837.690081018518</v>
      </c>
      <c r="U3818">
        <f t="shared" si="1245"/>
        <v>2014</v>
      </c>
      <c r="V3818" t="str">
        <f>VLOOKUP(MONTH(S3818),REF!$C$4:$D$15,2,FALSE)</f>
        <v>JUN</v>
      </c>
      <c r="W3818" t="str">
        <f t="shared" si="1246"/>
        <v>NO</v>
      </c>
      <c r="X3818" t="str">
        <f t="shared" si="1247"/>
        <v>YES</v>
      </c>
      <c r="Y3818" t="str">
        <f t="shared" si="1248"/>
        <v>NO</v>
      </c>
      <c r="Z3818" t="str">
        <f t="shared" si="1249"/>
        <v>NO</v>
      </c>
      <c r="AA3818" t="str">
        <f t="shared" si="1250"/>
        <v>NO</v>
      </c>
      <c r="AB3818" t="str">
        <f t="shared" si="1251"/>
        <v>NO</v>
      </c>
      <c r="AC3818" t="str">
        <f t="shared" si="1252"/>
        <v>NO</v>
      </c>
      <c r="AD3818" t="str">
        <f t="shared" si="1253"/>
        <v>NO</v>
      </c>
      <c r="AE3818" t="str">
        <f t="shared" si="1254"/>
        <v>NO</v>
      </c>
      <c r="AF3818" t="str">
        <f t="shared" si="1255"/>
        <v>NO</v>
      </c>
      <c r="AG3818" t="str">
        <f t="shared" si="1256"/>
        <v>NO</v>
      </c>
      <c r="AH3818" t="str">
        <f t="shared" si="1257"/>
        <v>NO</v>
      </c>
      <c r="AI3818">
        <f t="shared" si="1258"/>
        <v>37</v>
      </c>
      <c r="AJ3818" t="str">
        <f t="shared" si="1259"/>
        <v/>
      </c>
    </row>
    <row r="3819" spans="1:36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239"/>
        <v>1.0725</v>
      </c>
      <c r="P3819" s="6">
        <f t="shared" si="1240"/>
        <v>107.25</v>
      </c>
      <c r="Q3819" t="str">
        <f t="shared" si="1241"/>
        <v>theater</v>
      </c>
      <c r="R3819" t="str">
        <f t="shared" si="1242"/>
        <v>plays</v>
      </c>
      <c r="S3819" s="8">
        <f t="shared" si="1243"/>
        <v>42285</v>
      </c>
      <c r="T3819" s="8">
        <f t="shared" si="1244"/>
        <v>42301.165972222225</v>
      </c>
      <c r="U3819">
        <f t="shared" si="1245"/>
        <v>2015</v>
      </c>
      <c r="V3819" t="str">
        <f>VLOOKUP(MONTH(S3819),REF!$C$4:$D$15,2,FALSE)</f>
        <v>OCT</v>
      </c>
      <c r="W3819" t="str">
        <f t="shared" si="1246"/>
        <v>NO</v>
      </c>
      <c r="X3819" t="str">
        <f t="shared" si="1247"/>
        <v>YES</v>
      </c>
      <c r="Y3819" t="str">
        <f t="shared" si="1248"/>
        <v>NO</v>
      </c>
      <c r="Z3819" t="str">
        <f t="shared" si="1249"/>
        <v>NO</v>
      </c>
      <c r="AA3819" t="str">
        <f t="shared" si="1250"/>
        <v>NO</v>
      </c>
      <c r="AB3819" t="str">
        <f t="shared" si="1251"/>
        <v>NO</v>
      </c>
      <c r="AC3819" t="str">
        <f t="shared" si="1252"/>
        <v>NO</v>
      </c>
      <c r="AD3819" t="str">
        <f t="shared" si="1253"/>
        <v>NO</v>
      </c>
      <c r="AE3819" t="str">
        <f t="shared" si="1254"/>
        <v>NO</v>
      </c>
      <c r="AF3819" t="str">
        <f t="shared" si="1255"/>
        <v>NO</v>
      </c>
      <c r="AG3819" t="str">
        <f t="shared" si="1256"/>
        <v>NO</v>
      </c>
      <c r="AH3819" t="str">
        <f t="shared" si="1257"/>
        <v>NO</v>
      </c>
      <c r="AI3819">
        <f t="shared" si="1258"/>
        <v>20</v>
      </c>
      <c r="AJ3819" t="str">
        <f t="shared" si="1259"/>
        <v/>
      </c>
    </row>
    <row r="3820" spans="1:36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239"/>
        <v>2.2799999999999998</v>
      </c>
      <c r="P3820" s="6">
        <f t="shared" si="1240"/>
        <v>57</v>
      </c>
      <c r="Q3820" t="str">
        <f t="shared" si="1241"/>
        <v>theater</v>
      </c>
      <c r="R3820" t="str">
        <f t="shared" si="1242"/>
        <v>plays</v>
      </c>
      <c r="S3820" s="8">
        <f t="shared" si="1243"/>
        <v>42046</v>
      </c>
      <c r="T3820" s="8">
        <f t="shared" si="1244"/>
        <v>42075.800717592589</v>
      </c>
      <c r="U3820">
        <f t="shared" si="1245"/>
        <v>2015</v>
      </c>
      <c r="V3820" t="str">
        <f>VLOOKUP(MONTH(S3820),REF!$C$4:$D$15,2,FALSE)</f>
        <v>FEB</v>
      </c>
      <c r="W3820" t="str">
        <f t="shared" si="1246"/>
        <v>YES</v>
      </c>
      <c r="X3820" t="str">
        <f t="shared" si="1247"/>
        <v>NO</v>
      </c>
      <c r="Y3820" t="str">
        <f t="shared" si="1248"/>
        <v>NO</v>
      </c>
      <c r="Z3820" t="str">
        <f t="shared" si="1249"/>
        <v>NO</v>
      </c>
      <c r="AA3820" t="str">
        <f t="shared" si="1250"/>
        <v>NO</v>
      </c>
      <c r="AB3820" t="str">
        <f t="shared" si="1251"/>
        <v>NO</v>
      </c>
      <c r="AC3820" t="str">
        <f t="shared" si="1252"/>
        <v>NO</v>
      </c>
      <c r="AD3820" t="str">
        <f t="shared" si="1253"/>
        <v>NO</v>
      </c>
      <c r="AE3820" t="str">
        <f t="shared" si="1254"/>
        <v>NO</v>
      </c>
      <c r="AF3820" t="str">
        <f t="shared" si="1255"/>
        <v>NO</v>
      </c>
      <c r="AG3820" t="str">
        <f t="shared" si="1256"/>
        <v>NO</v>
      </c>
      <c r="AH3820" t="str">
        <f t="shared" si="1257"/>
        <v>NO</v>
      </c>
      <c r="AI3820">
        <f t="shared" si="1258"/>
        <v>10</v>
      </c>
      <c r="AJ3820" t="str">
        <f t="shared" si="1259"/>
        <v/>
      </c>
    </row>
    <row r="3821" spans="1:36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239"/>
        <v>1.0640000000000001</v>
      </c>
      <c r="P3821" s="6">
        <f t="shared" si="1240"/>
        <v>40.92307692307692</v>
      </c>
      <c r="Q3821" t="str">
        <f t="shared" si="1241"/>
        <v>theater</v>
      </c>
      <c r="R3821" t="str">
        <f t="shared" si="1242"/>
        <v>plays</v>
      </c>
      <c r="S3821" s="8">
        <f t="shared" si="1243"/>
        <v>42184</v>
      </c>
      <c r="T3821" s="8">
        <f t="shared" si="1244"/>
        <v>42202.876388888893</v>
      </c>
      <c r="U3821">
        <f t="shared" si="1245"/>
        <v>2015</v>
      </c>
      <c r="V3821" t="str">
        <f>VLOOKUP(MONTH(S3821),REF!$C$4:$D$15,2,FALSE)</f>
        <v>JUN</v>
      </c>
      <c r="W3821" t="str">
        <f t="shared" si="1246"/>
        <v>NO</v>
      </c>
      <c r="X3821" t="str">
        <f t="shared" si="1247"/>
        <v>YES</v>
      </c>
      <c r="Y3821" t="str">
        <f t="shared" si="1248"/>
        <v>NO</v>
      </c>
      <c r="Z3821" t="str">
        <f t="shared" si="1249"/>
        <v>NO</v>
      </c>
      <c r="AA3821" t="str">
        <f t="shared" si="1250"/>
        <v>NO</v>
      </c>
      <c r="AB3821" t="str">
        <f t="shared" si="1251"/>
        <v>NO</v>
      </c>
      <c r="AC3821" t="str">
        <f t="shared" si="1252"/>
        <v>NO</v>
      </c>
      <c r="AD3821" t="str">
        <f t="shared" si="1253"/>
        <v>NO</v>
      </c>
      <c r="AE3821" t="str">
        <f t="shared" si="1254"/>
        <v>NO</v>
      </c>
      <c r="AF3821" t="str">
        <f t="shared" si="1255"/>
        <v>NO</v>
      </c>
      <c r="AG3821" t="str">
        <f t="shared" si="1256"/>
        <v>NO</v>
      </c>
      <c r="AH3821" t="str">
        <f t="shared" si="1257"/>
        <v>NO</v>
      </c>
      <c r="AI3821">
        <f t="shared" si="1258"/>
        <v>26</v>
      </c>
      <c r="AJ3821" t="str">
        <f t="shared" si="1259"/>
        <v/>
      </c>
    </row>
    <row r="3822" spans="1:36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239"/>
        <v>1.4333333333333333</v>
      </c>
      <c r="P3822" s="6">
        <f t="shared" si="1240"/>
        <v>21.5</v>
      </c>
      <c r="Q3822" t="str">
        <f t="shared" si="1241"/>
        <v>theater</v>
      </c>
      <c r="R3822" t="str">
        <f t="shared" si="1242"/>
        <v>plays</v>
      </c>
      <c r="S3822" s="8">
        <f t="shared" si="1243"/>
        <v>42161</v>
      </c>
      <c r="T3822" s="8">
        <f t="shared" si="1244"/>
        <v>42190.651817129634</v>
      </c>
      <c r="U3822">
        <f t="shared" si="1245"/>
        <v>2015</v>
      </c>
      <c r="V3822" t="str">
        <f>VLOOKUP(MONTH(S3822),REF!$C$4:$D$15,2,FALSE)</f>
        <v>JUN</v>
      </c>
      <c r="W3822" t="str">
        <f t="shared" si="1246"/>
        <v>YES</v>
      </c>
      <c r="X3822" t="str">
        <f t="shared" si="1247"/>
        <v>NO</v>
      </c>
      <c r="Y3822" t="str">
        <f t="shared" si="1248"/>
        <v>NO</v>
      </c>
      <c r="Z3822" t="str">
        <f t="shared" si="1249"/>
        <v>NO</v>
      </c>
      <c r="AA3822" t="str">
        <f t="shared" si="1250"/>
        <v>NO</v>
      </c>
      <c r="AB3822" t="str">
        <f t="shared" si="1251"/>
        <v>NO</v>
      </c>
      <c r="AC3822" t="str">
        <f t="shared" si="1252"/>
        <v>NO</v>
      </c>
      <c r="AD3822" t="str">
        <f t="shared" si="1253"/>
        <v>NO</v>
      </c>
      <c r="AE3822" t="str">
        <f t="shared" si="1254"/>
        <v>NO</v>
      </c>
      <c r="AF3822" t="str">
        <f t="shared" si="1255"/>
        <v>NO</v>
      </c>
      <c r="AG3822" t="str">
        <f t="shared" si="1256"/>
        <v>NO</v>
      </c>
      <c r="AH3822" t="str">
        <f t="shared" si="1257"/>
        <v>NO</v>
      </c>
      <c r="AI3822">
        <f t="shared" si="1258"/>
        <v>20</v>
      </c>
      <c r="AJ3822" t="str">
        <f t="shared" si="1259"/>
        <v/>
      </c>
    </row>
    <row r="3823" spans="1:36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239"/>
        <v>1.0454285714285714</v>
      </c>
      <c r="P3823" s="6">
        <f t="shared" si="1240"/>
        <v>79.543478260869563</v>
      </c>
      <c r="Q3823" t="str">
        <f t="shared" si="1241"/>
        <v>theater</v>
      </c>
      <c r="R3823" t="str">
        <f t="shared" si="1242"/>
        <v>plays</v>
      </c>
      <c r="S3823" s="8">
        <f t="shared" si="1243"/>
        <v>42341</v>
      </c>
      <c r="T3823" s="8">
        <f t="shared" si="1244"/>
        <v>42373.180636574078</v>
      </c>
      <c r="U3823">
        <f t="shared" si="1245"/>
        <v>2015</v>
      </c>
      <c r="V3823" t="str">
        <f>VLOOKUP(MONTH(S3823),REF!$C$4:$D$15,2,FALSE)</f>
        <v>DEC</v>
      </c>
      <c r="W3823" t="str">
        <f t="shared" si="1246"/>
        <v>NO</v>
      </c>
      <c r="X3823" t="str">
        <f t="shared" si="1247"/>
        <v>YES</v>
      </c>
      <c r="Y3823" t="str">
        <f t="shared" si="1248"/>
        <v>NO</v>
      </c>
      <c r="Z3823" t="str">
        <f t="shared" si="1249"/>
        <v>NO</v>
      </c>
      <c r="AA3823" t="str">
        <f t="shared" si="1250"/>
        <v>NO</v>
      </c>
      <c r="AB3823" t="str">
        <f t="shared" si="1251"/>
        <v>NO</v>
      </c>
      <c r="AC3823" t="str">
        <f t="shared" si="1252"/>
        <v>NO</v>
      </c>
      <c r="AD3823" t="str">
        <f t="shared" si="1253"/>
        <v>NO</v>
      </c>
      <c r="AE3823" t="str">
        <f t="shared" si="1254"/>
        <v>NO</v>
      </c>
      <c r="AF3823" t="str">
        <f t="shared" si="1255"/>
        <v>NO</v>
      </c>
      <c r="AG3823" t="str">
        <f t="shared" si="1256"/>
        <v>NO</v>
      </c>
      <c r="AH3823" t="str">
        <f t="shared" si="1257"/>
        <v>NO</v>
      </c>
      <c r="AI3823">
        <f t="shared" si="1258"/>
        <v>46</v>
      </c>
      <c r="AJ3823" t="str">
        <f t="shared" si="1259"/>
        <v/>
      </c>
    </row>
    <row r="3824" spans="1:36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239"/>
        <v>1.1002000000000001</v>
      </c>
      <c r="P3824" s="6">
        <f t="shared" si="1240"/>
        <v>72.381578947368425</v>
      </c>
      <c r="Q3824" t="str">
        <f t="shared" si="1241"/>
        <v>theater</v>
      </c>
      <c r="R3824" t="str">
        <f t="shared" si="1242"/>
        <v>plays</v>
      </c>
      <c r="S3824" s="8">
        <f t="shared" si="1243"/>
        <v>42330</v>
      </c>
      <c r="T3824" s="8">
        <f t="shared" si="1244"/>
        <v>42388.957638888889</v>
      </c>
      <c r="U3824">
        <f t="shared" si="1245"/>
        <v>2015</v>
      </c>
      <c r="V3824" t="str">
        <f>VLOOKUP(MONTH(S3824),REF!$C$4:$D$15,2,FALSE)</f>
        <v>NOV</v>
      </c>
      <c r="W3824" t="str">
        <f t="shared" si="1246"/>
        <v>NO</v>
      </c>
      <c r="X3824" t="str">
        <f t="shared" si="1247"/>
        <v>NO</v>
      </c>
      <c r="Y3824" t="str">
        <f t="shared" si="1248"/>
        <v>YES</v>
      </c>
      <c r="Z3824" t="str">
        <f t="shared" si="1249"/>
        <v>NO</v>
      </c>
      <c r="AA3824" t="str">
        <f t="shared" si="1250"/>
        <v>NO</v>
      </c>
      <c r="AB3824" t="str">
        <f t="shared" si="1251"/>
        <v>NO</v>
      </c>
      <c r="AC3824" t="str">
        <f t="shared" si="1252"/>
        <v>NO</v>
      </c>
      <c r="AD3824" t="str">
        <f t="shared" si="1253"/>
        <v>NO</v>
      </c>
      <c r="AE3824" t="str">
        <f t="shared" si="1254"/>
        <v>NO</v>
      </c>
      <c r="AF3824" t="str">
        <f t="shared" si="1255"/>
        <v>NO</v>
      </c>
      <c r="AG3824" t="str">
        <f t="shared" si="1256"/>
        <v>NO</v>
      </c>
      <c r="AH3824" t="str">
        <f t="shared" si="1257"/>
        <v>NO</v>
      </c>
      <c r="AI3824">
        <f t="shared" si="1258"/>
        <v>76</v>
      </c>
      <c r="AJ3824" t="str">
        <f t="shared" si="1259"/>
        <v/>
      </c>
    </row>
    <row r="3825" spans="1:36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239"/>
        <v>1.06</v>
      </c>
      <c r="P3825" s="6">
        <f t="shared" si="1240"/>
        <v>64.634146341463421</v>
      </c>
      <c r="Q3825" t="str">
        <f t="shared" si="1241"/>
        <v>theater</v>
      </c>
      <c r="R3825" t="str">
        <f t="shared" si="1242"/>
        <v>plays</v>
      </c>
      <c r="S3825" s="8">
        <f t="shared" si="1243"/>
        <v>42171</v>
      </c>
      <c r="T3825" s="8">
        <f t="shared" si="1244"/>
        <v>42205.165972222225</v>
      </c>
      <c r="U3825">
        <f t="shared" si="1245"/>
        <v>2015</v>
      </c>
      <c r="V3825" t="str">
        <f>VLOOKUP(MONTH(S3825),REF!$C$4:$D$15,2,FALSE)</f>
        <v>JUN</v>
      </c>
      <c r="W3825" t="str">
        <f t="shared" si="1246"/>
        <v>NO</v>
      </c>
      <c r="X3825" t="str">
        <f t="shared" si="1247"/>
        <v>YES</v>
      </c>
      <c r="Y3825" t="str">
        <f t="shared" si="1248"/>
        <v>NO</v>
      </c>
      <c r="Z3825" t="str">
        <f t="shared" si="1249"/>
        <v>NO</v>
      </c>
      <c r="AA3825" t="str">
        <f t="shared" si="1250"/>
        <v>NO</v>
      </c>
      <c r="AB3825" t="str">
        <f t="shared" si="1251"/>
        <v>NO</v>
      </c>
      <c r="AC3825" t="str">
        <f t="shared" si="1252"/>
        <v>NO</v>
      </c>
      <c r="AD3825" t="str">
        <f t="shared" si="1253"/>
        <v>NO</v>
      </c>
      <c r="AE3825" t="str">
        <f t="shared" si="1254"/>
        <v>NO</v>
      </c>
      <c r="AF3825" t="str">
        <f t="shared" si="1255"/>
        <v>NO</v>
      </c>
      <c r="AG3825" t="str">
        <f t="shared" si="1256"/>
        <v>NO</v>
      </c>
      <c r="AH3825" t="str">
        <f t="shared" si="1257"/>
        <v>NO</v>
      </c>
      <c r="AI3825">
        <f t="shared" si="1258"/>
        <v>41</v>
      </c>
      <c r="AJ3825" t="str">
        <f t="shared" si="1259"/>
        <v/>
      </c>
    </row>
    <row r="3826" spans="1:36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239"/>
        <v>1.08</v>
      </c>
      <c r="P3826" s="6">
        <f t="shared" si="1240"/>
        <v>38.571428571428569</v>
      </c>
      <c r="Q3826" t="str">
        <f t="shared" si="1241"/>
        <v>theater</v>
      </c>
      <c r="R3826" t="str">
        <f t="shared" si="1242"/>
        <v>plays</v>
      </c>
      <c r="S3826" s="8">
        <f t="shared" si="1243"/>
        <v>42572</v>
      </c>
      <c r="T3826" s="8">
        <f t="shared" si="1244"/>
        <v>42583.570138888885</v>
      </c>
      <c r="U3826">
        <f t="shared" si="1245"/>
        <v>2016</v>
      </c>
      <c r="V3826" t="str">
        <f>VLOOKUP(MONTH(S3826),REF!$C$4:$D$15,2,FALSE)</f>
        <v>JUL</v>
      </c>
      <c r="W3826" t="str">
        <f t="shared" si="1246"/>
        <v>YES</v>
      </c>
      <c r="X3826" t="str">
        <f t="shared" si="1247"/>
        <v>NO</v>
      </c>
      <c r="Y3826" t="str">
        <f t="shared" si="1248"/>
        <v>NO</v>
      </c>
      <c r="Z3826" t="str">
        <f t="shared" si="1249"/>
        <v>NO</v>
      </c>
      <c r="AA3826" t="str">
        <f t="shared" si="1250"/>
        <v>NO</v>
      </c>
      <c r="AB3826" t="str">
        <f t="shared" si="1251"/>
        <v>NO</v>
      </c>
      <c r="AC3826" t="str">
        <f t="shared" si="1252"/>
        <v>NO</v>
      </c>
      <c r="AD3826" t="str">
        <f t="shared" si="1253"/>
        <v>NO</v>
      </c>
      <c r="AE3826" t="str">
        <f t="shared" si="1254"/>
        <v>NO</v>
      </c>
      <c r="AF3826" t="str">
        <f t="shared" si="1255"/>
        <v>NO</v>
      </c>
      <c r="AG3826" t="str">
        <f t="shared" si="1256"/>
        <v>NO</v>
      </c>
      <c r="AH3826" t="str">
        <f t="shared" si="1257"/>
        <v>NO</v>
      </c>
      <c r="AI3826">
        <f t="shared" si="1258"/>
        <v>7</v>
      </c>
      <c r="AJ3826" t="str">
        <f t="shared" si="1259"/>
        <v/>
      </c>
    </row>
    <row r="3827" spans="1:36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239"/>
        <v>1.0542</v>
      </c>
      <c r="P3827" s="6">
        <f t="shared" si="1240"/>
        <v>107.57142857142857</v>
      </c>
      <c r="Q3827" t="str">
        <f t="shared" si="1241"/>
        <v>theater</v>
      </c>
      <c r="R3827" t="str">
        <f t="shared" si="1242"/>
        <v>plays</v>
      </c>
      <c r="S3827" s="8">
        <f t="shared" si="1243"/>
        <v>42151</v>
      </c>
      <c r="T3827" s="8">
        <f t="shared" si="1244"/>
        <v>42172.069606481484</v>
      </c>
      <c r="U3827">
        <f t="shared" si="1245"/>
        <v>2015</v>
      </c>
      <c r="V3827" t="str">
        <f>VLOOKUP(MONTH(S3827),REF!$C$4:$D$15,2,FALSE)</f>
        <v>MAY</v>
      </c>
      <c r="W3827" t="str">
        <f t="shared" si="1246"/>
        <v>NO</v>
      </c>
      <c r="X3827" t="str">
        <f t="shared" si="1247"/>
        <v>NO</v>
      </c>
      <c r="Y3827" t="str">
        <f t="shared" si="1248"/>
        <v>YES</v>
      </c>
      <c r="Z3827" t="str">
        <f t="shared" si="1249"/>
        <v>NO</v>
      </c>
      <c r="AA3827" t="str">
        <f t="shared" si="1250"/>
        <v>NO</v>
      </c>
      <c r="AB3827" t="str">
        <f t="shared" si="1251"/>
        <v>NO</v>
      </c>
      <c r="AC3827" t="str">
        <f t="shared" si="1252"/>
        <v>NO</v>
      </c>
      <c r="AD3827" t="str">
        <f t="shared" si="1253"/>
        <v>NO</v>
      </c>
      <c r="AE3827" t="str">
        <f t="shared" si="1254"/>
        <v>NO</v>
      </c>
      <c r="AF3827" t="str">
        <f t="shared" si="1255"/>
        <v>NO</v>
      </c>
      <c r="AG3827" t="str">
        <f t="shared" si="1256"/>
        <v>NO</v>
      </c>
      <c r="AH3827" t="str">
        <f t="shared" si="1257"/>
        <v>NO</v>
      </c>
      <c r="AI3827">
        <f t="shared" si="1258"/>
        <v>49</v>
      </c>
      <c r="AJ3827" t="str">
        <f t="shared" si="1259"/>
        <v/>
      </c>
    </row>
    <row r="3828" spans="1:36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239"/>
        <v>1.1916666666666667</v>
      </c>
      <c r="P3828" s="6">
        <f t="shared" si="1240"/>
        <v>27.5</v>
      </c>
      <c r="Q3828" t="str">
        <f t="shared" si="1241"/>
        <v>theater</v>
      </c>
      <c r="R3828" t="str">
        <f t="shared" si="1242"/>
        <v>plays</v>
      </c>
      <c r="S3828" s="8">
        <f t="shared" si="1243"/>
        <v>42101</v>
      </c>
      <c r="T3828" s="8">
        <f t="shared" si="1244"/>
        <v>42131.423541666663</v>
      </c>
      <c r="U3828">
        <f t="shared" si="1245"/>
        <v>2015</v>
      </c>
      <c r="V3828" t="str">
        <f>VLOOKUP(MONTH(S3828),REF!$C$4:$D$15,2,FALSE)</f>
        <v>APR</v>
      </c>
      <c r="W3828" t="str">
        <f t="shared" si="1246"/>
        <v>YES</v>
      </c>
      <c r="X3828" t="str">
        <f t="shared" si="1247"/>
        <v>NO</v>
      </c>
      <c r="Y3828" t="str">
        <f t="shared" si="1248"/>
        <v>NO</v>
      </c>
      <c r="Z3828" t="str">
        <f t="shared" si="1249"/>
        <v>NO</v>
      </c>
      <c r="AA3828" t="str">
        <f t="shared" si="1250"/>
        <v>NO</v>
      </c>
      <c r="AB3828" t="str">
        <f t="shared" si="1251"/>
        <v>NO</v>
      </c>
      <c r="AC3828" t="str">
        <f t="shared" si="1252"/>
        <v>NO</v>
      </c>
      <c r="AD3828" t="str">
        <f t="shared" si="1253"/>
        <v>NO</v>
      </c>
      <c r="AE3828" t="str">
        <f t="shared" si="1254"/>
        <v>NO</v>
      </c>
      <c r="AF3828" t="str">
        <f t="shared" si="1255"/>
        <v>NO</v>
      </c>
      <c r="AG3828" t="str">
        <f t="shared" si="1256"/>
        <v>NO</v>
      </c>
      <c r="AH3828" t="str">
        <f t="shared" si="1257"/>
        <v>NO</v>
      </c>
      <c r="AI3828">
        <f t="shared" si="1258"/>
        <v>26</v>
      </c>
      <c r="AJ3828" t="str">
        <f t="shared" si="1259"/>
        <v/>
      </c>
    </row>
    <row r="3829" spans="1:36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239"/>
        <v>1.5266666666666666</v>
      </c>
      <c r="P3829" s="6">
        <f t="shared" si="1240"/>
        <v>70.461538461538467</v>
      </c>
      <c r="Q3829" t="str">
        <f t="shared" si="1241"/>
        <v>theater</v>
      </c>
      <c r="R3829" t="str">
        <f t="shared" si="1242"/>
        <v>plays</v>
      </c>
      <c r="S3829" s="8">
        <f t="shared" si="1243"/>
        <v>42035</v>
      </c>
      <c r="T3829" s="8">
        <f t="shared" si="1244"/>
        <v>42090</v>
      </c>
      <c r="U3829">
        <f t="shared" si="1245"/>
        <v>2015</v>
      </c>
      <c r="V3829" t="str">
        <f>VLOOKUP(MONTH(S3829),REF!$C$4:$D$15,2,FALSE)</f>
        <v>JAN</v>
      </c>
      <c r="W3829" t="str">
        <f t="shared" si="1246"/>
        <v>NO</v>
      </c>
      <c r="X3829" t="str">
        <f t="shared" si="1247"/>
        <v>YES</v>
      </c>
      <c r="Y3829" t="str">
        <f t="shared" si="1248"/>
        <v>NO</v>
      </c>
      <c r="Z3829" t="str">
        <f t="shared" si="1249"/>
        <v>NO</v>
      </c>
      <c r="AA3829" t="str">
        <f t="shared" si="1250"/>
        <v>NO</v>
      </c>
      <c r="AB3829" t="str">
        <f t="shared" si="1251"/>
        <v>NO</v>
      </c>
      <c r="AC3829" t="str">
        <f t="shared" si="1252"/>
        <v>NO</v>
      </c>
      <c r="AD3829" t="str">
        <f t="shared" si="1253"/>
        <v>NO</v>
      </c>
      <c r="AE3829" t="str">
        <f t="shared" si="1254"/>
        <v>NO</v>
      </c>
      <c r="AF3829" t="str">
        <f t="shared" si="1255"/>
        <v>NO</v>
      </c>
      <c r="AG3829" t="str">
        <f t="shared" si="1256"/>
        <v>NO</v>
      </c>
      <c r="AH3829" t="str">
        <f t="shared" si="1257"/>
        <v>NO</v>
      </c>
      <c r="AI3829">
        <f t="shared" si="1258"/>
        <v>65</v>
      </c>
      <c r="AJ3829" t="str">
        <f t="shared" si="1259"/>
        <v/>
      </c>
    </row>
    <row r="3830" spans="1:36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239"/>
        <v>1</v>
      </c>
      <c r="P3830" s="6">
        <f t="shared" si="1240"/>
        <v>178.57142857142858</v>
      </c>
      <c r="Q3830" t="str">
        <f t="shared" si="1241"/>
        <v>theater</v>
      </c>
      <c r="R3830" t="str">
        <f t="shared" si="1242"/>
        <v>plays</v>
      </c>
      <c r="S3830" s="8">
        <f t="shared" si="1243"/>
        <v>41945</v>
      </c>
      <c r="T3830" s="8">
        <f t="shared" si="1244"/>
        <v>42004.569293981476</v>
      </c>
      <c r="U3830">
        <f t="shared" si="1245"/>
        <v>2014</v>
      </c>
      <c r="V3830" t="str">
        <f>VLOOKUP(MONTH(S3830),REF!$C$4:$D$15,2,FALSE)</f>
        <v>NOV</v>
      </c>
      <c r="W3830" t="str">
        <f t="shared" si="1246"/>
        <v>NO</v>
      </c>
      <c r="X3830" t="str">
        <f t="shared" si="1247"/>
        <v>NO</v>
      </c>
      <c r="Y3830" t="str">
        <f t="shared" si="1248"/>
        <v>YES</v>
      </c>
      <c r="Z3830" t="str">
        <f t="shared" si="1249"/>
        <v>NO</v>
      </c>
      <c r="AA3830" t="str">
        <f t="shared" si="1250"/>
        <v>NO</v>
      </c>
      <c r="AB3830" t="str">
        <f t="shared" si="1251"/>
        <v>NO</v>
      </c>
      <c r="AC3830" t="str">
        <f t="shared" si="1252"/>
        <v>NO</v>
      </c>
      <c r="AD3830" t="str">
        <f t="shared" si="1253"/>
        <v>NO</v>
      </c>
      <c r="AE3830" t="str">
        <f t="shared" si="1254"/>
        <v>NO</v>
      </c>
      <c r="AF3830" t="str">
        <f t="shared" si="1255"/>
        <v>NO</v>
      </c>
      <c r="AG3830" t="str">
        <f t="shared" si="1256"/>
        <v>NO</v>
      </c>
      <c r="AH3830" t="str">
        <f t="shared" si="1257"/>
        <v>NO</v>
      </c>
      <c r="AI3830">
        <f t="shared" si="1258"/>
        <v>28</v>
      </c>
      <c r="AJ3830" t="str">
        <f t="shared" si="1259"/>
        <v/>
      </c>
    </row>
    <row r="3831" spans="1:36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239"/>
        <v>1.002</v>
      </c>
      <c r="P3831" s="6">
        <f t="shared" si="1240"/>
        <v>62.625</v>
      </c>
      <c r="Q3831" t="str">
        <f t="shared" si="1241"/>
        <v>theater</v>
      </c>
      <c r="R3831" t="str">
        <f t="shared" si="1242"/>
        <v>plays</v>
      </c>
      <c r="S3831" s="8">
        <f t="shared" si="1243"/>
        <v>42594</v>
      </c>
      <c r="T3831" s="8">
        <f t="shared" si="1244"/>
        <v>42613.865405092598</v>
      </c>
      <c r="U3831">
        <f t="shared" si="1245"/>
        <v>2016</v>
      </c>
      <c r="V3831" t="str">
        <f>VLOOKUP(MONTH(S3831),REF!$C$4:$D$15,2,FALSE)</f>
        <v>AUG</v>
      </c>
      <c r="W3831" t="str">
        <f t="shared" si="1246"/>
        <v>YES</v>
      </c>
      <c r="X3831" t="str">
        <f t="shared" si="1247"/>
        <v>NO</v>
      </c>
      <c r="Y3831" t="str">
        <f t="shared" si="1248"/>
        <v>NO</v>
      </c>
      <c r="Z3831" t="str">
        <f t="shared" si="1249"/>
        <v>NO</v>
      </c>
      <c r="AA3831" t="str">
        <f t="shared" si="1250"/>
        <v>NO</v>
      </c>
      <c r="AB3831" t="str">
        <f t="shared" si="1251"/>
        <v>NO</v>
      </c>
      <c r="AC3831" t="str">
        <f t="shared" si="1252"/>
        <v>NO</v>
      </c>
      <c r="AD3831" t="str">
        <f t="shared" si="1253"/>
        <v>NO</v>
      </c>
      <c r="AE3831" t="str">
        <f t="shared" si="1254"/>
        <v>NO</v>
      </c>
      <c r="AF3831" t="str">
        <f t="shared" si="1255"/>
        <v>NO</v>
      </c>
      <c r="AG3831" t="str">
        <f t="shared" si="1256"/>
        <v>NO</v>
      </c>
      <c r="AH3831" t="str">
        <f t="shared" si="1257"/>
        <v>NO</v>
      </c>
      <c r="AI3831">
        <f t="shared" si="1258"/>
        <v>8</v>
      </c>
      <c r="AJ3831" t="str">
        <f t="shared" si="1259"/>
        <v/>
      </c>
    </row>
    <row r="3832" spans="1:36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239"/>
        <v>2.25</v>
      </c>
      <c r="P3832" s="6">
        <f t="shared" si="1240"/>
        <v>75</v>
      </c>
      <c r="Q3832" t="str">
        <f t="shared" si="1241"/>
        <v>theater</v>
      </c>
      <c r="R3832" t="str">
        <f t="shared" si="1242"/>
        <v>plays</v>
      </c>
      <c r="S3832" s="8">
        <f t="shared" si="1243"/>
        <v>42504</v>
      </c>
      <c r="T3832" s="8">
        <f t="shared" si="1244"/>
        <v>42517.740868055553</v>
      </c>
      <c r="U3832">
        <f t="shared" si="1245"/>
        <v>2016</v>
      </c>
      <c r="V3832" t="str">
        <f>VLOOKUP(MONTH(S3832),REF!$C$4:$D$15,2,FALSE)</f>
        <v>MAY</v>
      </c>
      <c r="W3832" t="str">
        <f t="shared" si="1246"/>
        <v>YES</v>
      </c>
      <c r="X3832" t="str">
        <f t="shared" si="1247"/>
        <v>NO</v>
      </c>
      <c r="Y3832" t="str">
        <f t="shared" si="1248"/>
        <v>NO</v>
      </c>
      <c r="Z3832" t="str">
        <f t="shared" si="1249"/>
        <v>NO</v>
      </c>
      <c r="AA3832" t="str">
        <f t="shared" si="1250"/>
        <v>NO</v>
      </c>
      <c r="AB3832" t="str">
        <f t="shared" si="1251"/>
        <v>NO</v>
      </c>
      <c r="AC3832" t="str">
        <f t="shared" si="1252"/>
        <v>NO</v>
      </c>
      <c r="AD3832" t="str">
        <f t="shared" si="1253"/>
        <v>NO</v>
      </c>
      <c r="AE3832" t="str">
        <f t="shared" si="1254"/>
        <v>NO</v>
      </c>
      <c r="AF3832" t="str">
        <f t="shared" si="1255"/>
        <v>NO</v>
      </c>
      <c r="AG3832" t="str">
        <f t="shared" si="1256"/>
        <v>NO</v>
      </c>
      <c r="AH3832" t="str">
        <f t="shared" si="1257"/>
        <v>NO</v>
      </c>
      <c r="AI3832">
        <f t="shared" si="1258"/>
        <v>3</v>
      </c>
      <c r="AJ3832" t="str">
        <f t="shared" si="1259"/>
        <v/>
      </c>
    </row>
    <row r="3833" spans="1:36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239"/>
        <v>1.0602199999999999</v>
      </c>
      <c r="P3833" s="6">
        <f t="shared" si="1240"/>
        <v>58.901111111111113</v>
      </c>
      <c r="Q3833" t="str">
        <f t="shared" si="1241"/>
        <v>theater</v>
      </c>
      <c r="R3833" t="str">
        <f t="shared" si="1242"/>
        <v>plays</v>
      </c>
      <c r="S3833" s="8">
        <f t="shared" si="1243"/>
        <v>41928</v>
      </c>
      <c r="T3833" s="8">
        <f t="shared" si="1244"/>
        <v>41948.890567129631</v>
      </c>
      <c r="U3833">
        <f t="shared" si="1245"/>
        <v>2014</v>
      </c>
      <c r="V3833" t="str">
        <f>VLOOKUP(MONTH(S3833),REF!$C$4:$D$15,2,FALSE)</f>
        <v>OCT</v>
      </c>
      <c r="W3833" t="str">
        <f t="shared" si="1246"/>
        <v>YES</v>
      </c>
      <c r="X3833" t="str">
        <f t="shared" si="1247"/>
        <v>NO</v>
      </c>
      <c r="Y3833" t="str">
        <f t="shared" si="1248"/>
        <v>NO</v>
      </c>
      <c r="Z3833" t="str">
        <f t="shared" si="1249"/>
        <v>NO</v>
      </c>
      <c r="AA3833" t="str">
        <f t="shared" si="1250"/>
        <v>NO</v>
      </c>
      <c r="AB3833" t="str">
        <f t="shared" si="1251"/>
        <v>NO</v>
      </c>
      <c r="AC3833" t="str">
        <f t="shared" si="1252"/>
        <v>NO</v>
      </c>
      <c r="AD3833" t="str">
        <f t="shared" si="1253"/>
        <v>NO</v>
      </c>
      <c r="AE3833" t="str">
        <f t="shared" si="1254"/>
        <v>NO</v>
      </c>
      <c r="AF3833" t="str">
        <f t="shared" si="1255"/>
        <v>NO</v>
      </c>
      <c r="AG3833" t="str">
        <f t="shared" si="1256"/>
        <v>NO</v>
      </c>
      <c r="AH3833" t="str">
        <f t="shared" si="1257"/>
        <v>NO</v>
      </c>
      <c r="AI3833">
        <f t="shared" si="1258"/>
        <v>9</v>
      </c>
      <c r="AJ3833" t="str">
        <f t="shared" si="1259"/>
        <v/>
      </c>
    </row>
    <row r="3834" spans="1:36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239"/>
        <v>1.0466666666666666</v>
      </c>
      <c r="P3834" s="6">
        <f t="shared" si="1240"/>
        <v>139.55555555555554</v>
      </c>
      <c r="Q3834" t="str">
        <f t="shared" si="1241"/>
        <v>theater</v>
      </c>
      <c r="R3834" t="str">
        <f t="shared" si="1242"/>
        <v>plays</v>
      </c>
      <c r="S3834" s="8">
        <f t="shared" si="1243"/>
        <v>42375</v>
      </c>
      <c r="T3834" s="8">
        <f t="shared" si="1244"/>
        <v>42420.114988425921</v>
      </c>
      <c r="U3834">
        <f t="shared" si="1245"/>
        <v>2016</v>
      </c>
      <c r="V3834" t="str">
        <f>VLOOKUP(MONTH(S3834),REF!$C$4:$D$15,2,FALSE)</f>
        <v>JAN</v>
      </c>
      <c r="W3834" t="str">
        <f t="shared" si="1246"/>
        <v>NO</v>
      </c>
      <c r="X3834" t="str">
        <f t="shared" si="1247"/>
        <v>YES</v>
      </c>
      <c r="Y3834" t="str">
        <f t="shared" si="1248"/>
        <v>NO</v>
      </c>
      <c r="Z3834" t="str">
        <f t="shared" si="1249"/>
        <v>NO</v>
      </c>
      <c r="AA3834" t="str">
        <f t="shared" si="1250"/>
        <v>NO</v>
      </c>
      <c r="AB3834" t="str">
        <f t="shared" si="1251"/>
        <v>NO</v>
      </c>
      <c r="AC3834" t="str">
        <f t="shared" si="1252"/>
        <v>NO</v>
      </c>
      <c r="AD3834" t="str">
        <f t="shared" si="1253"/>
        <v>NO</v>
      </c>
      <c r="AE3834" t="str">
        <f t="shared" si="1254"/>
        <v>NO</v>
      </c>
      <c r="AF3834" t="str">
        <f t="shared" si="1255"/>
        <v>NO</v>
      </c>
      <c r="AG3834" t="str">
        <f t="shared" si="1256"/>
        <v>NO</v>
      </c>
      <c r="AH3834" t="str">
        <f t="shared" si="1257"/>
        <v>NO</v>
      </c>
      <c r="AI3834">
        <f t="shared" si="1258"/>
        <v>9</v>
      </c>
      <c r="AJ3834" t="str">
        <f t="shared" si="1259"/>
        <v/>
      </c>
    </row>
    <row r="3835" spans="1:36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239"/>
        <v>1.1666666666666667</v>
      </c>
      <c r="P3835" s="6">
        <f t="shared" si="1240"/>
        <v>70</v>
      </c>
      <c r="Q3835" t="str">
        <f t="shared" si="1241"/>
        <v>theater</v>
      </c>
      <c r="R3835" t="str">
        <f t="shared" si="1242"/>
        <v>plays</v>
      </c>
      <c r="S3835" s="8">
        <f t="shared" si="1243"/>
        <v>41964</v>
      </c>
      <c r="T3835" s="8">
        <f t="shared" si="1244"/>
        <v>41974.797916666663</v>
      </c>
      <c r="U3835">
        <f t="shared" si="1245"/>
        <v>2014</v>
      </c>
      <c r="V3835" t="str">
        <f>VLOOKUP(MONTH(S3835),REF!$C$4:$D$15,2,FALSE)</f>
        <v>NOV</v>
      </c>
      <c r="W3835" t="str">
        <f t="shared" si="1246"/>
        <v>NO</v>
      </c>
      <c r="X3835" t="str">
        <f t="shared" si="1247"/>
        <v>YES</v>
      </c>
      <c r="Y3835" t="str">
        <f t="shared" si="1248"/>
        <v>NO</v>
      </c>
      <c r="Z3835" t="str">
        <f t="shared" si="1249"/>
        <v>NO</v>
      </c>
      <c r="AA3835" t="str">
        <f t="shared" si="1250"/>
        <v>NO</v>
      </c>
      <c r="AB3835" t="str">
        <f t="shared" si="1251"/>
        <v>NO</v>
      </c>
      <c r="AC3835" t="str">
        <f t="shared" si="1252"/>
        <v>NO</v>
      </c>
      <c r="AD3835" t="str">
        <f t="shared" si="1253"/>
        <v>NO</v>
      </c>
      <c r="AE3835" t="str">
        <f t="shared" si="1254"/>
        <v>NO</v>
      </c>
      <c r="AF3835" t="str">
        <f t="shared" si="1255"/>
        <v>NO</v>
      </c>
      <c r="AG3835" t="str">
        <f t="shared" si="1256"/>
        <v>NO</v>
      </c>
      <c r="AH3835" t="str">
        <f t="shared" si="1257"/>
        <v>NO</v>
      </c>
      <c r="AI3835">
        <f t="shared" si="1258"/>
        <v>20</v>
      </c>
      <c r="AJ3835" t="str">
        <f t="shared" si="1259"/>
        <v/>
      </c>
    </row>
    <row r="3836" spans="1:36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239"/>
        <v>1.0903333333333334</v>
      </c>
      <c r="P3836" s="6">
        <f t="shared" si="1240"/>
        <v>57.385964912280699</v>
      </c>
      <c r="Q3836" t="str">
        <f t="shared" si="1241"/>
        <v>theater</v>
      </c>
      <c r="R3836" t="str">
        <f t="shared" si="1242"/>
        <v>plays</v>
      </c>
      <c r="S3836" s="8">
        <f t="shared" si="1243"/>
        <v>42143</v>
      </c>
      <c r="T3836" s="8">
        <f t="shared" si="1244"/>
        <v>42173.445219907408</v>
      </c>
      <c r="U3836">
        <f t="shared" si="1245"/>
        <v>2015</v>
      </c>
      <c r="V3836" t="str">
        <f>VLOOKUP(MONTH(S3836),REF!$C$4:$D$15,2,FALSE)</f>
        <v>MAY</v>
      </c>
      <c r="W3836" t="str">
        <f t="shared" si="1246"/>
        <v>NO</v>
      </c>
      <c r="X3836" t="str">
        <f t="shared" si="1247"/>
        <v>YES</v>
      </c>
      <c r="Y3836" t="str">
        <f t="shared" si="1248"/>
        <v>NO</v>
      </c>
      <c r="Z3836" t="str">
        <f t="shared" si="1249"/>
        <v>NO</v>
      </c>
      <c r="AA3836" t="str">
        <f t="shared" si="1250"/>
        <v>NO</v>
      </c>
      <c r="AB3836" t="str">
        <f t="shared" si="1251"/>
        <v>NO</v>
      </c>
      <c r="AC3836" t="str">
        <f t="shared" si="1252"/>
        <v>NO</v>
      </c>
      <c r="AD3836" t="str">
        <f t="shared" si="1253"/>
        <v>NO</v>
      </c>
      <c r="AE3836" t="str">
        <f t="shared" si="1254"/>
        <v>NO</v>
      </c>
      <c r="AF3836" t="str">
        <f t="shared" si="1255"/>
        <v>NO</v>
      </c>
      <c r="AG3836" t="str">
        <f t="shared" si="1256"/>
        <v>NO</v>
      </c>
      <c r="AH3836" t="str">
        <f t="shared" si="1257"/>
        <v>NO</v>
      </c>
      <c r="AI3836">
        <f t="shared" si="1258"/>
        <v>57</v>
      </c>
      <c r="AJ3836" t="str">
        <f t="shared" si="1259"/>
        <v/>
      </c>
    </row>
    <row r="3837" spans="1:36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239"/>
        <v>1.6</v>
      </c>
      <c r="P3837" s="6">
        <f t="shared" si="1240"/>
        <v>40</v>
      </c>
      <c r="Q3837" t="str">
        <f t="shared" si="1241"/>
        <v>theater</v>
      </c>
      <c r="R3837" t="str">
        <f t="shared" si="1242"/>
        <v>plays</v>
      </c>
      <c r="S3837" s="8">
        <f t="shared" si="1243"/>
        <v>42461</v>
      </c>
      <c r="T3837" s="8">
        <f t="shared" si="1244"/>
        <v>42481.94222222222</v>
      </c>
      <c r="U3837">
        <f t="shared" si="1245"/>
        <v>2016</v>
      </c>
      <c r="V3837" t="str">
        <f>VLOOKUP(MONTH(S3837),REF!$C$4:$D$15,2,FALSE)</f>
        <v>APR</v>
      </c>
      <c r="W3837" t="str">
        <f t="shared" si="1246"/>
        <v>YES</v>
      </c>
      <c r="X3837" t="str">
        <f t="shared" si="1247"/>
        <v>NO</v>
      </c>
      <c r="Y3837" t="str">
        <f t="shared" si="1248"/>
        <v>NO</v>
      </c>
      <c r="Z3837" t="str">
        <f t="shared" si="1249"/>
        <v>NO</v>
      </c>
      <c r="AA3837" t="str">
        <f t="shared" si="1250"/>
        <v>NO</v>
      </c>
      <c r="AB3837" t="str">
        <f t="shared" si="1251"/>
        <v>NO</v>
      </c>
      <c r="AC3837" t="str">
        <f t="shared" si="1252"/>
        <v>NO</v>
      </c>
      <c r="AD3837" t="str">
        <f t="shared" si="1253"/>
        <v>NO</v>
      </c>
      <c r="AE3837" t="str">
        <f t="shared" si="1254"/>
        <v>NO</v>
      </c>
      <c r="AF3837" t="str">
        <f t="shared" si="1255"/>
        <v>NO</v>
      </c>
      <c r="AG3837" t="str">
        <f t="shared" si="1256"/>
        <v>NO</v>
      </c>
      <c r="AH3837" t="str">
        <f t="shared" si="1257"/>
        <v>NO</v>
      </c>
      <c r="AI3837">
        <f t="shared" si="1258"/>
        <v>8</v>
      </c>
      <c r="AJ3837" t="str">
        <f t="shared" si="1259"/>
        <v/>
      </c>
    </row>
    <row r="3838" spans="1:36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239"/>
        <v>1.125</v>
      </c>
      <c r="P3838" s="6">
        <f t="shared" si="1240"/>
        <v>64.285714285714292</v>
      </c>
      <c r="Q3838" t="str">
        <f t="shared" si="1241"/>
        <v>theater</v>
      </c>
      <c r="R3838" t="str">
        <f t="shared" si="1242"/>
        <v>plays</v>
      </c>
      <c r="S3838" s="8">
        <f t="shared" si="1243"/>
        <v>42554</v>
      </c>
      <c r="T3838" s="8">
        <f t="shared" si="1244"/>
        <v>42585.172916666663</v>
      </c>
      <c r="U3838">
        <f t="shared" si="1245"/>
        <v>2016</v>
      </c>
      <c r="V3838" t="str">
        <f>VLOOKUP(MONTH(S3838),REF!$C$4:$D$15,2,FALSE)</f>
        <v>JUL</v>
      </c>
      <c r="W3838" t="str">
        <f t="shared" si="1246"/>
        <v>YES</v>
      </c>
      <c r="X3838" t="str">
        <f t="shared" si="1247"/>
        <v>NO</v>
      </c>
      <c r="Y3838" t="str">
        <f t="shared" si="1248"/>
        <v>NO</v>
      </c>
      <c r="Z3838" t="str">
        <f t="shared" si="1249"/>
        <v>NO</v>
      </c>
      <c r="AA3838" t="str">
        <f t="shared" si="1250"/>
        <v>NO</v>
      </c>
      <c r="AB3838" t="str">
        <f t="shared" si="1251"/>
        <v>NO</v>
      </c>
      <c r="AC3838" t="str">
        <f t="shared" si="1252"/>
        <v>NO</v>
      </c>
      <c r="AD3838" t="str">
        <f t="shared" si="1253"/>
        <v>NO</v>
      </c>
      <c r="AE3838" t="str">
        <f t="shared" si="1254"/>
        <v>NO</v>
      </c>
      <c r="AF3838" t="str">
        <f t="shared" si="1255"/>
        <v>NO</v>
      </c>
      <c r="AG3838" t="str">
        <f t="shared" si="1256"/>
        <v>NO</v>
      </c>
      <c r="AH3838" t="str">
        <f t="shared" si="1257"/>
        <v>NO</v>
      </c>
      <c r="AI3838">
        <f t="shared" si="1258"/>
        <v>14</v>
      </c>
      <c r="AJ3838" t="str">
        <f t="shared" si="1259"/>
        <v/>
      </c>
    </row>
    <row r="3839" spans="1:36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239"/>
        <v>1.0209999999999999</v>
      </c>
      <c r="P3839" s="6">
        <f t="shared" si="1240"/>
        <v>120.11764705882354</v>
      </c>
      <c r="Q3839" t="str">
        <f t="shared" si="1241"/>
        <v>theater</v>
      </c>
      <c r="R3839" t="str">
        <f t="shared" si="1242"/>
        <v>plays</v>
      </c>
      <c r="S3839" s="8">
        <f t="shared" si="1243"/>
        <v>42153</v>
      </c>
      <c r="T3839" s="8">
        <f t="shared" si="1244"/>
        <v>42188.765717592592</v>
      </c>
      <c r="U3839">
        <f t="shared" si="1245"/>
        <v>2015</v>
      </c>
      <c r="V3839" t="str">
        <f>VLOOKUP(MONTH(S3839),REF!$C$4:$D$15,2,FALSE)</f>
        <v>MAY</v>
      </c>
      <c r="W3839" t="str">
        <f t="shared" si="1246"/>
        <v>NO</v>
      </c>
      <c r="X3839" t="str">
        <f t="shared" si="1247"/>
        <v>YES</v>
      </c>
      <c r="Y3839" t="str">
        <f t="shared" si="1248"/>
        <v>NO</v>
      </c>
      <c r="Z3839" t="str">
        <f t="shared" si="1249"/>
        <v>NO</v>
      </c>
      <c r="AA3839" t="str">
        <f t="shared" si="1250"/>
        <v>NO</v>
      </c>
      <c r="AB3839" t="str">
        <f t="shared" si="1251"/>
        <v>NO</v>
      </c>
      <c r="AC3839" t="str">
        <f t="shared" si="1252"/>
        <v>NO</v>
      </c>
      <c r="AD3839" t="str">
        <f t="shared" si="1253"/>
        <v>NO</v>
      </c>
      <c r="AE3839" t="str">
        <f t="shared" si="1254"/>
        <v>NO</v>
      </c>
      <c r="AF3839" t="str">
        <f t="shared" si="1255"/>
        <v>NO</v>
      </c>
      <c r="AG3839" t="str">
        <f t="shared" si="1256"/>
        <v>NO</v>
      </c>
      <c r="AH3839" t="str">
        <f t="shared" si="1257"/>
        <v>NO</v>
      </c>
      <c r="AI3839">
        <f t="shared" si="1258"/>
        <v>17</v>
      </c>
      <c r="AJ3839" t="str">
        <f t="shared" si="1259"/>
        <v/>
      </c>
    </row>
    <row r="3840" spans="1:36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239"/>
        <v>1.00824</v>
      </c>
      <c r="P3840" s="6">
        <f t="shared" si="1240"/>
        <v>1008.24</v>
      </c>
      <c r="Q3840" t="str">
        <f t="shared" si="1241"/>
        <v>theater</v>
      </c>
      <c r="R3840" t="str">
        <f t="shared" si="1242"/>
        <v>plays</v>
      </c>
      <c r="S3840" s="8">
        <f t="shared" si="1243"/>
        <v>42117</v>
      </c>
      <c r="T3840" s="8">
        <f t="shared" si="1244"/>
        <v>42146.710752314815</v>
      </c>
      <c r="U3840">
        <f t="shared" si="1245"/>
        <v>2015</v>
      </c>
      <c r="V3840" t="str">
        <f>VLOOKUP(MONTH(S3840),REF!$C$4:$D$15,2,FALSE)</f>
        <v>APR</v>
      </c>
      <c r="W3840" t="str">
        <f t="shared" si="1246"/>
        <v>NO</v>
      </c>
      <c r="X3840" t="str">
        <f t="shared" si="1247"/>
        <v>NO</v>
      </c>
      <c r="Y3840" t="str">
        <f t="shared" si="1248"/>
        <v>NO</v>
      </c>
      <c r="Z3840" t="str">
        <f t="shared" si="1249"/>
        <v>NO</v>
      </c>
      <c r="AA3840" t="str">
        <f t="shared" si="1250"/>
        <v>NO</v>
      </c>
      <c r="AB3840" t="str">
        <f t="shared" si="1251"/>
        <v>NO</v>
      </c>
      <c r="AC3840" t="str">
        <f t="shared" si="1252"/>
        <v>NO</v>
      </c>
      <c r="AD3840" t="str">
        <f t="shared" si="1253"/>
        <v>NO</v>
      </c>
      <c r="AE3840" t="str">
        <f t="shared" si="1254"/>
        <v>NO</v>
      </c>
      <c r="AF3840" t="str">
        <f t="shared" si="1255"/>
        <v>NO</v>
      </c>
      <c r="AG3840" t="str">
        <f t="shared" si="1256"/>
        <v>NO</v>
      </c>
      <c r="AH3840" t="str">
        <f t="shared" si="1257"/>
        <v>YES</v>
      </c>
      <c r="AI3840">
        <f t="shared" si="1258"/>
        <v>100</v>
      </c>
      <c r="AJ3840" t="str">
        <f t="shared" si="1259"/>
        <v/>
      </c>
    </row>
    <row r="3841" spans="1:36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239"/>
        <v>1.0125</v>
      </c>
      <c r="P3841" s="6">
        <f t="shared" si="1240"/>
        <v>63.28125</v>
      </c>
      <c r="Q3841" t="str">
        <f t="shared" si="1241"/>
        <v>theater</v>
      </c>
      <c r="R3841" t="str">
        <f t="shared" si="1242"/>
        <v>plays</v>
      </c>
      <c r="S3841" s="8">
        <f t="shared" si="1243"/>
        <v>42155</v>
      </c>
      <c r="T3841" s="8">
        <f t="shared" si="1244"/>
        <v>42215.142638888894</v>
      </c>
      <c r="U3841">
        <f t="shared" si="1245"/>
        <v>2015</v>
      </c>
      <c r="V3841" t="str">
        <f>VLOOKUP(MONTH(S3841),REF!$C$4:$D$15,2,FALSE)</f>
        <v>MAY</v>
      </c>
      <c r="W3841" t="str">
        <f t="shared" si="1246"/>
        <v>NO</v>
      </c>
      <c r="X3841" t="str">
        <f t="shared" si="1247"/>
        <v>YES</v>
      </c>
      <c r="Y3841" t="str">
        <f t="shared" si="1248"/>
        <v>NO</v>
      </c>
      <c r="Z3841" t="str">
        <f t="shared" si="1249"/>
        <v>NO</v>
      </c>
      <c r="AA3841" t="str">
        <f t="shared" si="1250"/>
        <v>NO</v>
      </c>
      <c r="AB3841" t="str">
        <f t="shared" si="1251"/>
        <v>NO</v>
      </c>
      <c r="AC3841" t="str">
        <f t="shared" si="1252"/>
        <v>NO</v>
      </c>
      <c r="AD3841" t="str">
        <f t="shared" si="1253"/>
        <v>NO</v>
      </c>
      <c r="AE3841" t="str">
        <f t="shared" si="1254"/>
        <v>NO</v>
      </c>
      <c r="AF3841" t="str">
        <f t="shared" si="1255"/>
        <v>NO</v>
      </c>
      <c r="AG3841" t="str">
        <f t="shared" si="1256"/>
        <v>NO</v>
      </c>
      <c r="AH3841" t="str">
        <f t="shared" si="1257"/>
        <v>NO</v>
      </c>
      <c r="AI3841">
        <f t="shared" si="1258"/>
        <v>32</v>
      </c>
      <c r="AJ3841" t="str">
        <f t="shared" si="1259"/>
        <v/>
      </c>
    </row>
    <row r="3842" spans="1:36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239"/>
        <v>65</v>
      </c>
      <c r="P3842" s="6">
        <f t="shared" si="1240"/>
        <v>21.666666666666668</v>
      </c>
      <c r="Q3842" t="str">
        <f t="shared" si="1241"/>
        <v>theater</v>
      </c>
      <c r="R3842" t="str">
        <f t="shared" si="1242"/>
        <v>plays</v>
      </c>
      <c r="S3842" s="8">
        <f t="shared" si="1243"/>
        <v>42433</v>
      </c>
      <c r="T3842" s="8">
        <f t="shared" si="1244"/>
        <v>42457.660057870366</v>
      </c>
      <c r="U3842">
        <f t="shared" si="1245"/>
        <v>2016</v>
      </c>
      <c r="V3842" t="str">
        <f>VLOOKUP(MONTH(S3842),REF!$C$4:$D$15,2,FALSE)</f>
        <v>MAR</v>
      </c>
      <c r="W3842" t="str">
        <f t="shared" si="1246"/>
        <v>YES</v>
      </c>
      <c r="X3842" t="str">
        <f t="shared" si="1247"/>
        <v>NO</v>
      </c>
      <c r="Y3842" t="str">
        <f t="shared" si="1248"/>
        <v>NO</v>
      </c>
      <c r="Z3842" t="str">
        <f t="shared" si="1249"/>
        <v>NO</v>
      </c>
      <c r="AA3842" t="str">
        <f t="shared" si="1250"/>
        <v>NO</v>
      </c>
      <c r="AB3842" t="str">
        <f t="shared" si="1251"/>
        <v>NO</v>
      </c>
      <c r="AC3842" t="str">
        <f t="shared" si="1252"/>
        <v>NO</v>
      </c>
      <c r="AD3842" t="str">
        <f t="shared" si="1253"/>
        <v>NO</v>
      </c>
      <c r="AE3842" t="str">
        <f t="shared" si="1254"/>
        <v>NO</v>
      </c>
      <c r="AF3842" t="str">
        <f t="shared" si="1255"/>
        <v>NO</v>
      </c>
      <c r="AG3842" t="str">
        <f t="shared" si="1256"/>
        <v>NO</v>
      </c>
      <c r="AH3842" t="str">
        <f t="shared" si="1257"/>
        <v>NO</v>
      </c>
      <c r="AI3842">
        <f t="shared" si="1258"/>
        <v>3</v>
      </c>
      <c r="AJ3842" t="str">
        <f t="shared" si="1259"/>
        <v/>
      </c>
    </row>
    <row r="3843" spans="1:36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60">E3843/D3843</f>
        <v>8.72E-2</v>
      </c>
      <c r="P3843" s="6">
        <f t="shared" ref="P3843:P3906" si="1261">E3843/L3843</f>
        <v>25.647058823529413</v>
      </c>
      <c r="Q3843" t="str">
        <f t="shared" ref="Q3843:Q3906" si="1262">LEFT(N3843,FIND("/",N3843)-1)</f>
        <v>theater</v>
      </c>
      <c r="R3843" t="str">
        <f t="shared" ref="R3843:R3906" si="1263">RIGHT(N3843,LEN(N3843)-FIND("/",N3843))</f>
        <v>plays</v>
      </c>
      <c r="S3843" s="8">
        <f t="shared" ref="S3843:S3906" si="1264">ROUND((J3843/86400)+DATE(1970,1,1),0)</f>
        <v>41781</v>
      </c>
      <c r="T3843" s="8">
        <f t="shared" ref="T3843:T3906" si="1265">(I3843/86400)+DATE(1970,1,1)</f>
        <v>41840.785729166666</v>
      </c>
      <c r="U3843">
        <f t="shared" ref="U3843:U3906" si="1266">YEAR(S3843)</f>
        <v>2014</v>
      </c>
      <c r="V3843" t="str">
        <f>VLOOKUP(MONTH(S3843),REF!$C$4:$D$15,2,FALSE)</f>
        <v>MAY</v>
      </c>
      <c r="W3843" t="str">
        <f t="shared" ref="W3843:W3906" si="1267">IF(D3843&lt;1000,"YES","NO")</f>
        <v>NO</v>
      </c>
      <c r="X3843" t="str">
        <f t="shared" ref="X3843:X3906" si="1268">IF(AND($D3843&gt;=1000,$D3843&lt;=4999),"YES","NO")</f>
        <v>NO</v>
      </c>
      <c r="Y3843" t="str">
        <f t="shared" ref="Y3843:Y3906" si="1269">IF(AND($D3843&gt;=5000,$D3843&lt;=9999),"YES","NO")</f>
        <v>NO</v>
      </c>
      <c r="Z3843" t="str">
        <f t="shared" ref="Z3843:Z3906" si="1270">IF(AND($D3843&gt;=10000,$D3843&lt;=14999),"YES","NO")</f>
        <v>YES</v>
      </c>
      <c r="AA3843" t="str">
        <f t="shared" ref="AA3843:AA3906" si="1271">IF(AND($D3843&gt;=15000,$D3843&lt;=19999),"YES","NO")</f>
        <v>NO</v>
      </c>
      <c r="AB3843" t="str">
        <f t="shared" ref="AB3843:AB3906" si="1272">IF(AND($D3843&gt;=20000,$D3843&lt;=24999),"YES","NO")</f>
        <v>NO</v>
      </c>
      <c r="AC3843" t="str">
        <f t="shared" ref="AC3843:AC3906" si="1273">IF(AND($D3843&gt;=25000,$D3843&lt;=29999),"YES","NO")</f>
        <v>NO</v>
      </c>
      <c r="AD3843" t="str">
        <f t="shared" ref="AD3843:AD3906" si="1274">IF(AND($D3843&gt;=30000,$D3843&lt;=34999),"YES","NO")</f>
        <v>NO</v>
      </c>
      <c r="AE3843" t="str">
        <f t="shared" ref="AE3843:AE3906" si="1275">IF(AND($D3843&gt;=35000,$D3843&lt;=39999),"YES","NO")</f>
        <v>NO</v>
      </c>
      <c r="AF3843" t="str">
        <f t="shared" ref="AF3843:AF3906" si="1276">IF(AND($D3843&gt;=40000,$D3843&lt;=44999),"YES","NO")</f>
        <v>NO</v>
      </c>
      <c r="AG3843" t="str">
        <f t="shared" ref="AG3843:AG3906" si="1277">IF(AND($D3843&gt;=45000,$D3843&lt;=49999),"YES","NO")</f>
        <v>NO</v>
      </c>
      <c r="AH3843" t="str">
        <f t="shared" ref="AH3843:AH3906" si="1278">IF($D3843&gt;=50000,"YES","NO")</f>
        <v>NO</v>
      </c>
      <c r="AI3843" t="str">
        <f t="shared" ref="AI3843:AI3906" si="1279">IF(F3843="successful",L3843,"")</f>
        <v/>
      </c>
      <c r="AJ3843">
        <f t="shared" ref="AJ3843:AJ3906" si="1280">IF(F3843="failed",L3843,"")</f>
        <v>34</v>
      </c>
    </row>
    <row r="3844" spans="1:36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60"/>
        <v>0.21940000000000001</v>
      </c>
      <c r="P3844" s="6">
        <f t="shared" si="1261"/>
        <v>47.695652173913047</v>
      </c>
      <c r="Q3844" t="str">
        <f t="shared" si="1262"/>
        <v>theater</v>
      </c>
      <c r="R3844" t="str">
        <f t="shared" si="1263"/>
        <v>plays</v>
      </c>
      <c r="S3844" s="8">
        <f t="shared" si="1264"/>
        <v>41740</v>
      </c>
      <c r="T3844" s="8">
        <f t="shared" si="1265"/>
        <v>41770.493657407409</v>
      </c>
      <c r="U3844">
        <f t="shared" si="1266"/>
        <v>2014</v>
      </c>
      <c r="V3844" t="str">
        <f>VLOOKUP(MONTH(S3844),REF!$C$4:$D$15,2,FALSE)</f>
        <v>APR</v>
      </c>
      <c r="W3844" t="str">
        <f t="shared" si="1267"/>
        <v>NO</v>
      </c>
      <c r="X3844" t="str">
        <f t="shared" si="1268"/>
        <v>NO</v>
      </c>
      <c r="Y3844" t="str">
        <f t="shared" si="1269"/>
        <v>YES</v>
      </c>
      <c r="Z3844" t="str">
        <f t="shared" si="1270"/>
        <v>NO</v>
      </c>
      <c r="AA3844" t="str">
        <f t="shared" si="1271"/>
        <v>NO</v>
      </c>
      <c r="AB3844" t="str">
        <f t="shared" si="1272"/>
        <v>NO</v>
      </c>
      <c r="AC3844" t="str">
        <f t="shared" si="1273"/>
        <v>NO</v>
      </c>
      <c r="AD3844" t="str">
        <f t="shared" si="1274"/>
        <v>NO</v>
      </c>
      <c r="AE3844" t="str">
        <f t="shared" si="1275"/>
        <v>NO</v>
      </c>
      <c r="AF3844" t="str">
        <f t="shared" si="1276"/>
        <v>NO</v>
      </c>
      <c r="AG3844" t="str">
        <f t="shared" si="1277"/>
        <v>NO</v>
      </c>
      <c r="AH3844" t="str">
        <f t="shared" si="1278"/>
        <v>NO</v>
      </c>
      <c r="AI3844" t="str">
        <f t="shared" si="1279"/>
        <v/>
      </c>
      <c r="AJ3844">
        <f t="shared" si="1280"/>
        <v>23</v>
      </c>
    </row>
    <row r="3845" spans="1:36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60"/>
        <v>0.21299999999999999</v>
      </c>
      <c r="P3845" s="6">
        <f t="shared" si="1261"/>
        <v>56.05263157894737</v>
      </c>
      <c r="Q3845" t="str">
        <f t="shared" si="1262"/>
        <v>theater</v>
      </c>
      <c r="R3845" t="str">
        <f t="shared" si="1263"/>
        <v>plays</v>
      </c>
      <c r="S3845" s="8">
        <f t="shared" si="1264"/>
        <v>41766</v>
      </c>
      <c r="T3845" s="8">
        <f t="shared" si="1265"/>
        <v>41791.072500000002</v>
      </c>
      <c r="U3845">
        <f t="shared" si="1266"/>
        <v>2014</v>
      </c>
      <c r="V3845" t="str">
        <f>VLOOKUP(MONTH(S3845),REF!$C$4:$D$15,2,FALSE)</f>
        <v>MAY</v>
      </c>
      <c r="W3845" t="str">
        <f t="shared" si="1267"/>
        <v>NO</v>
      </c>
      <c r="X3845" t="str">
        <f t="shared" si="1268"/>
        <v>NO</v>
      </c>
      <c r="Y3845" t="str">
        <f t="shared" si="1269"/>
        <v>YES</v>
      </c>
      <c r="Z3845" t="str">
        <f t="shared" si="1270"/>
        <v>NO</v>
      </c>
      <c r="AA3845" t="str">
        <f t="shared" si="1271"/>
        <v>NO</v>
      </c>
      <c r="AB3845" t="str">
        <f t="shared" si="1272"/>
        <v>NO</v>
      </c>
      <c r="AC3845" t="str">
        <f t="shared" si="1273"/>
        <v>NO</v>
      </c>
      <c r="AD3845" t="str">
        <f t="shared" si="1274"/>
        <v>NO</v>
      </c>
      <c r="AE3845" t="str">
        <f t="shared" si="1275"/>
        <v>NO</v>
      </c>
      <c r="AF3845" t="str">
        <f t="shared" si="1276"/>
        <v>NO</v>
      </c>
      <c r="AG3845" t="str">
        <f t="shared" si="1277"/>
        <v>NO</v>
      </c>
      <c r="AH3845" t="str">
        <f t="shared" si="1278"/>
        <v>NO</v>
      </c>
      <c r="AI3845" t="str">
        <f t="shared" si="1279"/>
        <v/>
      </c>
      <c r="AJ3845">
        <f t="shared" si="1280"/>
        <v>19</v>
      </c>
    </row>
    <row r="3846" spans="1:36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60"/>
        <v>0.41489795918367345</v>
      </c>
      <c r="P3846" s="6">
        <f t="shared" si="1261"/>
        <v>81.319999999999993</v>
      </c>
      <c r="Q3846" t="str">
        <f t="shared" si="1262"/>
        <v>theater</v>
      </c>
      <c r="R3846" t="str">
        <f t="shared" si="1263"/>
        <v>plays</v>
      </c>
      <c r="S3846" s="8">
        <f t="shared" si="1264"/>
        <v>41767</v>
      </c>
      <c r="T3846" s="8">
        <f t="shared" si="1265"/>
        <v>41793.290972222225</v>
      </c>
      <c r="U3846">
        <f t="shared" si="1266"/>
        <v>2014</v>
      </c>
      <c r="V3846" t="str">
        <f>VLOOKUP(MONTH(S3846),REF!$C$4:$D$15,2,FALSE)</f>
        <v>MAY</v>
      </c>
      <c r="W3846" t="str">
        <f t="shared" si="1267"/>
        <v>NO</v>
      </c>
      <c r="X3846" t="str">
        <f t="shared" si="1268"/>
        <v>NO</v>
      </c>
      <c r="Y3846" t="str">
        <f t="shared" si="1269"/>
        <v>YES</v>
      </c>
      <c r="Z3846" t="str">
        <f t="shared" si="1270"/>
        <v>NO</v>
      </c>
      <c r="AA3846" t="str">
        <f t="shared" si="1271"/>
        <v>NO</v>
      </c>
      <c r="AB3846" t="str">
        <f t="shared" si="1272"/>
        <v>NO</v>
      </c>
      <c r="AC3846" t="str">
        <f t="shared" si="1273"/>
        <v>NO</v>
      </c>
      <c r="AD3846" t="str">
        <f t="shared" si="1274"/>
        <v>NO</v>
      </c>
      <c r="AE3846" t="str">
        <f t="shared" si="1275"/>
        <v>NO</v>
      </c>
      <c r="AF3846" t="str">
        <f t="shared" si="1276"/>
        <v>NO</v>
      </c>
      <c r="AG3846" t="str">
        <f t="shared" si="1277"/>
        <v>NO</v>
      </c>
      <c r="AH3846" t="str">
        <f t="shared" si="1278"/>
        <v>NO</v>
      </c>
      <c r="AI3846" t="str">
        <f t="shared" si="1279"/>
        <v/>
      </c>
      <c r="AJ3846">
        <f t="shared" si="1280"/>
        <v>50</v>
      </c>
    </row>
    <row r="3847" spans="1:36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60"/>
        <v>2.1049999999999999E-2</v>
      </c>
      <c r="P3847" s="6">
        <f t="shared" si="1261"/>
        <v>70.166666666666671</v>
      </c>
      <c r="Q3847" t="str">
        <f t="shared" si="1262"/>
        <v>theater</v>
      </c>
      <c r="R3847" t="str">
        <f t="shared" si="1263"/>
        <v>plays</v>
      </c>
      <c r="S3847" s="8">
        <f t="shared" si="1264"/>
        <v>42249</v>
      </c>
      <c r="T3847" s="8">
        <f t="shared" si="1265"/>
        <v>42278.627013888894</v>
      </c>
      <c r="U3847">
        <f t="shared" si="1266"/>
        <v>2015</v>
      </c>
      <c r="V3847" t="str">
        <f>VLOOKUP(MONTH(S3847),REF!$C$4:$D$15,2,FALSE)</f>
        <v>SEP</v>
      </c>
      <c r="W3847" t="str">
        <f t="shared" si="1267"/>
        <v>NO</v>
      </c>
      <c r="X3847" t="str">
        <f t="shared" si="1268"/>
        <v>NO</v>
      </c>
      <c r="Y3847" t="str">
        <f t="shared" si="1269"/>
        <v>NO</v>
      </c>
      <c r="Z3847" t="str">
        <f t="shared" si="1270"/>
        <v>NO</v>
      </c>
      <c r="AA3847" t="str">
        <f t="shared" si="1271"/>
        <v>NO</v>
      </c>
      <c r="AB3847" t="str">
        <f t="shared" si="1272"/>
        <v>NO</v>
      </c>
      <c r="AC3847" t="str">
        <f t="shared" si="1273"/>
        <v>NO</v>
      </c>
      <c r="AD3847" t="str">
        <f t="shared" si="1274"/>
        <v>NO</v>
      </c>
      <c r="AE3847" t="str">
        <f t="shared" si="1275"/>
        <v>NO</v>
      </c>
      <c r="AF3847" t="str">
        <f t="shared" si="1276"/>
        <v>YES</v>
      </c>
      <c r="AG3847" t="str">
        <f t="shared" si="1277"/>
        <v>NO</v>
      </c>
      <c r="AH3847" t="str">
        <f t="shared" si="1278"/>
        <v>NO</v>
      </c>
      <c r="AI3847" t="str">
        <f t="shared" si="1279"/>
        <v/>
      </c>
      <c r="AJ3847">
        <f t="shared" si="1280"/>
        <v>12</v>
      </c>
    </row>
    <row r="3848" spans="1:36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60"/>
        <v>2.7E-2</v>
      </c>
      <c r="P3848" s="6">
        <f t="shared" si="1261"/>
        <v>23.625</v>
      </c>
      <c r="Q3848" t="str">
        <f t="shared" si="1262"/>
        <v>theater</v>
      </c>
      <c r="R3848" t="str">
        <f t="shared" si="1263"/>
        <v>plays</v>
      </c>
      <c r="S3848" s="8">
        <f t="shared" si="1264"/>
        <v>41885</v>
      </c>
      <c r="T3848" s="8">
        <f t="shared" si="1265"/>
        <v>41916.290972222225</v>
      </c>
      <c r="U3848">
        <f t="shared" si="1266"/>
        <v>2014</v>
      </c>
      <c r="V3848" t="str">
        <f>VLOOKUP(MONTH(S3848),REF!$C$4:$D$15,2,FALSE)</f>
        <v>SEP</v>
      </c>
      <c r="W3848" t="str">
        <f t="shared" si="1267"/>
        <v>NO</v>
      </c>
      <c r="X3848" t="str">
        <f t="shared" si="1268"/>
        <v>NO</v>
      </c>
      <c r="Y3848" t="str">
        <f t="shared" si="1269"/>
        <v>YES</v>
      </c>
      <c r="Z3848" t="str">
        <f t="shared" si="1270"/>
        <v>NO</v>
      </c>
      <c r="AA3848" t="str">
        <f t="shared" si="1271"/>
        <v>NO</v>
      </c>
      <c r="AB3848" t="str">
        <f t="shared" si="1272"/>
        <v>NO</v>
      </c>
      <c r="AC3848" t="str">
        <f t="shared" si="1273"/>
        <v>NO</v>
      </c>
      <c r="AD3848" t="str">
        <f t="shared" si="1274"/>
        <v>NO</v>
      </c>
      <c r="AE3848" t="str">
        <f t="shared" si="1275"/>
        <v>NO</v>
      </c>
      <c r="AF3848" t="str">
        <f t="shared" si="1276"/>
        <v>NO</v>
      </c>
      <c r="AG3848" t="str">
        <f t="shared" si="1277"/>
        <v>NO</v>
      </c>
      <c r="AH3848" t="str">
        <f t="shared" si="1278"/>
        <v>NO</v>
      </c>
      <c r="AI3848" t="str">
        <f t="shared" si="1279"/>
        <v/>
      </c>
      <c r="AJ3848">
        <f t="shared" si="1280"/>
        <v>8</v>
      </c>
    </row>
    <row r="3849" spans="1:36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60"/>
        <v>0.16161904761904761</v>
      </c>
      <c r="P3849" s="6">
        <f t="shared" si="1261"/>
        <v>188.55555555555554</v>
      </c>
      <c r="Q3849" t="str">
        <f t="shared" si="1262"/>
        <v>theater</v>
      </c>
      <c r="R3849" t="str">
        <f t="shared" si="1263"/>
        <v>plays</v>
      </c>
      <c r="S3849" s="8">
        <f t="shared" si="1264"/>
        <v>42159</v>
      </c>
      <c r="T3849" s="8">
        <f t="shared" si="1265"/>
        <v>42204.224432870367</v>
      </c>
      <c r="U3849">
        <f t="shared" si="1266"/>
        <v>2015</v>
      </c>
      <c r="V3849" t="str">
        <f>VLOOKUP(MONTH(S3849),REF!$C$4:$D$15,2,FALSE)</f>
        <v>JUN</v>
      </c>
      <c r="W3849" t="str">
        <f t="shared" si="1267"/>
        <v>NO</v>
      </c>
      <c r="X3849" t="str">
        <f t="shared" si="1268"/>
        <v>NO</v>
      </c>
      <c r="Y3849" t="str">
        <f t="shared" si="1269"/>
        <v>NO</v>
      </c>
      <c r="Z3849" t="str">
        <f t="shared" si="1270"/>
        <v>YES</v>
      </c>
      <c r="AA3849" t="str">
        <f t="shared" si="1271"/>
        <v>NO</v>
      </c>
      <c r="AB3849" t="str">
        <f t="shared" si="1272"/>
        <v>NO</v>
      </c>
      <c r="AC3849" t="str">
        <f t="shared" si="1273"/>
        <v>NO</v>
      </c>
      <c r="AD3849" t="str">
        <f t="shared" si="1274"/>
        <v>NO</v>
      </c>
      <c r="AE3849" t="str">
        <f t="shared" si="1275"/>
        <v>NO</v>
      </c>
      <c r="AF3849" t="str">
        <f t="shared" si="1276"/>
        <v>NO</v>
      </c>
      <c r="AG3849" t="str">
        <f t="shared" si="1277"/>
        <v>NO</v>
      </c>
      <c r="AH3849" t="str">
        <f t="shared" si="1278"/>
        <v>NO</v>
      </c>
      <c r="AI3849" t="str">
        <f t="shared" si="1279"/>
        <v/>
      </c>
      <c r="AJ3849">
        <f t="shared" si="1280"/>
        <v>9</v>
      </c>
    </row>
    <row r="3850" spans="1:36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60"/>
        <v>0.16376923076923078</v>
      </c>
      <c r="P3850" s="6">
        <f t="shared" si="1261"/>
        <v>49.511627906976742</v>
      </c>
      <c r="Q3850" t="str">
        <f t="shared" si="1262"/>
        <v>theater</v>
      </c>
      <c r="R3850" t="str">
        <f t="shared" si="1263"/>
        <v>plays</v>
      </c>
      <c r="S3850" s="8">
        <f t="shared" si="1264"/>
        <v>42266</v>
      </c>
      <c r="T3850" s="8">
        <f t="shared" si="1265"/>
        <v>42295.817002314812</v>
      </c>
      <c r="U3850">
        <f t="shared" si="1266"/>
        <v>2015</v>
      </c>
      <c r="V3850" t="str">
        <f>VLOOKUP(MONTH(S3850),REF!$C$4:$D$15,2,FALSE)</f>
        <v>SEP</v>
      </c>
      <c r="W3850" t="str">
        <f t="shared" si="1267"/>
        <v>NO</v>
      </c>
      <c r="X3850" t="str">
        <f t="shared" si="1268"/>
        <v>NO</v>
      </c>
      <c r="Y3850" t="str">
        <f t="shared" si="1269"/>
        <v>NO</v>
      </c>
      <c r="Z3850" t="str">
        <f t="shared" si="1270"/>
        <v>YES</v>
      </c>
      <c r="AA3850" t="str">
        <f t="shared" si="1271"/>
        <v>NO</v>
      </c>
      <c r="AB3850" t="str">
        <f t="shared" si="1272"/>
        <v>NO</v>
      </c>
      <c r="AC3850" t="str">
        <f t="shared" si="1273"/>
        <v>NO</v>
      </c>
      <c r="AD3850" t="str">
        <f t="shared" si="1274"/>
        <v>NO</v>
      </c>
      <c r="AE3850" t="str">
        <f t="shared" si="1275"/>
        <v>NO</v>
      </c>
      <c r="AF3850" t="str">
        <f t="shared" si="1276"/>
        <v>NO</v>
      </c>
      <c r="AG3850" t="str">
        <f t="shared" si="1277"/>
        <v>NO</v>
      </c>
      <c r="AH3850" t="str">
        <f t="shared" si="1278"/>
        <v>NO</v>
      </c>
      <c r="AI3850" t="str">
        <f t="shared" si="1279"/>
        <v/>
      </c>
      <c r="AJ3850">
        <f t="shared" si="1280"/>
        <v>43</v>
      </c>
    </row>
    <row r="3851" spans="1:36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60"/>
        <v>7.0433333333333334E-2</v>
      </c>
      <c r="P3851" s="6">
        <f t="shared" si="1261"/>
        <v>75.464285714285708</v>
      </c>
      <c r="Q3851" t="str">
        <f t="shared" si="1262"/>
        <v>theater</v>
      </c>
      <c r="R3851" t="str">
        <f t="shared" si="1263"/>
        <v>plays</v>
      </c>
      <c r="S3851" s="8">
        <f t="shared" si="1264"/>
        <v>42137</v>
      </c>
      <c r="T3851" s="8">
        <f t="shared" si="1265"/>
        <v>42166.767175925925</v>
      </c>
      <c r="U3851">
        <f t="shared" si="1266"/>
        <v>2015</v>
      </c>
      <c r="V3851" t="str">
        <f>VLOOKUP(MONTH(S3851),REF!$C$4:$D$15,2,FALSE)</f>
        <v>MAY</v>
      </c>
      <c r="W3851" t="str">
        <f t="shared" si="1267"/>
        <v>NO</v>
      </c>
      <c r="X3851" t="str">
        <f t="shared" si="1268"/>
        <v>NO</v>
      </c>
      <c r="Y3851" t="str">
        <f t="shared" si="1269"/>
        <v>NO</v>
      </c>
      <c r="Z3851" t="str">
        <f t="shared" si="1270"/>
        <v>NO</v>
      </c>
      <c r="AA3851" t="str">
        <f t="shared" si="1271"/>
        <v>NO</v>
      </c>
      <c r="AB3851" t="str">
        <f t="shared" si="1272"/>
        <v>NO</v>
      </c>
      <c r="AC3851" t="str">
        <f t="shared" si="1273"/>
        <v>NO</v>
      </c>
      <c r="AD3851" t="str">
        <f t="shared" si="1274"/>
        <v>YES</v>
      </c>
      <c r="AE3851" t="str">
        <f t="shared" si="1275"/>
        <v>NO</v>
      </c>
      <c r="AF3851" t="str">
        <f t="shared" si="1276"/>
        <v>NO</v>
      </c>
      <c r="AG3851" t="str">
        <f t="shared" si="1277"/>
        <v>NO</v>
      </c>
      <c r="AH3851" t="str">
        <f t="shared" si="1278"/>
        <v>NO</v>
      </c>
      <c r="AI3851" t="str">
        <f t="shared" si="1279"/>
        <v/>
      </c>
      <c r="AJ3851">
        <f t="shared" si="1280"/>
        <v>28</v>
      </c>
    </row>
    <row r="3852" spans="1:36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60"/>
        <v>3.7999999999999999E-2</v>
      </c>
      <c r="P3852" s="6">
        <f t="shared" si="1261"/>
        <v>9.5</v>
      </c>
      <c r="Q3852" t="str">
        <f t="shared" si="1262"/>
        <v>theater</v>
      </c>
      <c r="R3852" t="str">
        <f t="shared" si="1263"/>
        <v>plays</v>
      </c>
      <c r="S3852" s="8">
        <f t="shared" si="1264"/>
        <v>41975</v>
      </c>
      <c r="T3852" s="8">
        <f t="shared" si="1265"/>
        <v>42005.124340277776</v>
      </c>
      <c r="U3852">
        <f t="shared" si="1266"/>
        <v>2014</v>
      </c>
      <c r="V3852" t="str">
        <f>VLOOKUP(MONTH(S3852),REF!$C$4:$D$15,2,FALSE)</f>
        <v>DEC</v>
      </c>
      <c r="W3852" t="str">
        <f t="shared" si="1267"/>
        <v>NO</v>
      </c>
      <c r="X3852" t="str">
        <f t="shared" si="1268"/>
        <v>YES</v>
      </c>
      <c r="Y3852" t="str">
        <f t="shared" si="1269"/>
        <v>NO</v>
      </c>
      <c r="Z3852" t="str">
        <f t="shared" si="1270"/>
        <v>NO</v>
      </c>
      <c r="AA3852" t="str">
        <f t="shared" si="1271"/>
        <v>NO</v>
      </c>
      <c r="AB3852" t="str">
        <f t="shared" si="1272"/>
        <v>NO</v>
      </c>
      <c r="AC3852" t="str">
        <f t="shared" si="1273"/>
        <v>NO</v>
      </c>
      <c r="AD3852" t="str">
        <f t="shared" si="1274"/>
        <v>NO</v>
      </c>
      <c r="AE3852" t="str">
        <f t="shared" si="1275"/>
        <v>NO</v>
      </c>
      <c r="AF3852" t="str">
        <f t="shared" si="1276"/>
        <v>NO</v>
      </c>
      <c r="AG3852" t="str">
        <f t="shared" si="1277"/>
        <v>NO</v>
      </c>
      <c r="AH3852" t="str">
        <f t="shared" si="1278"/>
        <v>NO</v>
      </c>
      <c r="AI3852" t="str">
        <f t="shared" si="1279"/>
        <v/>
      </c>
      <c r="AJ3852">
        <f t="shared" si="1280"/>
        <v>4</v>
      </c>
    </row>
    <row r="3853" spans="1:36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60"/>
        <v>0.34079999999999999</v>
      </c>
      <c r="P3853" s="6">
        <f t="shared" si="1261"/>
        <v>35.5</v>
      </c>
      <c r="Q3853" t="str">
        <f t="shared" si="1262"/>
        <v>theater</v>
      </c>
      <c r="R3853" t="str">
        <f t="shared" si="1263"/>
        <v>plays</v>
      </c>
      <c r="S3853" s="8">
        <f t="shared" si="1264"/>
        <v>42172</v>
      </c>
      <c r="T3853" s="8">
        <f t="shared" si="1265"/>
        <v>42202.439571759256</v>
      </c>
      <c r="U3853">
        <f t="shared" si="1266"/>
        <v>2015</v>
      </c>
      <c r="V3853" t="str">
        <f>VLOOKUP(MONTH(S3853),REF!$C$4:$D$15,2,FALSE)</f>
        <v>JUN</v>
      </c>
      <c r="W3853" t="str">
        <f t="shared" si="1267"/>
        <v>NO</v>
      </c>
      <c r="X3853" t="str">
        <f t="shared" si="1268"/>
        <v>YES</v>
      </c>
      <c r="Y3853" t="str">
        <f t="shared" si="1269"/>
        <v>NO</v>
      </c>
      <c r="Z3853" t="str">
        <f t="shared" si="1270"/>
        <v>NO</v>
      </c>
      <c r="AA3853" t="str">
        <f t="shared" si="1271"/>
        <v>NO</v>
      </c>
      <c r="AB3853" t="str">
        <f t="shared" si="1272"/>
        <v>NO</v>
      </c>
      <c r="AC3853" t="str">
        <f t="shared" si="1273"/>
        <v>NO</v>
      </c>
      <c r="AD3853" t="str">
        <f t="shared" si="1274"/>
        <v>NO</v>
      </c>
      <c r="AE3853" t="str">
        <f t="shared" si="1275"/>
        <v>NO</v>
      </c>
      <c r="AF3853" t="str">
        <f t="shared" si="1276"/>
        <v>NO</v>
      </c>
      <c r="AG3853" t="str">
        <f t="shared" si="1277"/>
        <v>NO</v>
      </c>
      <c r="AH3853" t="str">
        <f t="shared" si="1278"/>
        <v>NO</v>
      </c>
      <c r="AI3853" t="str">
        <f t="shared" si="1279"/>
        <v/>
      </c>
      <c r="AJ3853">
        <f t="shared" si="1280"/>
        <v>24</v>
      </c>
    </row>
    <row r="3854" spans="1:36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60"/>
        <v>2E-3</v>
      </c>
      <c r="P3854" s="6">
        <f t="shared" si="1261"/>
        <v>10</v>
      </c>
      <c r="Q3854" t="str">
        <f t="shared" si="1262"/>
        <v>theater</v>
      </c>
      <c r="R3854" t="str">
        <f t="shared" si="1263"/>
        <v>plays</v>
      </c>
      <c r="S3854" s="8">
        <f t="shared" si="1264"/>
        <v>42065</v>
      </c>
      <c r="T3854" s="8">
        <f t="shared" si="1265"/>
        <v>42090.149027777778</v>
      </c>
      <c r="U3854">
        <f t="shared" si="1266"/>
        <v>2015</v>
      </c>
      <c r="V3854" t="str">
        <f>VLOOKUP(MONTH(S3854),REF!$C$4:$D$15,2,FALSE)</f>
        <v>MAR</v>
      </c>
      <c r="W3854" t="str">
        <f t="shared" si="1267"/>
        <v>NO</v>
      </c>
      <c r="X3854" t="str">
        <f t="shared" si="1268"/>
        <v>NO</v>
      </c>
      <c r="Y3854" t="str">
        <f t="shared" si="1269"/>
        <v>NO</v>
      </c>
      <c r="Z3854" t="str">
        <f t="shared" si="1270"/>
        <v>YES</v>
      </c>
      <c r="AA3854" t="str">
        <f t="shared" si="1271"/>
        <v>NO</v>
      </c>
      <c r="AB3854" t="str">
        <f t="shared" si="1272"/>
        <v>NO</v>
      </c>
      <c r="AC3854" t="str">
        <f t="shared" si="1273"/>
        <v>NO</v>
      </c>
      <c r="AD3854" t="str">
        <f t="shared" si="1274"/>
        <v>NO</v>
      </c>
      <c r="AE3854" t="str">
        <f t="shared" si="1275"/>
        <v>NO</v>
      </c>
      <c r="AF3854" t="str">
        <f t="shared" si="1276"/>
        <v>NO</v>
      </c>
      <c r="AG3854" t="str">
        <f t="shared" si="1277"/>
        <v>NO</v>
      </c>
      <c r="AH3854" t="str">
        <f t="shared" si="1278"/>
        <v>NO</v>
      </c>
      <c r="AI3854" t="str">
        <f t="shared" si="1279"/>
        <v/>
      </c>
      <c r="AJ3854">
        <f t="shared" si="1280"/>
        <v>2</v>
      </c>
    </row>
    <row r="3855" spans="1:36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60"/>
        <v>2.5999999999999998E-4</v>
      </c>
      <c r="P3855" s="6">
        <f t="shared" si="1261"/>
        <v>13</v>
      </c>
      <c r="Q3855" t="str">
        <f t="shared" si="1262"/>
        <v>theater</v>
      </c>
      <c r="R3855" t="str">
        <f t="shared" si="1263"/>
        <v>plays</v>
      </c>
      <c r="S3855" s="8">
        <f t="shared" si="1264"/>
        <v>41849</v>
      </c>
      <c r="T3855" s="8">
        <f t="shared" si="1265"/>
        <v>41883.84002314815</v>
      </c>
      <c r="U3855">
        <f t="shared" si="1266"/>
        <v>2014</v>
      </c>
      <c r="V3855" t="str">
        <f>VLOOKUP(MONTH(S3855),REF!$C$4:$D$15,2,FALSE)</f>
        <v>JUL</v>
      </c>
      <c r="W3855" t="str">
        <f t="shared" si="1267"/>
        <v>NO</v>
      </c>
      <c r="X3855" t="str">
        <f t="shared" si="1268"/>
        <v>NO</v>
      </c>
      <c r="Y3855" t="str">
        <f t="shared" si="1269"/>
        <v>NO</v>
      </c>
      <c r="Z3855" t="str">
        <f t="shared" si="1270"/>
        <v>NO</v>
      </c>
      <c r="AA3855" t="str">
        <f t="shared" si="1271"/>
        <v>NO</v>
      </c>
      <c r="AB3855" t="str">
        <f t="shared" si="1272"/>
        <v>NO</v>
      </c>
      <c r="AC3855" t="str">
        <f t="shared" si="1273"/>
        <v>NO</v>
      </c>
      <c r="AD3855" t="str">
        <f t="shared" si="1274"/>
        <v>NO</v>
      </c>
      <c r="AE3855" t="str">
        <f t="shared" si="1275"/>
        <v>NO</v>
      </c>
      <c r="AF3855" t="str">
        <f t="shared" si="1276"/>
        <v>NO</v>
      </c>
      <c r="AG3855" t="str">
        <f t="shared" si="1277"/>
        <v>NO</v>
      </c>
      <c r="AH3855" t="str">
        <f t="shared" si="1278"/>
        <v>YES</v>
      </c>
      <c r="AI3855" t="str">
        <f t="shared" si="1279"/>
        <v/>
      </c>
      <c r="AJ3855">
        <f t="shared" si="1280"/>
        <v>2</v>
      </c>
    </row>
    <row r="3856" spans="1:36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60"/>
        <v>0.16254545454545455</v>
      </c>
      <c r="P3856" s="6">
        <f t="shared" si="1261"/>
        <v>89.4</v>
      </c>
      <c r="Q3856" t="str">
        <f t="shared" si="1262"/>
        <v>theater</v>
      </c>
      <c r="R3856" t="str">
        <f t="shared" si="1263"/>
        <v>plays</v>
      </c>
      <c r="S3856" s="8">
        <f t="shared" si="1264"/>
        <v>42104</v>
      </c>
      <c r="T3856" s="8">
        <f t="shared" si="1265"/>
        <v>42133.884930555556</v>
      </c>
      <c r="U3856">
        <f t="shared" si="1266"/>
        <v>2015</v>
      </c>
      <c r="V3856" t="str">
        <f>VLOOKUP(MONTH(S3856),REF!$C$4:$D$15,2,FALSE)</f>
        <v>APR</v>
      </c>
      <c r="W3856" t="str">
        <f t="shared" si="1267"/>
        <v>NO</v>
      </c>
      <c r="X3856" t="str">
        <f t="shared" si="1268"/>
        <v>NO</v>
      </c>
      <c r="Y3856" t="str">
        <f t="shared" si="1269"/>
        <v>NO</v>
      </c>
      <c r="Z3856" t="str">
        <f t="shared" si="1270"/>
        <v>YES</v>
      </c>
      <c r="AA3856" t="str">
        <f t="shared" si="1271"/>
        <v>NO</v>
      </c>
      <c r="AB3856" t="str">
        <f t="shared" si="1272"/>
        <v>NO</v>
      </c>
      <c r="AC3856" t="str">
        <f t="shared" si="1273"/>
        <v>NO</v>
      </c>
      <c r="AD3856" t="str">
        <f t="shared" si="1274"/>
        <v>NO</v>
      </c>
      <c r="AE3856" t="str">
        <f t="shared" si="1275"/>
        <v>NO</v>
      </c>
      <c r="AF3856" t="str">
        <f t="shared" si="1276"/>
        <v>NO</v>
      </c>
      <c r="AG3856" t="str">
        <f t="shared" si="1277"/>
        <v>NO</v>
      </c>
      <c r="AH3856" t="str">
        <f t="shared" si="1278"/>
        <v>NO</v>
      </c>
      <c r="AI3856" t="str">
        <f t="shared" si="1279"/>
        <v/>
      </c>
      <c r="AJ3856">
        <f t="shared" si="1280"/>
        <v>20</v>
      </c>
    </row>
    <row r="3857" spans="1:36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60"/>
        <v>2.5000000000000001E-2</v>
      </c>
      <c r="P3857" s="6">
        <f t="shared" si="1261"/>
        <v>25</v>
      </c>
      <c r="Q3857" t="str">
        <f t="shared" si="1262"/>
        <v>theater</v>
      </c>
      <c r="R3857" t="str">
        <f t="shared" si="1263"/>
        <v>plays</v>
      </c>
      <c r="S3857" s="8">
        <f t="shared" si="1264"/>
        <v>42060</v>
      </c>
      <c r="T3857" s="8">
        <f t="shared" si="1265"/>
        <v>42089.929062499999</v>
      </c>
      <c r="U3857">
        <f t="shared" si="1266"/>
        <v>2015</v>
      </c>
      <c r="V3857" t="str">
        <f>VLOOKUP(MONTH(S3857),REF!$C$4:$D$15,2,FALSE)</f>
        <v>FEB</v>
      </c>
      <c r="W3857" t="str">
        <f t="shared" si="1267"/>
        <v>NO</v>
      </c>
      <c r="X3857" t="str">
        <f t="shared" si="1268"/>
        <v>YES</v>
      </c>
      <c r="Y3857" t="str">
        <f t="shared" si="1269"/>
        <v>NO</v>
      </c>
      <c r="Z3857" t="str">
        <f t="shared" si="1270"/>
        <v>NO</v>
      </c>
      <c r="AA3857" t="str">
        <f t="shared" si="1271"/>
        <v>NO</v>
      </c>
      <c r="AB3857" t="str">
        <f t="shared" si="1272"/>
        <v>NO</v>
      </c>
      <c r="AC3857" t="str">
        <f t="shared" si="1273"/>
        <v>NO</v>
      </c>
      <c r="AD3857" t="str">
        <f t="shared" si="1274"/>
        <v>NO</v>
      </c>
      <c r="AE3857" t="str">
        <f t="shared" si="1275"/>
        <v>NO</v>
      </c>
      <c r="AF3857" t="str">
        <f t="shared" si="1276"/>
        <v>NO</v>
      </c>
      <c r="AG3857" t="str">
        <f t="shared" si="1277"/>
        <v>NO</v>
      </c>
      <c r="AH3857" t="str">
        <f t="shared" si="1278"/>
        <v>NO</v>
      </c>
      <c r="AI3857" t="str">
        <f t="shared" si="1279"/>
        <v/>
      </c>
      <c r="AJ3857">
        <f t="shared" si="1280"/>
        <v>1</v>
      </c>
    </row>
    <row r="3858" spans="1:36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60"/>
        <v>2.0000000000000001E-4</v>
      </c>
      <c r="P3858" s="6">
        <f t="shared" si="1261"/>
        <v>1</v>
      </c>
      <c r="Q3858" t="str">
        <f t="shared" si="1262"/>
        <v>theater</v>
      </c>
      <c r="R3858" t="str">
        <f t="shared" si="1263"/>
        <v>plays</v>
      </c>
      <c r="S3858" s="8">
        <f t="shared" si="1264"/>
        <v>42042</v>
      </c>
      <c r="T3858" s="8">
        <f t="shared" si="1265"/>
        <v>42071.701423611114</v>
      </c>
      <c r="U3858">
        <f t="shared" si="1266"/>
        <v>2015</v>
      </c>
      <c r="V3858" t="str">
        <f>VLOOKUP(MONTH(S3858),REF!$C$4:$D$15,2,FALSE)</f>
        <v>FEB</v>
      </c>
      <c r="W3858" t="str">
        <f t="shared" si="1267"/>
        <v>NO</v>
      </c>
      <c r="X3858" t="str">
        <f t="shared" si="1268"/>
        <v>NO</v>
      </c>
      <c r="Y3858" t="str">
        <f t="shared" si="1269"/>
        <v>YES</v>
      </c>
      <c r="Z3858" t="str">
        <f t="shared" si="1270"/>
        <v>NO</v>
      </c>
      <c r="AA3858" t="str">
        <f t="shared" si="1271"/>
        <v>NO</v>
      </c>
      <c r="AB3858" t="str">
        <f t="shared" si="1272"/>
        <v>NO</v>
      </c>
      <c r="AC3858" t="str">
        <f t="shared" si="1273"/>
        <v>NO</v>
      </c>
      <c r="AD3858" t="str">
        <f t="shared" si="1274"/>
        <v>NO</v>
      </c>
      <c r="AE3858" t="str">
        <f t="shared" si="1275"/>
        <v>NO</v>
      </c>
      <c r="AF3858" t="str">
        <f t="shared" si="1276"/>
        <v>NO</v>
      </c>
      <c r="AG3858" t="str">
        <f t="shared" si="1277"/>
        <v>NO</v>
      </c>
      <c r="AH3858" t="str">
        <f t="shared" si="1278"/>
        <v>NO</v>
      </c>
      <c r="AI3858" t="str">
        <f t="shared" si="1279"/>
        <v/>
      </c>
      <c r="AJ3858">
        <f t="shared" si="1280"/>
        <v>1</v>
      </c>
    </row>
    <row r="3859" spans="1:36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60"/>
        <v>5.1999999999999998E-2</v>
      </c>
      <c r="P3859" s="6">
        <f t="shared" si="1261"/>
        <v>65</v>
      </c>
      <c r="Q3859" t="str">
        <f t="shared" si="1262"/>
        <v>theater</v>
      </c>
      <c r="R3859" t="str">
        <f t="shared" si="1263"/>
        <v>plays</v>
      </c>
      <c r="S3859" s="8">
        <f t="shared" si="1264"/>
        <v>41830</v>
      </c>
      <c r="T3859" s="8">
        <f t="shared" si="1265"/>
        <v>41852.716666666667</v>
      </c>
      <c r="U3859">
        <f t="shared" si="1266"/>
        <v>2014</v>
      </c>
      <c r="V3859" t="str">
        <f>VLOOKUP(MONTH(S3859),REF!$C$4:$D$15,2,FALSE)</f>
        <v>JUL</v>
      </c>
      <c r="W3859" t="str">
        <f t="shared" si="1267"/>
        <v>NO</v>
      </c>
      <c r="X3859" t="str">
        <f t="shared" si="1268"/>
        <v>NO</v>
      </c>
      <c r="Y3859" t="str">
        <f t="shared" si="1269"/>
        <v>YES</v>
      </c>
      <c r="Z3859" t="str">
        <f t="shared" si="1270"/>
        <v>NO</v>
      </c>
      <c r="AA3859" t="str">
        <f t="shared" si="1271"/>
        <v>NO</v>
      </c>
      <c r="AB3859" t="str">
        <f t="shared" si="1272"/>
        <v>NO</v>
      </c>
      <c r="AC3859" t="str">
        <f t="shared" si="1273"/>
        <v>NO</v>
      </c>
      <c r="AD3859" t="str">
        <f t="shared" si="1274"/>
        <v>NO</v>
      </c>
      <c r="AE3859" t="str">
        <f t="shared" si="1275"/>
        <v>NO</v>
      </c>
      <c r="AF3859" t="str">
        <f t="shared" si="1276"/>
        <v>NO</v>
      </c>
      <c r="AG3859" t="str">
        <f t="shared" si="1277"/>
        <v>NO</v>
      </c>
      <c r="AH3859" t="str">
        <f t="shared" si="1278"/>
        <v>NO</v>
      </c>
      <c r="AI3859" t="str">
        <f t="shared" si="1279"/>
        <v/>
      </c>
      <c r="AJ3859">
        <f t="shared" si="1280"/>
        <v>4</v>
      </c>
    </row>
    <row r="3860" spans="1:36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60"/>
        <v>0.02</v>
      </c>
      <c r="P3860" s="6">
        <f t="shared" si="1261"/>
        <v>10</v>
      </c>
      <c r="Q3860" t="str">
        <f t="shared" si="1262"/>
        <v>theater</v>
      </c>
      <c r="R3860" t="str">
        <f t="shared" si="1263"/>
        <v>plays</v>
      </c>
      <c r="S3860" s="8">
        <f t="shared" si="1264"/>
        <v>42128</v>
      </c>
      <c r="T3860" s="8">
        <f t="shared" si="1265"/>
        <v>42146.875</v>
      </c>
      <c r="U3860">
        <f t="shared" si="1266"/>
        <v>2015</v>
      </c>
      <c r="V3860" t="str">
        <f>VLOOKUP(MONTH(S3860),REF!$C$4:$D$15,2,FALSE)</f>
        <v>MAY</v>
      </c>
      <c r="W3860" t="str">
        <f t="shared" si="1267"/>
        <v>YES</v>
      </c>
      <c r="X3860" t="str">
        <f t="shared" si="1268"/>
        <v>NO</v>
      </c>
      <c r="Y3860" t="str">
        <f t="shared" si="1269"/>
        <v>NO</v>
      </c>
      <c r="Z3860" t="str">
        <f t="shared" si="1270"/>
        <v>NO</v>
      </c>
      <c r="AA3860" t="str">
        <f t="shared" si="1271"/>
        <v>NO</v>
      </c>
      <c r="AB3860" t="str">
        <f t="shared" si="1272"/>
        <v>NO</v>
      </c>
      <c r="AC3860" t="str">
        <f t="shared" si="1273"/>
        <v>NO</v>
      </c>
      <c r="AD3860" t="str">
        <f t="shared" si="1274"/>
        <v>NO</v>
      </c>
      <c r="AE3860" t="str">
        <f t="shared" si="1275"/>
        <v>NO</v>
      </c>
      <c r="AF3860" t="str">
        <f t="shared" si="1276"/>
        <v>NO</v>
      </c>
      <c r="AG3860" t="str">
        <f t="shared" si="1277"/>
        <v>NO</v>
      </c>
      <c r="AH3860" t="str">
        <f t="shared" si="1278"/>
        <v>NO</v>
      </c>
      <c r="AI3860" t="str">
        <f t="shared" si="1279"/>
        <v/>
      </c>
      <c r="AJ3860">
        <f t="shared" si="1280"/>
        <v>1</v>
      </c>
    </row>
    <row r="3861" spans="1:36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60"/>
        <v>4.0000000000000002E-4</v>
      </c>
      <c r="P3861" s="6">
        <f t="shared" si="1261"/>
        <v>1</v>
      </c>
      <c r="Q3861" t="str">
        <f t="shared" si="1262"/>
        <v>theater</v>
      </c>
      <c r="R3861" t="str">
        <f t="shared" si="1263"/>
        <v>plays</v>
      </c>
      <c r="S3861" s="8">
        <f t="shared" si="1264"/>
        <v>41790</v>
      </c>
      <c r="T3861" s="8">
        <f t="shared" si="1265"/>
        <v>41815.875</v>
      </c>
      <c r="U3861">
        <f t="shared" si="1266"/>
        <v>2014</v>
      </c>
      <c r="V3861" t="str">
        <f>VLOOKUP(MONTH(S3861),REF!$C$4:$D$15,2,FALSE)</f>
        <v>MAY</v>
      </c>
      <c r="W3861" t="str">
        <f t="shared" si="1267"/>
        <v>NO</v>
      </c>
      <c r="X3861" t="str">
        <f t="shared" si="1268"/>
        <v>YES</v>
      </c>
      <c r="Y3861" t="str">
        <f t="shared" si="1269"/>
        <v>NO</v>
      </c>
      <c r="Z3861" t="str">
        <f t="shared" si="1270"/>
        <v>NO</v>
      </c>
      <c r="AA3861" t="str">
        <f t="shared" si="1271"/>
        <v>NO</v>
      </c>
      <c r="AB3861" t="str">
        <f t="shared" si="1272"/>
        <v>NO</v>
      </c>
      <c r="AC3861" t="str">
        <f t="shared" si="1273"/>
        <v>NO</v>
      </c>
      <c r="AD3861" t="str">
        <f t="shared" si="1274"/>
        <v>NO</v>
      </c>
      <c r="AE3861" t="str">
        <f t="shared" si="1275"/>
        <v>NO</v>
      </c>
      <c r="AF3861" t="str">
        <f t="shared" si="1276"/>
        <v>NO</v>
      </c>
      <c r="AG3861" t="str">
        <f t="shared" si="1277"/>
        <v>NO</v>
      </c>
      <c r="AH3861" t="str">
        <f t="shared" si="1278"/>
        <v>NO</v>
      </c>
      <c r="AI3861" t="str">
        <f t="shared" si="1279"/>
        <v/>
      </c>
      <c r="AJ3861">
        <f t="shared" si="1280"/>
        <v>1</v>
      </c>
    </row>
    <row r="3862" spans="1:36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60"/>
        <v>0.17666666666666667</v>
      </c>
      <c r="P3862" s="6">
        <f t="shared" si="1261"/>
        <v>81.538461538461533</v>
      </c>
      <c r="Q3862" t="str">
        <f t="shared" si="1262"/>
        <v>theater</v>
      </c>
      <c r="R3862" t="str">
        <f t="shared" si="1263"/>
        <v>plays</v>
      </c>
      <c r="S3862" s="8">
        <f t="shared" si="1264"/>
        <v>41834</v>
      </c>
      <c r="T3862" s="8">
        <f t="shared" si="1265"/>
        <v>41863.660995370374</v>
      </c>
      <c r="U3862">
        <f t="shared" si="1266"/>
        <v>2014</v>
      </c>
      <c r="V3862" t="str">
        <f>VLOOKUP(MONTH(S3862),REF!$C$4:$D$15,2,FALSE)</f>
        <v>JUL</v>
      </c>
      <c r="W3862" t="str">
        <f t="shared" si="1267"/>
        <v>NO</v>
      </c>
      <c r="X3862" t="str">
        <f t="shared" si="1268"/>
        <v>NO</v>
      </c>
      <c r="Y3862" t="str">
        <f t="shared" si="1269"/>
        <v>YES</v>
      </c>
      <c r="Z3862" t="str">
        <f t="shared" si="1270"/>
        <v>NO</v>
      </c>
      <c r="AA3862" t="str">
        <f t="shared" si="1271"/>
        <v>NO</v>
      </c>
      <c r="AB3862" t="str">
        <f t="shared" si="1272"/>
        <v>NO</v>
      </c>
      <c r="AC3862" t="str">
        <f t="shared" si="1273"/>
        <v>NO</v>
      </c>
      <c r="AD3862" t="str">
        <f t="shared" si="1274"/>
        <v>NO</v>
      </c>
      <c r="AE3862" t="str">
        <f t="shared" si="1275"/>
        <v>NO</v>
      </c>
      <c r="AF3862" t="str">
        <f t="shared" si="1276"/>
        <v>NO</v>
      </c>
      <c r="AG3862" t="str">
        <f t="shared" si="1277"/>
        <v>NO</v>
      </c>
      <c r="AH3862" t="str">
        <f t="shared" si="1278"/>
        <v>NO</v>
      </c>
      <c r="AI3862" t="str">
        <f t="shared" si="1279"/>
        <v/>
      </c>
      <c r="AJ3862">
        <f t="shared" si="1280"/>
        <v>13</v>
      </c>
    </row>
    <row r="3863" spans="1:36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60"/>
        <v>0.05</v>
      </c>
      <c r="P3863" s="6">
        <f t="shared" si="1261"/>
        <v>100</v>
      </c>
      <c r="Q3863" t="str">
        <f t="shared" si="1262"/>
        <v>theater</v>
      </c>
      <c r="R3863" t="str">
        <f t="shared" si="1263"/>
        <v>plays</v>
      </c>
      <c r="S3863" s="8">
        <f t="shared" si="1264"/>
        <v>41915</v>
      </c>
      <c r="T3863" s="8">
        <f t="shared" si="1265"/>
        <v>41955.907638888893</v>
      </c>
      <c r="U3863">
        <f t="shared" si="1266"/>
        <v>2014</v>
      </c>
      <c r="V3863" t="str">
        <f>VLOOKUP(MONTH(S3863),REF!$C$4:$D$15,2,FALSE)</f>
        <v>OCT</v>
      </c>
      <c r="W3863" t="str">
        <f t="shared" si="1267"/>
        <v>NO</v>
      </c>
      <c r="X3863" t="str">
        <f t="shared" si="1268"/>
        <v>YES</v>
      </c>
      <c r="Y3863" t="str">
        <f t="shared" si="1269"/>
        <v>NO</v>
      </c>
      <c r="Z3863" t="str">
        <f t="shared" si="1270"/>
        <v>NO</v>
      </c>
      <c r="AA3863" t="str">
        <f t="shared" si="1271"/>
        <v>NO</v>
      </c>
      <c r="AB3863" t="str">
        <f t="shared" si="1272"/>
        <v>NO</v>
      </c>
      <c r="AC3863" t="str">
        <f t="shared" si="1273"/>
        <v>NO</v>
      </c>
      <c r="AD3863" t="str">
        <f t="shared" si="1274"/>
        <v>NO</v>
      </c>
      <c r="AE3863" t="str">
        <f t="shared" si="1275"/>
        <v>NO</v>
      </c>
      <c r="AF3863" t="str">
        <f t="shared" si="1276"/>
        <v>NO</v>
      </c>
      <c r="AG3863" t="str">
        <f t="shared" si="1277"/>
        <v>NO</v>
      </c>
      <c r="AH3863" t="str">
        <f t="shared" si="1278"/>
        <v>NO</v>
      </c>
      <c r="AI3863" t="str">
        <f t="shared" si="1279"/>
        <v/>
      </c>
      <c r="AJ3863">
        <f t="shared" si="1280"/>
        <v>1</v>
      </c>
    </row>
    <row r="3864" spans="1:36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60"/>
        <v>1.3333333333333334E-4</v>
      </c>
      <c r="P3864" s="6">
        <f t="shared" si="1261"/>
        <v>1</v>
      </c>
      <c r="Q3864" t="str">
        <f t="shared" si="1262"/>
        <v>theater</v>
      </c>
      <c r="R3864" t="str">
        <f t="shared" si="1263"/>
        <v>plays</v>
      </c>
      <c r="S3864" s="8">
        <f t="shared" si="1264"/>
        <v>42611</v>
      </c>
      <c r="T3864" s="8">
        <f t="shared" si="1265"/>
        <v>42625.707638888889</v>
      </c>
      <c r="U3864">
        <f t="shared" si="1266"/>
        <v>2016</v>
      </c>
      <c r="V3864" t="str">
        <f>VLOOKUP(MONTH(S3864),REF!$C$4:$D$15,2,FALSE)</f>
        <v>AUG</v>
      </c>
      <c r="W3864" t="str">
        <f t="shared" si="1267"/>
        <v>NO</v>
      </c>
      <c r="X3864" t="str">
        <f t="shared" si="1268"/>
        <v>NO</v>
      </c>
      <c r="Y3864" t="str">
        <f t="shared" si="1269"/>
        <v>YES</v>
      </c>
      <c r="Z3864" t="str">
        <f t="shared" si="1270"/>
        <v>NO</v>
      </c>
      <c r="AA3864" t="str">
        <f t="shared" si="1271"/>
        <v>NO</v>
      </c>
      <c r="AB3864" t="str">
        <f t="shared" si="1272"/>
        <v>NO</v>
      </c>
      <c r="AC3864" t="str">
        <f t="shared" si="1273"/>
        <v>NO</v>
      </c>
      <c r="AD3864" t="str">
        <f t="shared" si="1274"/>
        <v>NO</v>
      </c>
      <c r="AE3864" t="str">
        <f t="shared" si="1275"/>
        <v>NO</v>
      </c>
      <c r="AF3864" t="str">
        <f t="shared" si="1276"/>
        <v>NO</v>
      </c>
      <c r="AG3864" t="str">
        <f t="shared" si="1277"/>
        <v>NO</v>
      </c>
      <c r="AH3864" t="str">
        <f t="shared" si="1278"/>
        <v>NO</v>
      </c>
      <c r="AI3864" t="str">
        <f t="shared" si="1279"/>
        <v/>
      </c>
      <c r="AJ3864">
        <f t="shared" si="1280"/>
        <v>1</v>
      </c>
    </row>
    <row r="3865" spans="1:36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60"/>
        <v>0</v>
      </c>
      <c r="P3865" s="6" t="e">
        <f t="shared" si="1261"/>
        <v>#DIV/0!</v>
      </c>
      <c r="Q3865" t="str">
        <f t="shared" si="1262"/>
        <v>theater</v>
      </c>
      <c r="R3865" t="str">
        <f t="shared" si="1263"/>
        <v>plays</v>
      </c>
      <c r="S3865" s="8">
        <f t="shared" si="1264"/>
        <v>42254</v>
      </c>
      <c r="T3865" s="8">
        <f t="shared" si="1265"/>
        <v>42313.674826388888</v>
      </c>
      <c r="U3865">
        <f t="shared" si="1266"/>
        <v>2015</v>
      </c>
      <c r="V3865" t="str">
        <f>VLOOKUP(MONTH(S3865),REF!$C$4:$D$15,2,FALSE)</f>
        <v>SEP</v>
      </c>
      <c r="W3865" t="str">
        <f t="shared" si="1267"/>
        <v>NO</v>
      </c>
      <c r="X3865" t="str">
        <f t="shared" si="1268"/>
        <v>NO</v>
      </c>
      <c r="Y3865" t="str">
        <f t="shared" si="1269"/>
        <v>YES</v>
      </c>
      <c r="Z3865" t="str">
        <f t="shared" si="1270"/>
        <v>NO</v>
      </c>
      <c r="AA3865" t="str">
        <f t="shared" si="1271"/>
        <v>NO</v>
      </c>
      <c r="AB3865" t="str">
        <f t="shared" si="1272"/>
        <v>NO</v>
      </c>
      <c r="AC3865" t="str">
        <f t="shared" si="1273"/>
        <v>NO</v>
      </c>
      <c r="AD3865" t="str">
        <f t="shared" si="1274"/>
        <v>NO</v>
      </c>
      <c r="AE3865" t="str">
        <f t="shared" si="1275"/>
        <v>NO</v>
      </c>
      <c r="AF3865" t="str">
        <f t="shared" si="1276"/>
        <v>NO</v>
      </c>
      <c r="AG3865" t="str">
        <f t="shared" si="1277"/>
        <v>NO</v>
      </c>
      <c r="AH3865" t="str">
        <f t="shared" si="1278"/>
        <v>NO</v>
      </c>
      <c r="AI3865" t="str">
        <f t="shared" si="1279"/>
        <v/>
      </c>
      <c r="AJ3865">
        <f t="shared" si="1280"/>
        <v>0</v>
      </c>
    </row>
    <row r="3866" spans="1:36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60"/>
        <v>1.2E-2</v>
      </c>
      <c r="P3866" s="6">
        <f t="shared" si="1261"/>
        <v>20</v>
      </c>
      <c r="Q3866" t="str">
        <f t="shared" si="1262"/>
        <v>theater</v>
      </c>
      <c r="R3866" t="str">
        <f t="shared" si="1263"/>
        <v>plays</v>
      </c>
      <c r="S3866" s="8">
        <f t="shared" si="1264"/>
        <v>42296</v>
      </c>
      <c r="T3866" s="8">
        <f t="shared" si="1265"/>
        <v>42325.933495370366</v>
      </c>
      <c r="U3866">
        <f t="shared" si="1266"/>
        <v>2015</v>
      </c>
      <c r="V3866" t="str">
        <f>VLOOKUP(MONTH(S3866),REF!$C$4:$D$15,2,FALSE)</f>
        <v>OCT</v>
      </c>
      <c r="W3866" t="str">
        <f t="shared" si="1267"/>
        <v>NO</v>
      </c>
      <c r="X3866" t="str">
        <f t="shared" si="1268"/>
        <v>NO</v>
      </c>
      <c r="Y3866" t="str">
        <f t="shared" si="1269"/>
        <v>YES</v>
      </c>
      <c r="Z3866" t="str">
        <f t="shared" si="1270"/>
        <v>NO</v>
      </c>
      <c r="AA3866" t="str">
        <f t="shared" si="1271"/>
        <v>NO</v>
      </c>
      <c r="AB3866" t="str">
        <f t="shared" si="1272"/>
        <v>NO</v>
      </c>
      <c r="AC3866" t="str">
        <f t="shared" si="1273"/>
        <v>NO</v>
      </c>
      <c r="AD3866" t="str">
        <f t="shared" si="1274"/>
        <v>NO</v>
      </c>
      <c r="AE3866" t="str">
        <f t="shared" si="1275"/>
        <v>NO</v>
      </c>
      <c r="AF3866" t="str">
        <f t="shared" si="1276"/>
        <v>NO</v>
      </c>
      <c r="AG3866" t="str">
        <f t="shared" si="1277"/>
        <v>NO</v>
      </c>
      <c r="AH3866" t="str">
        <f t="shared" si="1278"/>
        <v>NO</v>
      </c>
      <c r="AI3866" t="str">
        <f t="shared" si="1279"/>
        <v/>
      </c>
      <c r="AJ3866">
        <f t="shared" si="1280"/>
        <v>3</v>
      </c>
    </row>
    <row r="3867" spans="1:36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60"/>
        <v>0.26937422295897223</v>
      </c>
      <c r="P3867" s="6">
        <f t="shared" si="1261"/>
        <v>46.428571428571431</v>
      </c>
      <c r="Q3867" t="str">
        <f t="shared" si="1262"/>
        <v>theater</v>
      </c>
      <c r="R3867" t="str">
        <f t="shared" si="1263"/>
        <v>plays</v>
      </c>
      <c r="S3867" s="8">
        <f t="shared" si="1264"/>
        <v>41842</v>
      </c>
      <c r="T3867" s="8">
        <f t="shared" si="1265"/>
        <v>41881.229166666664</v>
      </c>
      <c r="U3867">
        <f t="shared" si="1266"/>
        <v>2014</v>
      </c>
      <c r="V3867" t="str">
        <f>VLOOKUP(MONTH(S3867),REF!$C$4:$D$15,2,FALSE)</f>
        <v>JUL</v>
      </c>
      <c r="W3867" t="str">
        <f t="shared" si="1267"/>
        <v>NO</v>
      </c>
      <c r="X3867" t="str">
        <f t="shared" si="1268"/>
        <v>YES</v>
      </c>
      <c r="Y3867" t="str">
        <f t="shared" si="1269"/>
        <v>NO</v>
      </c>
      <c r="Z3867" t="str">
        <f t="shared" si="1270"/>
        <v>NO</v>
      </c>
      <c r="AA3867" t="str">
        <f t="shared" si="1271"/>
        <v>NO</v>
      </c>
      <c r="AB3867" t="str">
        <f t="shared" si="1272"/>
        <v>NO</v>
      </c>
      <c r="AC3867" t="str">
        <f t="shared" si="1273"/>
        <v>NO</v>
      </c>
      <c r="AD3867" t="str">
        <f t="shared" si="1274"/>
        <v>NO</v>
      </c>
      <c r="AE3867" t="str">
        <f t="shared" si="1275"/>
        <v>NO</v>
      </c>
      <c r="AF3867" t="str">
        <f t="shared" si="1276"/>
        <v>NO</v>
      </c>
      <c r="AG3867" t="str">
        <f t="shared" si="1277"/>
        <v>NO</v>
      </c>
      <c r="AH3867" t="str">
        <f t="shared" si="1278"/>
        <v>NO</v>
      </c>
      <c r="AI3867" t="str">
        <f t="shared" si="1279"/>
        <v/>
      </c>
      <c r="AJ3867">
        <f t="shared" si="1280"/>
        <v>14</v>
      </c>
    </row>
    <row r="3868" spans="1:36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60"/>
        <v>5.4999999999999997E-3</v>
      </c>
      <c r="P3868" s="6">
        <f t="shared" si="1261"/>
        <v>5.5</v>
      </c>
      <c r="Q3868" t="str">
        <f t="shared" si="1262"/>
        <v>theater</v>
      </c>
      <c r="R3868" t="str">
        <f t="shared" si="1263"/>
        <v>plays</v>
      </c>
      <c r="S3868" s="8">
        <f t="shared" si="1264"/>
        <v>42403</v>
      </c>
      <c r="T3868" s="8">
        <f t="shared" si="1265"/>
        <v>42452.145138888889</v>
      </c>
      <c r="U3868">
        <f t="shared" si="1266"/>
        <v>2016</v>
      </c>
      <c r="V3868" t="str">
        <f>VLOOKUP(MONTH(S3868),REF!$C$4:$D$15,2,FALSE)</f>
        <v>FEB</v>
      </c>
      <c r="W3868" t="str">
        <f t="shared" si="1267"/>
        <v>NO</v>
      </c>
      <c r="X3868" t="str">
        <f t="shared" si="1268"/>
        <v>YES</v>
      </c>
      <c r="Y3868" t="str">
        <f t="shared" si="1269"/>
        <v>NO</v>
      </c>
      <c r="Z3868" t="str">
        <f t="shared" si="1270"/>
        <v>NO</v>
      </c>
      <c r="AA3868" t="str">
        <f t="shared" si="1271"/>
        <v>NO</v>
      </c>
      <c r="AB3868" t="str">
        <f t="shared" si="1272"/>
        <v>NO</v>
      </c>
      <c r="AC3868" t="str">
        <f t="shared" si="1273"/>
        <v>NO</v>
      </c>
      <c r="AD3868" t="str">
        <f t="shared" si="1274"/>
        <v>NO</v>
      </c>
      <c r="AE3868" t="str">
        <f t="shared" si="1275"/>
        <v>NO</v>
      </c>
      <c r="AF3868" t="str">
        <f t="shared" si="1276"/>
        <v>NO</v>
      </c>
      <c r="AG3868" t="str">
        <f t="shared" si="1277"/>
        <v>NO</v>
      </c>
      <c r="AH3868" t="str">
        <f t="shared" si="1278"/>
        <v>NO</v>
      </c>
      <c r="AI3868" t="str">
        <f t="shared" si="1279"/>
        <v/>
      </c>
      <c r="AJ3868">
        <f t="shared" si="1280"/>
        <v>2</v>
      </c>
    </row>
    <row r="3869" spans="1:36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60"/>
        <v>0.1255</v>
      </c>
      <c r="P3869" s="6">
        <f t="shared" si="1261"/>
        <v>50.2</v>
      </c>
      <c r="Q3869" t="str">
        <f t="shared" si="1262"/>
        <v>theater</v>
      </c>
      <c r="R3869" t="str">
        <f t="shared" si="1263"/>
        <v>plays</v>
      </c>
      <c r="S3869" s="8">
        <f t="shared" si="1264"/>
        <v>42510</v>
      </c>
      <c r="T3869" s="8">
        <f t="shared" si="1265"/>
        <v>42539.814108796301</v>
      </c>
      <c r="U3869">
        <f t="shared" si="1266"/>
        <v>2016</v>
      </c>
      <c r="V3869" t="str">
        <f>VLOOKUP(MONTH(S3869),REF!$C$4:$D$15,2,FALSE)</f>
        <v>MAY</v>
      </c>
      <c r="W3869" t="str">
        <f t="shared" si="1267"/>
        <v>NO</v>
      </c>
      <c r="X3869" t="str">
        <f t="shared" si="1268"/>
        <v>YES</v>
      </c>
      <c r="Y3869" t="str">
        <f t="shared" si="1269"/>
        <v>NO</v>
      </c>
      <c r="Z3869" t="str">
        <f t="shared" si="1270"/>
        <v>NO</v>
      </c>
      <c r="AA3869" t="str">
        <f t="shared" si="1271"/>
        <v>NO</v>
      </c>
      <c r="AB3869" t="str">
        <f t="shared" si="1272"/>
        <v>NO</v>
      </c>
      <c r="AC3869" t="str">
        <f t="shared" si="1273"/>
        <v>NO</v>
      </c>
      <c r="AD3869" t="str">
        <f t="shared" si="1274"/>
        <v>NO</v>
      </c>
      <c r="AE3869" t="str">
        <f t="shared" si="1275"/>
        <v>NO</v>
      </c>
      <c r="AF3869" t="str">
        <f t="shared" si="1276"/>
        <v>NO</v>
      </c>
      <c r="AG3869" t="str">
        <f t="shared" si="1277"/>
        <v>NO</v>
      </c>
      <c r="AH3869" t="str">
        <f t="shared" si="1278"/>
        <v>NO</v>
      </c>
      <c r="AI3869" t="str">
        <f t="shared" si="1279"/>
        <v/>
      </c>
      <c r="AJ3869">
        <f t="shared" si="1280"/>
        <v>5</v>
      </c>
    </row>
    <row r="3870" spans="1:36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60"/>
        <v>2E-3</v>
      </c>
      <c r="P3870" s="6">
        <f t="shared" si="1261"/>
        <v>10</v>
      </c>
      <c r="Q3870" t="str">
        <f t="shared" si="1262"/>
        <v>theater</v>
      </c>
      <c r="R3870" t="str">
        <f t="shared" si="1263"/>
        <v>musical</v>
      </c>
      <c r="S3870" s="8">
        <f t="shared" si="1264"/>
        <v>41866</v>
      </c>
      <c r="T3870" s="8">
        <f t="shared" si="1265"/>
        <v>41890.659780092596</v>
      </c>
      <c r="U3870">
        <f t="shared" si="1266"/>
        <v>2014</v>
      </c>
      <c r="V3870" t="str">
        <f>VLOOKUP(MONTH(S3870),REF!$C$4:$D$15,2,FALSE)</f>
        <v>AUG</v>
      </c>
      <c r="W3870" t="str">
        <f t="shared" si="1267"/>
        <v>NO</v>
      </c>
      <c r="X3870" t="str">
        <f t="shared" si="1268"/>
        <v>NO</v>
      </c>
      <c r="Y3870" t="str">
        <f t="shared" si="1269"/>
        <v>YES</v>
      </c>
      <c r="Z3870" t="str">
        <f t="shared" si="1270"/>
        <v>NO</v>
      </c>
      <c r="AA3870" t="str">
        <f t="shared" si="1271"/>
        <v>NO</v>
      </c>
      <c r="AB3870" t="str">
        <f t="shared" si="1272"/>
        <v>NO</v>
      </c>
      <c r="AC3870" t="str">
        <f t="shared" si="1273"/>
        <v>NO</v>
      </c>
      <c r="AD3870" t="str">
        <f t="shared" si="1274"/>
        <v>NO</v>
      </c>
      <c r="AE3870" t="str">
        <f t="shared" si="1275"/>
        <v>NO</v>
      </c>
      <c r="AF3870" t="str">
        <f t="shared" si="1276"/>
        <v>NO</v>
      </c>
      <c r="AG3870" t="str">
        <f t="shared" si="1277"/>
        <v>NO</v>
      </c>
      <c r="AH3870" t="str">
        <f t="shared" si="1278"/>
        <v>NO</v>
      </c>
      <c r="AI3870" t="str">
        <f t="shared" si="1279"/>
        <v/>
      </c>
      <c r="AJ3870" t="str">
        <f t="shared" si="1280"/>
        <v/>
      </c>
    </row>
    <row r="3871" spans="1:36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60"/>
        <v>3.44748684310884E-2</v>
      </c>
      <c r="P3871" s="6">
        <f t="shared" si="1261"/>
        <v>30.133333333333333</v>
      </c>
      <c r="Q3871" t="str">
        <f t="shared" si="1262"/>
        <v>theater</v>
      </c>
      <c r="R3871" t="str">
        <f t="shared" si="1263"/>
        <v>musical</v>
      </c>
      <c r="S3871" s="8">
        <f t="shared" si="1264"/>
        <v>42048</v>
      </c>
      <c r="T3871" s="8">
        <f t="shared" si="1265"/>
        <v>42077.132638888885</v>
      </c>
      <c r="U3871">
        <f t="shared" si="1266"/>
        <v>2015</v>
      </c>
      <c r="V3871" t="str">
        <f>VLOOKUP(MONTH(S3871),REF!$C$4:$D$15,2,FALSE)</f>
        <v>FEB</v>
      </c>
      <c r="W3871" t="str">
        <f t="shared" si="1267"/>
        <v>NO</v>
      </c>
      <c r="X3871" t="str">
        <f t="shared" si="1268"/>
        <v>NO</v>
      </c>
      <c r="Y3871" t="str">
        <f t="shared" si="1269"/>
        <v>NO</v>
      </c>
      <c r="Z3871" t="str">
        <f t="shared" si="1270"/>
        <v>YES</v>
      </c>
      <c r="AA3871" t="str">
        <f t="shared" si="1271"/>
        <v>NO</v>
      </c>
      <c r="AB3871" t="str">
        <f t="shared" si="1272"/>
        <v>NO</v>
      </c>
      <c r="AC3871" t="str">
        <f t="shared" si="1273"/>
        <v>NO</v>
      </c>
      <c r="AD3871" t="str">
        <f t="shared" si="1274"/>
        <v>NO</v>
      </c>
      <c r="AE3871" t="str">
        <f t="shared" si="1275"/>
        <v>NO</v>
      </c>
      <c r="AF3871" t="str">
        <f t="shared" si="1276"/>
        <v>NO</v>
      </c>
      <c r="AG3871" t="str">
        <f t="shared" si="1277"/>
        <v>NO</v>
      </c>
      <c r="AH3871" t="str">
        <f t="shared" si="1278"/>
        <v>NO</v>
      </c>
      <c r="AI3871" t="str">
        <f t="shared" si="1279"/>
        <v/>
      </c>
      <c r="AJ3871" t="str">
        <f t="shared" si="1280"/>
        <v/>
      </c>
    </row>
    <row r="3872" spans="1:36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60"/>
        <v>0.15</v>
      </c>
      <c r="P3872" s="6">
        <f t="shared" si="1261"/>
        <v>150</v>
      </c>
      <c r="Q3872" t="str">
        <f t="shared" si="1262"/>
        <v>theater</v>
      </c>
      <c r="R3872" t="str">
        <f t="shared" si="1263"/>
        <v>musical</v>
      </c>
      <c r="S3872" s="8">
        <f t="shared" si="1264"/>
        <v>41793</v>
      </c>
      <c r="T3872" s="8">
        <f t="shared" si="1265"/>
        <v>41823.172199074077</v>
      </c>
      <c r="U3872">
        <f t="shared" si="1266"/>
        <v>2014</v>
      </c>
      <c r="V3872" t="str">
        <f>VLOOKUP(MONTH(S3872),REF!$C$4:$D$15,2,FALSE)</f>
        <v>JUN</v>
      </c>
      <c r="W3872" t="str">
        <f t="shared" si="1267"/>
        <v>NO</v>
      </c>
      <c r="X3872" t="str">
        <f t="shared" si="1268"/>
        <v>NO</v>
      </c>
      <c r="Y3872" t="str">
        <f t="shared" si="1269"/>
        <v>NO</v>
      </c>
      <c r="Z3872" t="str">
        <f t="shared" si="1270"/>
        <v>YES</v>
      </c>
      <c r="AA3872" t="str">
        <f t="shared" si="1271"/>
        <v>NO</v>
      </c>
      <c r="AB3872" t="str">
        <f t="shared" si="1272"/>
        <v>NO</v>
      </c>
      <c r="AC3872" t="str">
        <f t="shared" si="1273"/>
        <v>NO</v>
      </c>
      <c r="AD3872" t="str">
        <f t="shared" si="1274"/>
        <v>NO</v>
      </c>
      <c r="AE3872" t="str">
        <f t="shared" si="1275"/>
        <v>NO</v>
      </c>
      <c r="AF3872" t="str">
        <f t="shared" si="1276"/>
        <v>NO</v>
      </c>
      <c r="AG3872" t="str">
        <f t="shared" si="1277"/>
        <v>NO</v>
      </c>
      <c r="AH3872" t="str">
        <f t="shared" si="1278"/>
        <v>NO</v>
      </c>
      <c r="AI3872" t="str">
        <f t="shared" si="1279"/>
        <v/>
      </c>
      <c r="AJ3872" t="str">
        <f t="shared" si="1280"/>
        <v/>
      </c>
    </row>
    <row r="3873" spans="1:36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60"/>
        <v>2.6666666666666668E-2</v>
      </c>
      <c r="P3873" s="6">
        <f t="shared" si="1261"/>
        <v>13.333333333333334</v>
      </c>
      <c r="Q3873" t="str">
        <f t="shared" si="1262"/>
        <v>theater</v>
      </c>
      <c r="R3873" t="str">
        <f t="shared" si="1263"/>
        <v>musical</v>
      </c>
      <c r="S3873" s="8">
        <f t="shared" si="1264"/>
        <v>42764</v>
      </c>
      <c r="T3873" s="8">
        <f t="shared" si="1265"/>
        <v>42823.739004629635</v>
      </c>
      <c r="U3873">
        <f t="shared" si="1266"/>
        <v>2017</v>
      </c>
      <c r="V3873" t="str">
        <f>VLOOKUP(MONTH(S3873),REF!$C$4:$D$15,2,FALSE)</f>
        <v>JAN</v>
      </c>
      <c r="W3873" t="str">
        <f t="shared" si="1267"/>
        <v>NO</v>
      </c>
      <c r="X3873" t="str">
        <f t="shared" si="1268"/>
        <v>YES</v>
      </c>
      <c r="Y3873" t="str">
        <f t="shared" si="1269"/>
        <v>NO</v>
      </c>
      <c r="Z3873" t="str">
        <f t="shared" si="1270"/>
        <v>NO</v>
      </c>
      <c r="AA3873" t="str">
        <f t="shared" si="1271"/>
        <v>NO</v>
      </c>
      <c r="AB3873" t="str">
        <f t="shared" si="1272"/>
        <v>NO</v>
      </c>
      <c r="AC3873" t="str">
        <f t="shared" si="1273"/>
        <v>NO</v>
      </c>
      <c r="AD3873" t="str">
        <f t="shared" si="1274"/>
        <v>NO</v>
      </c>
      <c r="AE3873" t="str">
        <f t="shared" si="1275"/>
        <v>NO</v>
      </c>
      <c r="AF3873" t="str">
        <f t="shared" si="1276"/>
        <v>NO</v>
      </c>
      <c r="AG3873" t="str">
        <f t="shared" si="1277"/>
        <v>NO</v>
      </c>
      <c r="AH3873" t="str">
        <f t="shared" si="1278"/>
        <v>NO</v>
      </c>
      <c r="AI3873" t="str">
        <f t="shared" si="1279"/>
        <v/>
      </c>
      <c r="AJ3873" t="str">
        <f t="shared" si="1280"/>
        <v/>
      </c>
    </row>
    <row r="3874" spans="1:36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60"/>
        <v>0</v>
      </c>
      <c r="P3874" s="6" t="e">
        <f t="shared" si="1261"/>
        <v>#DIV/0!</v>
      </c>
      <c r="Q3874" t="str">
        <f t="shared" si="1262"/>
        <v>theater</v>
      </c>
      <c r="R3874" t="str">
        <f t="shared" si="1263"/>
        <v>musical</v>
      </c>
      <c r="S3874" s="8">
        <f t="shared" si="1264"/>
        <v>42180</v>
      </c>
      <c r="T3874" s="8">
        <f t="shared" si="1265"/>
        <v>42230.145787037036</v>
      </c>
      <c r="U3874">
        <f t="shared" si="1266"/>
        <v>2015</v>
      </c>
      <c r="V3874" t="str">
        <f>VLOOKUP(MONTH(S3874),REF!$C$4:$D$15,2,FALSE)</f>
        <v>JUN</v>
      </c>
      <c r="W3874" t="str">
        <f t="shared" si="1267"/>
        <v>NO</v>
      </c>
      <c r="X3874" t="str">
        <f t="shared" si="1268"/>
        <v>NO</v>
      </c>
      <c r="Y3874" t="str">
        <f t="shared" si="1269"/>
        <v>NO</v>
      </c>
      <c r="Z3874" t="str">
        <f t="shared" si="1270"/>
        <v>NO</v>
      </c>
      <c r="AA3874" t="str">
        <f t="shared" si="1271"/>
        <v>YES</v>
      </c>
      <c r="AB3874" t="str">
        <f t="shared" si="1272"/>
        <v>NO</v>
      </c>
      <c r="AC3874" t="str">
        <f t="shared" si="1273"/>
        <v>NO</v>
      </c>
      <c r="AD3874" t="str">
        <f t="shared" si="1274"/>
        <v>NO</v>
      </c>
      <c r="AE3874" t="str">
        <f t="shared" si="1275"/>
        <v>NO</v>
      </c>
      <c r="AF3874" t="str">
        <f t="shared" si="1276"/>
        <v>NO</v>
      </c>
      <c r="AG3874" t="str">
        <f t="shared" si="1277"/>
        <v>NO</v>
      </c>
      <c r="AH3874" t="str">
        <f t="shared" si="1278"/>
        <v>NO</v>
      </c>
      <c r="AI3874" t="str">
        <f t="shared" si="1279"/>
        <v/>
      </c>
      <c r="AJ3874" t="str">
        <f t="shared" si="1280"/>
        <v/>
      </c>
    </row>
    <row r="3875" spans="1:36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60"/>
        <v>0</v>
      </c>
      <c r="P3875" s="6" t="e">
        <f t="shared" si="1261"/>
        <v>#DIV/0!</v>
      </c>
      <c r="Q3875" t="str">
        <f t="shared" si="1262"/>
        <v>theater</v>
      </c>
      <c r="R3875" t="str">
        <f t="shared" si="1263"/>
        <v>musical</v>
      </c>
      <c r="S3875" s="8">
        <f t="shared" si="1264"/>
        <v>42256</v>
      </c>
      <c r="T3875" s="8">
        <f t="shared" si="1265"/>
        <v>42285.696006944447</v>
      </c>
      <c r="U3875">
        <f t="shared" si="1266"/>
        <v>2015</v>
      </c>
      <c r="V3875" t="str">
        <f>VLOOKUP(MONTH(S3875),REF!$C$4:$D$15,2,FALSE)</f>
        <v>SEP</v>
      </c>
      <c r="W3875" t="str">
        <f t="shared" si="1267"/>
        <v>NO</v>
      </c>
      <c r="X3875" t="str">
        <f t="shared" si="1268"/>
        <v>NO</v>
      </c>
      <c r="Y3875" t="str">
        <f t="shared" si="1269"/>
        <v>YES</v>
      </c>
      <c r="Z3875" t="str">
        <f t="shared" si="1270"/>
        <v>NO</v>
      </c>
      <c r="AA3875" t="str">
        <f t="shared" si="1271"/>
        <v>NO</v>
      </c>
      <c r="AB3875" t="str">
        <f t="shared" si="1272"/>
        <v>NO</v>
      </c>
      <c r="AC3875" t="str">
        <f t="shared" si="1273"/>
        <v>NO</v>
      </c>
      <c r="AD3875" t="str">
        <f t="shared" si="1274"/>
        <v>NO</v>
      </c>
      <c r="AE3875" t="str">
        <f t="shared" si="1275"/>
        <v>NO</v>
      </c>
      <c r="AF3875" t="str">
        <f t="shared" si="1276"/>
        <v>NO</v>
      </c>
      <c r="AG3875" t="str">
        <f t="shared" si="1277"/>
        <v>NO</v>
      </c>
      <c r="AH3875" t="str">
        <f t="shared" si="1278"/>
        <v>NO</v>
      </c>
      <c r="AI3875" t="str">
        <f t="shared" si="1279"/>
        <v/>
      </c>
      <c r="AJ3875" t="str">
        <f t="shared" si="1280"/>
        <v/>
      </c>
    </row>
    <row r="3876" spans="1:36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60"/>
        <v>0</v>
      </c>
      <c r="P3876" s="6" t="e">
        <f t="shared" si="1261"/>
        <v>#DIV/0!</v>
      </c>
      <c r="Q3876" t="str">
        <f t="shared" si="1262"/>
        <v>theater</v>
      </c>
      <c r="R3876" t="str">
        <f t="shared" si="1263"/>
        <v>musical</v>
      </c>
      <c r="S3876" s="8">
        <f t="shared" si="1264"/>
        <v>42007</v>
      </c>
      <c r="T3876" s="8">
        <f t="shared" si="1265"/>
        <v>42028.041666666672</v>
      </c>
      <c r="U3876">
        <f t="shared" si="1266"/>
        <v>2015</v>
      </c>
      <c r="V3876" t="str">
        <f>VLOOKUP(MONTH(S3876),REF!$C$4:$D$15,2,FALSE)</f>
        <v>JAN</v>
      </c>
      <c r="W3876" t="str">
        <f t="shared" si="1267"/>
        <v>YES</v>
      </c>
      <c r="X3876" t="str">
        <f t="shared" si="1268"/>
        <v>NO</v>
      </c>
      <c r="Y3876" t="str">
        <f t="shared" si="1269"/>
        <v>NO</v>
      </c>
      <c r="Z3876" t="str">
        <f t="shared" si="1270"/>
        <v>NO</v>
      </c>
      <c r="AA3876" t="str">
        <f t="shared" si="1271"/>
        <v>NO</v>
      </c>
      <c r="AB3876" t="str">
        <f t="shared" si="1272"/>
        <v>NO</v>
      </c>
      <c r="AC3876" t="str">
        <f t="shared" si="1273"/>
        <v>NO</v>
      </c>
      <c r="AD3876" t="str">
        <f t="shared" si="1274"/>
        <v>NO</v>
      </c>
      <c r="AE3876" t="str">
        <f t="shared" si="1275"/>
        <v>NO</v>
      </c>
      <c r="AF3876" t="str">
        <f t="shared" si="1276"/>
        <v>NO</v>
      </c>
      <c r="AG3876" t="str">
        <f t="shared" si="1277"/>
        <v>NO</v>
      </c>
      <c r="AH3876" t="str">
        <f t="shared" si="1278"/>
        <v>NO</v>
      </c>
      <c r="AI3876" t="str">
        <f t="shared" si="1279"/>
        <v/>
      </c>
      <c r="AJ3876" t="str">
        <f t="shared" si="1280"/>
        <v/>
      </c>
    </row>
    <row r="3877" spans="1:36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60"/>
        <v>0</v>
      </c>
      <c r="P3877" s="6" t="e">
        <f t="shared" si="1261"/>
        <v>#DIV/0!</v>
      </c>
      <c r="Q3877" t="str">
        <f t="shared" si="1262"/>
        <v>theater</v>
      </c>
      <c r="R3877" t="str">
        <f t="shared" si="1263"/>
        <v>musical</v>
      </c>
      <c r="S3877" s="8">
        <f t="shared" si="1264"/>
        <v>42615</v>
      </c>
      <c r="T3877" s="8">
        <f t="shared" si="1265"/>
        <v>42616.416666666672</v>
      </c>
      <c r="U3877">
        <f t="shared" si="1266"/>
        <v>2016</v>
      </c>
      <c r="V3877" t="str">
        <f>VLOOKUP(MONTH(S3877),REF!$C$4:$D$15,2,FALSE)</f>
        <v>SEP</v>
      </c>
      <c r="W3877" t="str">
        <f t="shared" si="1267"/>
        <v>NO</v>
      </c>
      <c r="X3877" t="str">
        <f t="shared" si="1268"/>
        <v>NO</v>
      </c>
      <c r="Y3877" t="str">
        <f t="shared" si="1269"/>
        <v>NO</v>
      </c>
      <c r="Z3877" t="str">
        <f t="shared" si="1270"/>
        <v>NO</v>
      </c>
      <c r="AA3877" t="str">
        <f t="shared" si="1271"/>
        <v>NO</v>
      </c>
      <c r="AB3877" t="str">
        <f t="shared" si="1272"/>
        <v>NO</v>
      </c>
      <c r="AC3877" t="str">
        <f t="shared" si="1273"/>
        <v>NO</v>
      </c>
      <c r="AD3877" t="str">
        <f t="shared" si="1274"/>
        <v>YES</v>
      </c>
      <c r="AE3877" t="str">
        <f t="shared" si="1275"/>
        <v>NO</v>
      </c>
      <c r="AF3877" t="str">
        <f t="shared" si="1276"/>
        <v>NO</v>
      </c>
      <c r="AG3877" t="str">
        <f t="shared" si="1277"/>
        <v>NO</v>
      </c>
      <c r="AH3877" t="str">
        <f t="shared" si="1278"/>
        <v>NO</v>
      </c>
      <c r="AI3877" t="str">
        <f t="shared" si="1279"/>
        <v/>
      </c>
      <c r="AJ3877" t="str">
        <f t="shared" si="1280"/>
        <v/>
      </c>
    </row>
    <row r="3878" spans="1:36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60"/>
        <v>0.52794871794871789</v>
      </c>
      <c r="P3878" s="6">
        <f t="shared" si="1261"/>
        <v>44.760869565217391</v>
      </c>
      <c r="Q3878" t="str">
        <f t="shared" si="1262"/>
        <v>theater</v>
      </c>
      <c r="R3878" t="str">
        <f t="shared" si="1263"/>
        <v>musical</v>
      </c>
      <c r="S3878" s="8">
        <f t="shared" si="1264"/>
        <v>42373</v>
      </c>
      <c r="T3878" s="8">
        <f t="shared" si="1265"/>
        <v>42402.624166666668</v>
      </c>
      <c r="U3878">
        <f t="shared" si="1266"/>
        <v>2016</v>
      </c>
      <c r="V3878" t="str">
        <f>VLOOKUP(MONTH(S3878),REF!$C$4:$D$15,2,FALSE)</f>
        <v>JAN</v>
      </c>
      <c r="W3878" t="str">
        <f t="shared" si="1267"/>
        <v>NO</v>
      </c>
      <c r="X3878" t="str">
        <f t="shared" si="1268"/>
        <v>YES</v>
      </c>
      <c r="Y3878" t="str">
        <f t="shared" si="1269"/>
        <v>NO</v>
      </c>
      <c r="Z3878" t="str">
        <f t="shared" si="1270"/>
        <v>NO</v>
      </c>
      <c r="AA3878" t="str">
        <f t="shared" si="1271"/>
        <v>NO</v>
      </c>
      <c r="AB3878" t="str">
        <f t="shared" si="1272"/>
        <v>NO</v>
      </c>
      <c r="AC3878" t="str">
        <f t="shared" si="1273"/>
        <v>NO</v>
      </c>
      <c r="AD3878" t="str">
        <f t="shared" si="1274"/>
        <v>NO</v>
      </c>
      <c r="AE3878" t="str">
        <f t="shared" si="1275"/>
        <v>NO</v>
      </c>
      <c r="AF3878" t="str">
        <f t="shared" si="1276"/>
        <v>NO</v>
      </c>
      <c r="AG3878" t="str">
        <f t="shared" si="1277"/>
        <v>NO</v>
      </c>
      <c r="AH3878" t="str">
        <f t="shared" si="1278"/>
        <v>NO</v>
      </c>
      <c r="AI3878" t="str">
        <f t="shared" si="1279"/>
        <v/>
      </c>
      <c r="AJ3878" t="str">
        <f t="shared" si="1280"/>
        <v/>
      </c>
    </row>
    <row r="3879" spans="1:36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60"/>
        <v>4.9639999999999997E-2</v>
      </c>
      <c r="P3879" s="6">
        <f t="shared" si="1261"/>
        <v>88.642857142857139</v>
      </c>
      <c r="Q3879" t="str">
        <f t="shared" si="1262"/>
        <v>theater</v>
      </c>
      <c r="R3879" t="str">
        <f t="shared" si="1263"/>
        <v>musical</v>
      </c>
      <c r="S3879" s="8">
        <f t="shared" si="1264"/>
        <v>42683</v>
      </c>
      <c r="T3879" s="8">
        <f t="shared" si="1265"/>
        <v>42712.67768518519</v>
      </c>
      <c r="U3879">
        <f t="shared" si="1266"/>
        <v>2016</v>
      </c>
      <c r="V3879" t="str">
        <f>VLOOKUP(MONTH(S3879),REF!$C$4:$D$15,2,FALSE)</f>
        <v>NOV</v>
      </c>
      <c r="W3879" t="str">
        <f t="shared" si="1267"/>
        <v>NO</v>
      </c>
      <c r="X3879" t="str">
        <f t="shared" si="1268"/>
        <v>NO</v>
      </c>
      <c r="Y3879" t="str">
        <f t="shared" si="1269"/>
        <v>NO</v>
      </c>
      <c r="Z3879" t="str">
        <f t="shared" si="1270"/>
        <v>NO</v>
      </c>
      <c r="AA3879" t="str">
        <f t="shared" si="1271"/>
        <v>NO</v>
      </c>
      <c r="AB3879" t="str">
        <f t="shared" si="1272"/>
        <v>NO</v>
      </c>
      <c r="AC3879" t="str">
        <f t="shared" si="1273"/>
        <v>YES</v>
      </c>
      <c r="AD3879" t="str">
        <f t="shared" si="1274"/>
        <v>NO</v>
      </c>
      <c r="AE3879" t="str">
        <f t="shared" si="1275"/>
        <v>NO</v>
      </c>
      <c r="AF3879" t="str">
        <f t="shared" si="1276"/>
        <v>NO</v>
      </c>
      <c r="AG3879" t="str">
        <f t="shared" si="1277"/>
        <v>NO</v>
      </c>
      <c r="AH3879" t="str">
        <f t="shared" si="1278"/>
        <v>NO</v>
      </c>
      <c r="AI3879" t="str">
        <f t="shared" si="1279"/>
        <v/>
      </c>
      <c r="AJ3879" t="str">
        <f t="shared" si="1280"/>
        <v/>
      </c>
    </row>
    <row r="3880" spans="1:36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60"/>
        <v>5.5555555555555556E-4</v>
      </c>
      <c r="P3880" s="6">
        <f t="shared" si="1261"/>
        <v>10</v>
      </c>
      <c r="Q3880" t="str">
        <f t="shared" si="1262"/>
        <v>theater</v>
      </c>
      <c r="R3880" t="str">
        <f t="shared" si="1263"/>
        <v>musical</v>
      </c>
      <c r="S3880" s="8">
        <f t="shared" si="1264"/>
        <v>42155</v>
      </c>
      <c r="T3880" s="8">
        <f t="shared" si="1265"/>
        <v>42185.165972222225</v>
      </c>
      <c r="U3880">
        <f t="shared" si="1266"/>
        <v>2015</v>
      </c>
      <c r="V3880" t="str">
        <f>VLOOKUP(MONTH(S3880),REF!$C$4:$D$15,2,FALSE)</f>
        <v>MAY</v>
      </c>
      <c r="W3880" t="str">
        <f t="shared" si="1267"/>
        <v>NO</v>
      </c>
      <c r="X3880" t="str">
        <f t="shared" si="1268"/>
        <v>NO</v>
      </c>
      <c r="Y3880" t="str">
        <f t="shared" si="1269"/>
        <v>NO</v>
      </c>
      <c r="Z3880" t="str">
        <f t="shared" si="1270"/>
        <v>NO</v>
      </c>
      <c r="AA3880" t="str">
        <f t="shared" si="1271"/>
        <v>YES</v>
      </c>
      <c r="AB3880" t="str">
        <f t="shared" si="1272"/>
        <v>NO</v>
      </c>
      <c r="AC3880" t="str">
        <f t="shared" si="1273"/>
        <v>NO</v>
      </c>
      <c r="AD3880" t="str">
        <f t="shared" si="1274"/>
        <v>NO</v>
      </c>
      <c r="AE3880" t="str">
        <f t="shared" si="1275"/>
        <v>NO</v>
      </c>
      <c r="AF3880" t="str">
        <f t="shared" si="1276"/>
        <v>NO</v>
      </c>
      <c r="AG3880" t="str">
        <f t="shared" si="1277"/>
        <v>NO</v>
      </c>
      <c r="AH3880" t="str">
        <f t="shared" si="1278"/>
        <v>NO</v>
      </c>
      <c r="AI3880" t="str">
        <f t="shared" si="1279"/>
        <v/>
      </c>
      <c r="AJ3880" t="str">
        <f t="shared" si="1280"/>
        <v/>
      </c>
    </row>
    <row r="3881" spans="1:36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60"/>
        <v>0</v>
      </c>
      <c r="P3881" s="6" t="e">
        <f t="shared" si="1261"/>
        <v>#DIV/0!</v>
      </c>
      <c r="Q3881" t="str">
        <f t="shared" si="1262"/>
        <v>theater</v>
      </c>
      <c r="R3881" t="str">
        <f t="shared" si="1263"/>
        <v>musical</v>
      </c>
      <c r="S3881" s="8">
        <f t="shared" si="1264"/>
        <v>42000</v>
      </c>
      <c r="T3881" s="8">
        <f t="shared" si="1265"/>
        <v>42029.861064814817</v>
      </c>
      <c r="U3881">
        <f t="shared" si="1266"/>
        <v>2014</v>
      </c>
      <c r="V3881" t="str">
        <f>VLOOKUP(MONTH(S3881),REF!$C$4:$D$15,2,FALSE)</f>
        <v>DEC</v>
      </c>
      <c r="W3881" t="str">
        <f t="shared" si="1267"/>
        <v>NO</v>
      </c>
      <c r="X3881" t="str">
        <f t="shared" si="1268"/>
        <v>NO</v>
      </c>
      <c r="Y3881" t="str">
        <f t="shared" si="1269"/>
        <v>NO</v>
      </c>
      <c r="Z3881" t="str">
        <f t="shared" si="1270"/>
        <v>NO</v>
      </c>
      <c r="AA3881" t="str">
        <f t="shared" si="1271"/>
        <v>YES</v>
      </c>
      <c r="AB3881" t="str">
        <f t="shared" si="1272"/>
        <v>NO</v>
      </c>
      <c r="AC3881" t="str">
        <f t="shared" si="1273"/>
        <v>NO</v>
      </c>
      <c r="AD3881" t="str">
        <f t="shared" si="1274"/>
        <v>NO</v>
      </c>
      <c r="AE3881" t="str">
        <f t="shared" si="1275"/>
        <v>NO</v>
      </c>
      <c r="AF3881" t="str">
        <f t="shared" si="1276"/>
        <v>NO</v>
      </c>
      <c r="AG3881" t="str">
        <f t="shared" si="1277"/>
        <v>NO</v>
      </c>
      <c r="AH3881" t="str">
        <f t="shared" si="1278"/>
        <v>NO</v>
      </c>
      <c r="AI3881" t="str">
        <f t="shared" si="1279"/>
        <v/>
      </c>
      <c r="AJ3881" t="str">
        <f t="shared" si="1280"/>
        <v/>
      </c>
    </row>
    <row r="3882" spans="1:36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60"/>
        <v>0.13066666666666665</v>
      </c>
      <c r="P3882" s="6">
        <f t="shared" si="1261"/>
        <v>57.647058823529413</v>
      </c>
      <c r="Q3882" t="str">
        <f t="shared" si="1262"/>
        <v>theater</v>
      </c>
      <c r="R3882" t="str">
        <f t="shared" si="1263"/>
        <v>musical</v>
      </c>
      <c r="S3882" s="8">
        <f t="shared" si="1264"/>
        <v>41816</v>
      </c>
      <c r="T3882" s="8">
        <f t="shared" si="1265"/>
        <v>41850.958333333336</v>
      </c>
      <c r="U3882">
        <f t="shared" si="1266"/>
        <v>2014</v>
      </c>
      <c r="V3882" t="str">
        <f>VLOOKUP(MONTH(S3882),REF!$C$4:$D$15,2,FALSE)</f>
        <v>JUN</v>
      </c>
      <c r="W3882" t="str">
        <f t="shared" si="1267"/>
        <v>NO</v>
      </c>
      <c r="X3882" t="str">
        <f t="shared" si="1268"/>
        <v>NO</v>
      </c>
      <c r="Y3882" t="str">
        <f t="shared" si="1269"/>
        <v>YES</v>
      </c>
      <c r="Z3882" t="str">
        <f t="shared" si="1270"/>
        <v>NO</v>
      </c>
      <c r="AA3882" t="str">
        <f t="shared" si="1271"/>
        <v>NO</v>
      </c>
      <c r="AB3882" t="str">
        <f t="shared" si="1272"/>
        <v>NO</v>
      </c>
      <c r="AC3882" t="str">
        <f t="shared" si="1273"/>
        <v>NO</v>
      </c>
      <c r="AD3882" t="str">
        <f t="shared" si="1274"/>
        <v>NO</v>
      </c>
      <c r="AE3882" t="str">
        <f t="shared" si="1275"/>
        <v>NO</v>
      </c>
      <c r="AF3882" t="str">
        <f t="shared" si="1276"/>
        <v>NO</v>
      </c>
      <c r="AG3882" t="str">
        <f t="shared" si="1277"/>
        <v>NO</v>
      </c>
      <c r="AH3882" t="str">
        <f t="shared" si="1278"/>
        <v>NO</v>
      </c>
      <c r="AI3882" t="str">
        <f t="shared" si="1279"/>
        <v/>
      </c>
      <c r="AJ3882" t="str">
        <f t="shared" si="1280"/>
        <v/>
      </c>
    </row>
    <row r="3883" spans="1:36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60"/>
        <v>0.05</v>
      </c>
      <c r="P3883" s="6">
        <f t="shared" si="1261"/>
        <v>25</v>
      </c>
      <c r="Q3883" t="str">
        <f t="shared" si="1262"/>
        <v>theater</v>
      </c>
      <c r="R3883" t="str">
        <f t="shared" si="1263"/>
        <v>musical</v>
      </c>
      <c r="S3883" s="8">
        <f t="shared" si="1264"/>
        <v>42756</v>
      </c>
      <c r="T3883" s="8">
        <f t="shared" si="1265"/>
        <v>42786.018506944441</v>
      </c>
      <c r="U3883">
        <f t="shared" si="1266"/>
        <v>2017</v>
      </c>
      <c r="V3883" t="str">
        <f>VLOOKUP(MONTH(S3883),REF!$C$4:$D$15,2,FALSE)</f>
        <v>JAN</v>
      </c>
      <c r="W3883" t="str">
        <f t="shared" si="1267"/>
        <v>YES</v>
      </c>
      <c r="X3883" t="str">
        <f t="shared" si="1268"/>
        <v>NO</v>
      </c>
      <c r="Y3883" t="str">
        <f t="shared" si="1269"/>
        <v>NO</v>
      </c>
      <c r="Z3883" t="str">
        <f t="shared" si="1270"/>
        <v>NO</v>
      </c>
      <c r="AA3883" t="str">
        <f t="shared" si="1271"/>
        <v>NO</v>
      </c>
      <c r="AB3883" t="str">
        <f t="shared" si="1272"/>
        <v>NO</v>
      </c>
      <c r="AC3883" t="str">
        <f t="shared" si="1273"/>
        <v>NO</v>
      </c>
      <c r="AD3883" t="str">
        <f t="shared" si="1274"/>
        <v>NO</v>
      </c>
      <c r="AE3883" t="str">
        <f t="shared" si="1275"/>
        <v>NO</v>
      </c>
      <c r="AF3883" t="str">
        <f t="shared" si="1276"/>
        <v>NO</v>
      </c>
      <c r="AG3883" t="str">
        <f t="shared" si="1277"/>
        <v>NO</v>
      </c>
      <c r="AH3883" t="str">
        <f t="shared" si="1278"/>
        <v>NO</v>
      </c>
      <c r="AI3883" t="str">
        <f t="shared" si="1279"/>
        <v/>
      </c>
      <c r="AJ3883" t="str">
        <f t="shared" si="1280"/>
        <v/>
      </c>
    </row>
    <row r="3884" spans="1:36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60"/>
        <v>0</v>
      </c>
      <c r="P3884" s="6" t="e">
        <f t="shared" si="1261"/>
        <v>#DIV/0!</v>
      </c>
      <c r="Q3884" t="str">
        <f t="shared" si="1262"/>
        <v>theater</v>
      </c>
      <c r="R3884" t="str">
        <f t="shared" si="1263"/>
        <v>musical</v>
      </c>
      <c r="S3884" s="8">
        <f t="shared" si="1264"/>
        <v>42374</v>
      </c>
      <c r="T3884" s="8">
        <f t="shared" si="1265"/>
        <v>42400.960416666669</v>
      </c>
      <c r="U3884">
        <f t="shared" si="1266"/>
        <v>2016</v>
      </c>
      <c r="V3884" t="str">
        <f>VLOOKUP(MONTH(S3884),REF!$C$4:$D$15,2,FALSE)</f>
        <v>JAN</v>
      </c>
      <c r="W3884" t="str">
        <f t="shared" si="1267"/>
        <v>NO</v>
      </c>
      <c r="X3884" t="str">
        <f t="shared" si="1268"/>
        <v>NO</v>
      </c>
      <c r="Y3884" t="str">
        <f t="shared" si="1269"/>
        <v>NO</v>
      </c>
      <c r="Z3884" t="str">
        <f t="shared" si="1270"/>
        <v>NO</v>
      </c>
      <c r="AA3884" t="str">
        <f t="shared" si="1271"/>
        <v>NO</v>
      </c>
      <c r="AB3884" t="str">
        <f t="shared" si="1272"/>
        <v>NO</v>
      </c>
      <c r="AC3884" t="str">
        <f t="shared" si="1273"/>
        <v>NO</v>
      </c>
      <c r="AD3884" t="str">
        <f t="shared" si="1274"/>
        <v>YES</v>
      </c>
      <c r="AE3884" t="str">
        <f t="shared" si="1275"/>
        <v>NO</v>
      </c>
      <c r="AF3884" t="str">
        <f t="shared" si="1276"/>
        <v>NO</v>
      </c>
      <c r="AG3884" t="str">
        <f t="shared" si="1277"/>
        <v>NO</v>
      </c>
      <c r="AH3884" t="str">
        <f t="shared" si="1278"/>
        <v>NO</v>
      </c>
      <c r="AI3884" t="str">
        <f t="shared" si="1279"/>
        <v/>
      </c>
      <c r="AJ3884" t="str">
        <f t="shared" si="1280"/>
        <v/>
      </c>
    </row>
    <row r="3885" spans="1:36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60"/>
        <v>0</v>
      </c>
      <c r="P3885" s="6" t="e">
        <f t="shared" si="1261"/>
        <v>#DIV/0!</v>
      </c>
      <c r="Q3885" t="str">
        <f t="shared" si="1262"/>
        <v>theater</v>
      </c>
      <c r="R3885" t="str">
        <f t="shared" si="1263"/>
        <v>musical</v>
      </c>
      <c r="S3885" s="8">
        <f t="shared" si="1264"/>
        <v>41855</v>
      </c>
      <c r="T3885" s="8">
        <f t="shared" si="1265"/>
        <v>41884.602650462963</v>
      </c>
      <c r="U3885">
        <f t="shared" si="1266"/>
        <v>2014</v>
      </c>
      <c r="V3885" t="str">
        <f>VLOOKUP(MONTH(S3885),REF!$C$4:$D$15,2,FALSE)</f>
        <v>AUG</v>
      </c>
      <c r="W3885" t="str">
        <f t="shared" si="1267"/>
        <v>NO</v>
      </c>
      <c r="X3885" t="str">
        <f t="shared" si="1268"/>
        <v>NO</v>
      </c>
      <c r="Y3885" t="str">
        <f t="shared" si="1269"/>
        <v>NO</v>
      </c>
      <c r="Z3885" t="str">
        <f t="shared" si="1270"/>
        <v>NO</v>
      </c>
      <c r="AA3885" t="str">
        <f t="shared" si="1271"/>
        <v>YES</v>
      </c>
      <c r="AB3885" t="str">
        <f t="shared" si="1272"/>
        <v>NO</v>
      </c>
      <c r="AC3885" t="str">
        <f t="shared" si="1273"/>
        <v>NO</v>
      </c>
      <c r="AD3885" t="str">
        <f t="shared" si="1274"/>
        <v>NO</v>
      </c>
      <c r="AE3885" t="str">
        <f t="shared" si="1275"/>
        <v>NO</v>
      </c>
      <c r="AF3885" t="str">
        <f t="shared" si="1276"/>
        <v>NO</v>
      </c>
      <c r="AG3885" t="str">
        <f t="shared" si="1277"/>
        <v>NO</v>
      </c>
      <c r="AH3885" t="str">
        <f t="shared" si="1278"/>
        <v>NO</v>
      </c>
      <c r="AI3885" t="str">
        <f t="shared" si="1279"/>
        <v/>
      </c>
      <c r="AJ3885" t="str">
        <f t="shared" si="1280"/>
        <v/>
      </c>
    </row>
    <row r="3886" spans="1:36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60"/>
        <v>0</v>
      </c>
      <c r="P3886" s="6" t="e">
        <f t="shared" si="1261"/>
        <v>#DIV/0!</v>
      </c>
      <c r="Q3886" t="str">
        <f t="shared" si="1262"/>
        <v>theater</v>
      </c>
      <c r="R3886" t="str">
        <f t="shared" si="1263"/>
        <v>musical</v>
      </c>
      <c r="S3886" s="8">
        <f t="shared" si="1264"/>
        <v>42066</v>
      </c>
      <c r="T3886" s="8">
        <f t="shared" si="1265"/>
        <v>42090.749907407408</v>
      </c>
      <c r="U3886">
        <f t="shared" si="1266"/>
        <v>2015</v>
      </c>
      <c r="V3886" t="str">
        <f>VLOOKUP(MONTH(S3886),REF!$C$4:$D$15,2,FALSE)</f>
        <v>MAR</v>
      </c>
      <c r="W3886" t="str">
        <f t="shared" si="1267"/>
        <v>NO</v>
      </c>
      <c r="X3886" t="str">
        <f t="shared" si="1268"/>
        <v>NO</v>
      </c>
      <c r="Y3886" t="str">
        <f t="shared" si="1269"/>
        <v>NO</v>
      </c>
      <c r="Z3886" t="str">
        <f t="shared" si="1270"/>
        <v>YES</v>
      </c>
      <c r="AA3886" t="str">
        <f t="shared" si="1271"/>
        <v>NO</v>
      </c>
      <c r="AB3886" t="str">
        <f t="shared" si="1272"/>
        <v>NO</v>
      </c>
      <c r="AC3886" t="str">
        <f t="shared" si="1273"/>
        <v>NO</v>
      </c>
      <c r="AD3886" t="str">
        <f t="shared" si="1274"/>
        <v>NO</v>
      </c>
      <c r="AE3886" t="str">
        <f t="shared" si="1275"/>
        <v>NO</v>
      </c>
      <c r="AF3886" t="str">
        <f t="shared" si="1276"/>
        <v>NO</v>
      </c>
      <c r="AG3886" t="str">
        <f t="shared" si="1277"/>
        <v>NO</v>
      </c>
      <c r="AH3886" t="str">
        <f t="shared" si="1278"/>
        <v>NO</v>
      </c>
      <c r="AI3886" t="str">
        <f t="shared" si="1279"/>
        <v/>
      </c>
      <c r="AJ3886" t="str">
        <f t="shared" si="1280"/>
        <v/>
      </c>
    </row>
    <row r="3887" spans="1:36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60"/>
        <v>0</v>
      </c>
      <c r="P3887" s="6" t="e">
        <f t="shared" si="1261"/>
        <v>#DIV/0!</v>
      </c>
      <c r="Q3887" t="str">
        <f t="shared" si="1262"/>
        <v>theater</v>
      </c>
      <c r="R3887" t="str">
        <f t="shared" si="1263"/>
        <v>musical</v>
      </c>
      <c r="S3887" s="8">
        <f t="shared" si="1264"/>
        <v>42470</v>
      </c>
      <c r="T3887" s="8">
        <f t="shared" si="1265"/>
        <v>42499.951284722221</v>
      </c>
      <c r="U3887">
        <f t="shared" si="1266"/>
        <v>2016</v>
      </c>
      <c r="V3887" t="str">
        <f>VLOOKUP(MONTH(S3887),REF!$C$4:$D$15,2,FALSE)</f>
        <v>APR</v>
      </c>
      <c r="W3887" t="str">
        <f t="shared" si="1267"/>
        <v>NO</v>
      </c>
      <c r="X3887" t="str">
        <f t="shared" si="1268"/>
        <v>NO</v>
      </c>
      <c r="Y3887" t="str">
        <f t="shared" si="1269"/>
        <v>NO</v>
      </c>
      <c r="Z3887" t="str">
        <f t="shared" si="1270"/>
        <v>NO</v>
      </c>
      <c r="AA3887" t="str">
        <f t="shared" si="1271"/>
        <v>NO</v>
      </c>
      <c r="AB3887" t="str">
        <f t="shared" si="1272"/>
        <v>NO</v>
      </c>
      <c r="AC3887" t="str">
        <f t="shared" si="1273"/>
        <v>NO</v>
      </c>
      <c r="AD3887" t="str">
        <f t="shared" si="1274"/>
        <v>NO</v>
      </c>
      <c r="AE3887" t="str">
        <f t="shared" si="1275"/>
        <v>NO</v>
      </c>
      <c r="AF3887" t="str">
        <f t="shared" si="1276"/>
        <v>NO</v>
      </c>
      <c r="AG3887" t="str">
        <f t="shared" si="1277"/>
        <v>NO</v>
      </c>
      <c r="AH3887" t="str">
        <f t="shared" si="1278"/>
        <v>YES</v>
      </c>
      <c r="AI3887" t="str">
        <f t="shared" si="1279"/>
        <v/>
      </c>
      <c r="AJ3887" t="str">
        <f t="shared" si="1280"/>
        <v/>
      </c>
    </row>
    <row r="3888" spans="1:36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60"/>
        <v>0</v>
      </c>
      <c r="P3888" s="6" t="e">
        <f t="shared" si="1261"/>
        <v>#DIV/0!</v>
      </c>
      <c r="Q3888" t="str">
        <f t="shared" si="1262"/>
        <v>theater</v>
      </c>
      <c r="R3888" t="str">
        <f t="shared" si="1263"/>
        <v>musical</v>
      </c>
      <c r="S3888" s="8">
        <f t="shared" si="1264"/>
        <v>41954</v>
      </c>
      <c r="T3888" s="8">
        <f t="shared" si="1265"/>
        <v>41984.228032407409</v>
      </c>
      <c r="U3888">
        <f t="shared" si="1266"/>
        <v>2014</v>
      </c>
      <c r="V3888" t="str">
        <f>VLOOKUP(MONTH(S3888),REF!$C$4:$D$15,2,FALSE)</f>
        <v>NOV</v>
      </c>
      <c r="W3888" t="str">
        <f t="shared" si="1267"/>
        <v>NO</v>
      </c>
      <c r="X3888" t="str">
        <f t="shared" si="1268"/>
        <v>NO</v>
      </c>
      <c r="Y3888" t="str">
        <f t="shared" si="1269"/>
        <v>NO</v>
      </c>
      <c r="Z3888" t="str">
        <f t="shared" si="1270"/>
        <v>YES</v>
      </c>
      <c r="AA3888" t="str">
        <f t="shared" si="1271"/>
        <v>NO</v>
      </c>
      <c r="AB3888" t="str">
        <f t="shared" si="1272"/>
        <v>NO</v>
      </c>
      <c r="AC3888" t="str">
        <f t="shared" si="1273"/>
        <v>NO</v>
      </c>
      <c r="AD3888" t="str">
        <f t="shared" si="1274"/>
        <v>NO</v>
      </c>
      <c r="AE3888" t="str">
        <f t="shared" si="1275"/>
        <v>NO</v>
      </c>
      <c r="AF3888" t="str">
        <f t="shared" si="1276"/>
        <v>NO</v>
      </c>
      <c r="AG3888" t="str">
        <f t="shared" si="1277"/>
        <v>NO</v>
      </c>
      <c r="AH3888" t="str">
        <f t="shared" si="1278"/>
        <v>NO</v>
      </c>
      <c r="AI3888" t="str">
        <f t="shared" si="1279"/>
        <v/>
      </c>
      <c r="AJ3888" t="str">
        <f t="shared" si="1280"/>
        <v/>
      </c>
    </row>
    <row r="3889" spans="1:36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60"/>
        <v>1.7500000000000002E-2</v>
      </c>
      <c r="P3889" s="6">
        <f t="shared" si="1261"/>
        <v>17.5</v>
      </c>
      <c r="Q3889" t="str">
        <f t="shared" si="1262"/>
        <v>theater</v>
      </c>
      <c r="R3889" t="str">
        <f t="shared" si="1263"/>
        <v>musical</v>
      </c>
      <c r="S3889" s="8">
        <f t="shared" si="1264"/>
        <v>42080</v>
      </c>
      <c r="T3889" s="8">
        <f t="shared" si="1265"/>
        <v>42125.916666666672</v>
      </c>
      <c r="U3889">
        <f t="shared" si="1266"/>
        <v>2015</v>
      </c>
      <c r="V3889" t="str">
        <f>VLOOKUP(MONTH(S3889),REF!$C$4:$D$15,2,FALSE)</f>
        <v>MAR</v>
      </c>
      <c r="W3889" t="str">
        <f t="shared" si="1267"/>
        <v>NO</v>
      </c>
      <c r="X3889" t="str">
        <f t="shared" si="1268"/>
        <v>YES</v>
      </c>
      <c r="Y3889" t="str">
        <f t="shared" si="1269"/>
        <v>NO</v>
      </c>
      <c r="Z3889" t="str">
        <f t="shared" si="1270"/>
        <v>NO</v>
      </c>
      <c r="AA3889" t="str">
        <f t="shared" si="1271"/>
        <v>NO</v>
      </c>
      <c r="AB3889" t="str">
        <f t="shared" si="1272"/>
        <v>NO</v>
      </c>
      <c r="AC3889" t="str">
        <f t="shared" si="1273"/>
        <v>NO</v>
      </c>
      <c r="AD3889" t="str">
        <f t="shared" si="1274"/>
        <v>NO</v>
      </c>
      <c r="AE3889" t="str">
        <f t="shared" si="1275"/>
        <v>NO</v>
      </c>
      <c r="AF3889" t="str">
        <f t="shared" si="1276"/>
        <v>NO</v>
      </c>
      <c r="AG3889" t="str">
        <f t="shared" si="1277"/>
        <v>NO</v>
      </c>
      <c r="AH3889" t="str">
        <f t="shared" si="1278"/>
        <v>NO</v>
      </c>
      <c r="AI3889" t="str">
        <f t="shared" si="1279"/>
        <v/>
      </c>
      <c r="AJ3889" t="str">
        <f t="shared" si="1280"/>
        <v/>
      </c>
    </row>
    <row r="3890" spans="1:36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60"/>
        <v>0.27100000000000002</v>
      </c>
      <c r="P3890" s="6">
        <f t="shared" si="1261"/>
        <v>38.714285714285715</v>
      </c>
      <c r="Q3890" t="str">
        <f t="shared" si="1262"/>
        <v>theater</v>
      </c>
      <c r="R3890" t="str">
        <f t="shared" si="1263"/>
        <v>plays</v>
      </c>
      <c r="S3890" s="8">
        <f t="shared" si="1264"/>
        <v>42763</v>
      </c>
      <c r="T3890" s="8">
        <f t="shared" si="1265"/>
        <v>42792.545810185184</v>
      </c>
      <c r="U3890">
        <f t="shared" si="1266"/>
        <v>2017</v>
      </c>
      <c r="V3890" t="str">
        <f>VLOOKUP(MONTH(S3890),REF!$C$4:$D$15,2,FALSE)</f>
        <v>JAN</v>
      </c>
      <c r="W3890" t="str">
        <f t="shared" si="1267"/>
        <v>NO</v>
      </c>
      <c r="X3890" t="str">
        <f t="shared" si="1268"/>
        <v>YES</v>
      </c>
      <c r="Y3890" t="str">
        <f t="shared" si="1269"/>
        <v>NO</v>
      </c>
      <c r="Z3890" t="str">
        <f t="shared" si="1270"/>
        <v>NO</v>
      </c>
      <c r="AA3890" t="str">
        <f t="shared" si="1271"/>
        <v>NO</v>
      </c>
      <c r="AB3890" t="str">
        <f t="shared" si="1272"/>
        <v>NO</v>
      </c>
      <c r="AC3890" t="str">
        <f t="shared" si="1273"/>
        <v>NO</v>
      </c>
      <c r="AD3890" t="str">
        <f t="shared" si="1274"/>
        <v>NO</v>
      </c>
      <c r="AE3890" t="str">
        <f t="shared" si="1275"/>
        <v>NO</v>
      </c>
      <c r="AF3890" t="str">
        <f t="shared" si="1276"/>
        <v>NO</v>
      </c>
      <c r="AG3890" t="str">
        <f t="shared" si="1277"/>
        <v>NO</v>
      </c>
      <c r="AH3890" t="str">
        <f t="shared" si="1278"/>
        <v>NO</v>
      </c>
      <c r="AI3890" t="str">
        <f t="shared" si="1279"/>
        <v/>
      </c>
      <c r="AJ3890">
        <f t="shared" si="1280"/>
        <v>14</v>
      </c>
    </row>
    <row r="3891" spans="1:36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60"/>
        <v>1.4749999999999999E-2</v>
      </c>
      <c r="P3891" s="6">
        <f t="shared" si="1261"/>
        <v>13.111111111111111</v>
      </c>
      <c r="Q3891" t="str">
        <f t="shared" si="1262"/>
        <v>theater</v>
      </c>
      <c r="R3891" t="str">
        <f t="shared" si="1263"/>
        <v>plays</v>
      </c>
      <c r="S3891" s="8">
        <f t="shared" si="1264"/>
        <v>41977</v>
      </c>
      <c r="T3891" s="8">
        <f t="shared" si="1265"/>
        <v>42008.976388888885</v>
      </c>
      <c r="U3891">
        <f t="shared" si="1266"/>
        <v>2014</v>
      </c>
      <c r="V3891" t="str">
        <f>VLOOKUP(MONTH(S3891),REF!$C$4:$D$15,2,FALSE)</f>
        <v>DEC</v>
      </c>
      <c r="W3891" t="str">
        <f t="shared" si="1267"/>
        <v>NO</v>
      </c>
      <c r="X3891" t="str">
        <f t="shared" si="1268"/>
        <v>NO</v>
      </c>
      <c r="Y3891" t="str">
        <f t="shared" si="1269"/>
        <v>YES</v>
      </c>
      <c r="Z3891" t="str">
        <f t="shared" si="1270"/>
        <v>NO</v>
      </c>
      <c r="AA3891" t="str">
        <f t="shared" si="1271"/>
        <v>NO</v>
      </c>
      <c r="AB3891" t="str">
        <f t="shared" si="1272"/>
        <v>NO</v>
      </c>
      <c r="AC3891" t="str">
        <f t="shared" si="1273"/>
        <v>NO</v>
      </c>
      <c r="AD3891" t="str">
        <f t="shared" si="1274"/>
        <v>NO</v>
      </c>
      <c r="AE3891" t="str">
        <f t="shared" si="1275"/>
        <v>NO</v>
      </c>
      <c r="AF3891" t="str">
        <f t="shared" si="1276"/>
        <v>NO</v>
      </c>
      <c r="AG3891" t="str">
        <f t="shared" si="1277"/>
        <v>NO</v>
      </c>
      <c r="AH3891" t="str">
        <f t="shared" si="1278"/>
        <v>NO</v>
      </c>
      <c r="AI3891" t="str">
        <f t="shared" si="1279"/>
        <v/>
      </c>
      <c r="AJ3891">
        <f t="shared" si="1280"/>
        <v>9</v>
      </c>
    </row>
    <row r="3892" spans="1:36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60"/>
        <v>0.16826666666666668</v>
      </c>
      <c r="P3892" s="6">
        <f t="shared" si="1261"/>
        <v>315.5</v>
      </c>
      <c r="Q3892" t="str">
        <f t="shared" si="1262"/>
        <v>theater</v>
      </c>
      <c r="R3892" t="str">
        <f t="shared" si="1263"/>
        <v>plays</v>
      </c>
      <c r="S3892" s="8">
        <f t="shared" si="1264"/>
        <v>42172</v>
      </c>
      <c r="T3892" s="8">
        <f t="shared" si="1265"/>
        <v>42231.758611111116</v>
      </c>
      <c r="U3892">
        <f t="shared" si="1266"/>
        <v>2015</v>
      </c>
      <c r="V3892" t="str">
        <f>VLOOKUP(MONTH(S3892),REF!$C$4:$D$15,2,FALSE)</f>
        <v>JUN</v>
      </c>
      <c r="W3892" t="str">
        <f t="shared" si="1267"/>
        <v>NO</v>
      </c>
      <c r="X3892" t="str">
        <f t="shared" si="1268"/>
        <v>NO</v>
      </c>
      <c r="Y3892" t="str">
        <f t="shared" si="1269"/>
        <v>NO</v>
      </c>
      <c r="Z3892" t="str">
        <f t="shared" si="1270"/>
        <v>NO</v>
      </c>
      <c r="AA3892" t="str">
        <f t="shared" si="1271"/>
        <v>YES</v>
      </c>
      <c r="AB3892" t="str">
        <f t="shared" si="1272"/>
        <v>NO</v>
      </c>
      <c r="AC3892" t="str">
        <f t="shared" si="1273"/>
        <v>NO</v>
      </c>
      <c r="AD3892" t="str">
        <f t="shared" si="1274"/>
        <v>NO</v>
      </c>
      <c r="AE3892" t="str">
        <f t="shared" si="1275"/>
        <v>NO</v>
      </c>
      <c r="AF3892" t="str">
        <f t="shared" si="1276"/>
        <v>NO</v>
      </c>
      <c r="AG3892" t="str">
        <f t="shared" si="1277"/>
        <v>NO</v>
      </c>
      <c r="AH3892" t="str">
        <f t="shared" si="1278"/>
        <v>NO</v>
      </c>
      <c r="AI3892" t="str">
        <f t="shared" si="1279"/>
        <v/>
      </c>
      <c r="AJ3892">
        <f t="shared" si="1280"/>
        <v>8</v>
      </c>
    </row>
    <row r="3893" spans="1:36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60"/>
        <v>0.32500000000000001</v>
      </c>
      <c r="P3893" s="6">
        <f t="shared" si="1261"/>
        <v>37.142857142857146</v>
      </c>
      <c r="Q3893" t="str">
        <f t="shared" si="1262"/>
        <v>theater</v>
      </c>
      <c r="R3893" t="str">
        <f t="shared" si="1263"/>
        <v>plays</v>
      </c>
      <c r="S3893" s="8">
        <f t="shared" si="1264"/>
        <v>42056</v>
      </c>
      <c r="T3893" s="8">
        <f t="shared" si="1265"/>
        <v>42086.207638888889</v>
      </c>
      <c r="U3893">
        <f t="shared" si="1266"/>
        <v>2015</v>
      </c>
      <c r="V3893" t="str">
        <f>VLOOKUP(MONTH(S3893),REF!$C$4:$D$15,2,FALSE)</f>
        <v>FEB</v>
      </c>
      <c r="W3893" t="str">
        <f t="shared" si="1267"/>
        <v>YES</v>
      </c>
      <c r="X3893" t="str">
        <f t="shared" si="1268"/>
        <v>NO</v>
      </c>
      <c r="Y3893" t="str">
        <f t="shared" si="1269"/>
        <v>NO</v>
      </c>
      <c r="Z3893" t="str">
        <f t="shared" si="1270"/>
        <v>NO</v>
      </c>
      <c r="AA3893" t="str">
        <f t="shared" si="1271"/>
        <v>NO</v>
      </c>
      <c r="AB3893" t="str">
        <f t="shared" si="1272"/>
        <v>NO</v>
      </c>
      <c r="AC3893" t="str">
        <f t="shared" si="1273"/>
        <v>NO</v>
      </c>
      <c r="AD3893" t="str">
        <f t="shared" si="1274"/>
        <v>NO</v>
      </c>
      <c r="AE3893" t="str">
        <f t="shared" si="1275"/>
        <v>NO</v>
      </c>
      <c r="AF3893" t="str">
        <f t="shared" si="1276"/>
        <v>NO</v>
      </c>
      <c r="AG3893" t="str">
        <f t="shared" si="1277"/>
        <v>NO</v>
      </c>
      <c r="AH3893" t="str">
        <f t="shared" si="1278"/>
        <v>NO</v>
      </c>
      <c r="AI3893" t="str">
        <f t="shared" si="1279"/>
        <v/>
      </c>
      <c r="AJ3893">
        <f t="shared" si="1280"/>
        <v>7</v>
      </c>
    </row>
    <row r="3894" spans="1:36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60"/>
        <v>0</v>
      </c>
      <c r="P3894" s="6" t="e">
        <f t="shared" si="1261"/>
        <v>#DIV/0!</v>
      </c>
      <c r="Q3894" t="str">
        <f t="shared" si="1262"/>
        <v>theater</v>
      </c>
      <c r="R3894" t="str">
        <f t="shared" si="1263"/>
        <v>plays</v>
      </c>
      <c r="S3894" s="8">
        <f t="shared" si="1264"/>
        <v>41868</v>
      </c>
      <c r="T3894" s="8">
        <f t="shared" si="1265"/>
        <v>41875.291666666664</v>
      </c>
      <c r="U3894">
        <f t="shared" si="1266"/>
        <v>2014</v>
      </c>
      <c r="V3894" t="str">
        <f>VLOOKUP(MONTH(S3894),REF!$C$4:$D$15,2,FALSE)</f>
        <v>AUG</v>
      </c>
      <c r="W3894" t="str">
        <f t="shared" si="1267"/>
        <v>NO</v>
      </c>
      <c r="X3894" t="str">
        <f t="shared" si="1268"/>
        <v>YES</v>
      </c>
      <c r="Y3894" t="str">
        <f t="shared" si="1269"/>
        <v>NO</v>
      </c>
      <c r="Z3894" t="str">
        <f t="shared" si="1270"/>
        <v>NO</v>
      </c>
      <c r="AA3894" t="str">
        <f t="shared" si="1271"/>
        <v>NO</v>
      </c>
      <c r="AB3894" t="str">
        <f t="shared" si="1272"/>
        <v>NO</v>
      </c>
      <c r="AC3894" t="str">
        <f t="shared" si="1273"/>
        <v>NO</v>
      </c>
      <c r="AD3894" t="str">
        <f t="shared" si="1274"/>
        <v>NO</v>
      </c>
      <c r="AE3894" t="str">
        <f t="shared" si="1275"/>
        <v>NO</v>
      </c>
      <c r="AF3894" t="str">
        <f t="shared" si="1276"/>
        <v>NO</v>
      </c>
      <c r="AG3894" t="str">
        <f t="shared" si="1277"/>
        <v>NO</v>
      </c>
      <c r="AH3894" t="str">
        <f t="shared" si="1278"/>
        <v>NO</v>
      </c>
      <c r="AI3894" t="str">
        <f t="shared" si="1279"/>
        <v/>
      </c>
      <c r="AJ3894">
        <f t="shared" si="1280"/>
        <v>0</v>
      </c>
    </row>
    <row r="3895" spans="1:36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60"/>
        <v>0.2155</v>
      </c>
      <c r="P3895" s="6">
        <f t="shared" si="1261"/>
        <v>128.27380952380952</v>
      </c>
      <c r="Q3895" t="str">
        <f t="shared" si="1262"/>
        <v>theater</v>
      </c>
      <c r="R3895" t="str">
        <f t="shared" si="1263"/>
        <v>plays</v>
      </c>
      <c r="S3895" s="8">
        <f t="shared" si="1264"/>
        <v>41780</v>
      </c>
      <c r="T3895" s="8">
        <f t="shared" si="1265"/>
        <v>41821.25</v>
      </c>
      <c r="U3895">
        <f t="shared" si="1266"/>
        <v>2014</v>
      </c>
      <c r="V3895" t="str">
        <f>VLOOKUP(MONTH(S3895),REF!$C$4:$D$15,2,FALSE)</f>
        <v>MAY</v>
      </c>
      <c r="W3895" t="str">
        <f t="shared" si="1267"/>
        <v>NO</v>
      </c>
      <c r="X3895" t="str">
        <f t="shared" si="1268"/>
        <v>NO</v>
      </c>
      <c r="Y3895" t="str">
        <f t="shared" si="1269"/>
        <v>NO</v>
      </c>
      <c r="Z3895" t="str">
        <f t="shared" si="1270"/>
        <v>NO</v>
      </c>
      <c r="AA3895" t="str">
        <f t="shared" si="1271"/>
        <v>NO</v>
      </c>
      <c r="AB3895" t="str">
        <f t="shared" si="1272"/>
        <v>NO</v>
      </c>
      <c r="AC3895" t="str">
        <f t="shared" si="1273"/>
        <v>NO</v>
      </c>
      <c r="AD3895" t="str">
        <f t="shared" si="1274"/>
        <v>NO</v>
      </c>
      <c r="AE3895" t="str">
        <f t="shared" si="1275"/>
        <v>NO</v>
      </c>
      <c r="AF3895" t="str">
        <f t="shared" si="1276"/>
        <v>NO</v>
      </c>
      <c r="AG3895" t="str">
        <f t="shared" si="1277"/>
        <v>NO</v>
      </c>
      <c r="AH3895" t="str">
        <f t="shared" si="1278"/>
        <v>YES</v>
      </c>
      <c r="AI3895" t="str">
        <f t="shared" si="1279"/>
        <v/>
      </c>
      <c r="AJ3895">
        <f t="shared" si="1280"/>
        <v>84</v>
      </c>
    </row>
    <row r="3896" spans="1:36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60"/>
        <v>3.4666666666666665E-2</v>
      </c>
      <c r="P3896" s="6">
        <f t="shared" si="1261"/>
        <v>47.272727272727273</v>
      </c>
      <c r="Q3896" t="str">
        <f t="shared" si="1262"/>
        <v>theater</v>
      </c>
      <c r="R3896" t="str">
        <f t="shared" si="1263"/>
        <v>plays</v>
      </c>
      <c r="S3896" s="8">
        <f t="shared" si="1264"/>
        <v>42680</v>
      </c>
      <c r="T3896" s="8">
        <f t="shared" si="1265"/>
        <v>42710.207638888889</v>
      </c>
      <c r="U3896">
        <f t="shared" si="1266"/>
        <v>2016</v>
      </c>
      <c r="V3896" t="str">
        <f>VLOOKUP(MONTH(S3896),REF!$C$4:$D$15,2,FALSE)</f>
        <v>NOV</v>
      </c>
      <c r="W3896" t="str">
        <f t="shared" si="1267"/>
        <v>NO</v>
      </c>
      <c r="X3896" t="str">
        <f t="shared" si="1268"/>
        <v>NO</v>
      </c>
      <c r="Y3896" t="str">
        <f t="shared" si="1269"/>
        <v>NO</v>
      </c>
      <c r="Z3896" t="str">
        <f t="shared" si="1270"/>
        <v>NO</v>
      </c>
      <c r="AA3896" t="str">
        <f t="shared" si="1271"/>
        <v>YES</v>
      </c>
      <c r="AB3896" t="str">
        <f t="shared" si="1272"/>
        <v>NO</v>
      </c>
      <c r="AC3896" t="str">
        <f t="shared" si="1273"/>
        <v>NO</v>
      </c>
      <c r="AD3896" t="str">
        <f t="shared" si="1274"/>
        <v>NO</v>
      </c>
      <c r="AE3896" t="str">
        <f t="shared" si="1275"/>
        <v>NO</v>
      </c>
      <c r="AF3896" t="str">
        <f t="shared" si="1276"/>
        <v>NO</v>
      </c>
      <c r="AG3896" t="str">
        <f t="shared" si="1277"/>
        <v>NO</v>
      </c>
      <c r="AH3896" t="str">
        <f t="shared" si="1278"/>
        <v>NO</v>
      </c>
      <c r="AI3896" t="str">
        <f t="shared" si="1279"/>
        <v/>
      </c>
      <c r="AJ3896">
        <f t="shared" si="1280"/>
        <v>11</v>
      </c>
    </row>
    <row r="3897" spans="1:36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60"/>
        <v>0.05</v>
      </c>
      <c r="P3897" s="6">
        <f t="shared" si="1261"/>
        <v>50</v>
      </c>
      <c r="Q3897" t="str">
        <f t="shared" si="1262"/>
        <v>theater</v>
      </c>
      <c r="R3897" t="str">
        <f t="shared" si="1263"/>
        <v>plays</v>
      </c>
      <c r="S3897" s="8">
        <f t="shared" si="1264"/>
        <v>42032</v>
      </c>
      <c r="T3897" s="8">
        <f t="shared" si="1265"/>
        <v>42063.250208333338</v>
      </c>
      <c r="U3897">
        <f t="shared" si="1266"/>
        <v>2015</v>
      </c>
      <c r="V3897" t="str">
        <f>VLOOKUP(MONTH(S3897),REF!$C$4:$D$15,2,FALSE)</f>
        <v>JAN</v>
      </c>
      <c r="W3897" t="str">
        <f t="shared" si="1267"/>
        <v>NO</v>
      </c>
      <c r="X3897" t="str">
        <f t="shared" si="1268"/>
        <v>YES</v>
      </c>
      <c r="Y3897" t="str">
        <f t="shared" si="1269"/>
        <v>NO</v>
      </c>
      <c r="Z3897" t="str">
        <f t="shared" si="1270"/>
        <v>NO</v>
      </c>
      <c r="AA3897" t="str">
        <f t="shared" si="1271"/>
        <v>NO</v>
      </c>
      <c r="AB3897" t="str">
        <f t="shared" si="1272"/>
        <v>NO</v>
      </c>
      <c r="AC3897" t="str">
        <f t="shared" si="1273"/>
        <v>NO</v>
      </c>
      <c r="AD3897" t="str">
        <f t="shared" si="1274"/>
        <v>NO</v>
      </c>
      <c r="AE3897" t="str">
        <f t="shared" si="1275"/>
        <v>NO</v>
      </c>
      <c r="AF3897" t="str">
        <f t="shared" si="1276"/>
        <v>NO</v>
      </c>
      <c r="AG3897" t="str">
        <f t="shared" si="1277"/>
        <v>NO</v>
      </c>
      <c r="AH3897" t="str">
        <f t="shared" si="1278"/>
        <v>NO</v>
      </c>
      <c r="AI3897" t="str">
        <f t="shared" si="1279"/>
        <v/>
      </c>
      <c r="AJ3897">
        <f t="shared" si="1280"/>
        <v>1</v>
      </c>
    </row>
    <row r="3898" spans="1:36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60"/>
        <v>0.10625</v>
      </c>
      <c r="P3898" s="6">
        <f t="shared" si="1261"/>
        <v>42.5</v>
      </c>
      <c r="Q3898" t="str">
        <f t="shared" si="1262"/>
        <v>theater</v>
      </c>
      <c r="R3898" t="str">
        <f t="shared" si="1263"/>
        <v>plays</v>
      </c>
      <c r="S3898" s="8">
        <f t="shared" si="1264"/>
        <v>41793</v>
      </c>
      <c r="T3898" s="8">
        <f t="shared" si="1265"/>
        <v>41807.191875000004</v>
      </c>
      <c r="U3898">
        <f t="shared" si="1266"/>
        <v>2014</v>
      </c>
      <c r="V3898" t="str">
        <f>VLOOKUP(MONTH(S3898),REF!$C$4:$D$15,2,FALSE)</f>
        <v>JUN</v>
      </c>
      <c r="W3898" t="str">
        <f t="shared" si="1267"/>
        <v>NO</v>
      </c>
      <c r="X3898" t="str">
        <f t="shared" si="1268"/>
        <v>YES</v>
      </c>
      <c r="Y3898" t="str">
        <f t="shared" si="1269"/>
        <v>NO</v>
      </c>
      <c r="Z3898" t="str">
        <f t="shared" si="1270"/>
        <v>NO</v>
      </c>
      <c r="AA3898" t="str">
        <f t="shared" si="1271"/>
        <v>NO</v>
      </c>
      <c r="AB3898" t="str">
        <f t="shared" si="1272"/>
        <v>NO</v>
      </c>
      <c r="AC3898" t="str">
        <f t="shared" si="1273"/>
        <v>NO</v>
      </c>
      <c r="AD3898" t="str">
        <f t="shared" si="1274"/>
        <v>NO</v>
      </c>
      <c r="AE3898" t="str">
        <f t="shared" si="1275"/>
        <v>NO</v>
      </c>
      <c r="AF3898" t="str">
        <f t="shared" si="1276"/>
        <v>NO</v>
      </c>
      <c r="AG3898" t="str">
        <f t="shared" si="1277"/>
        <v>NO</v>
      </c>
      <c r="AH3898" t="str">
        <f t="shared" si="1278"/>
        <v>NO</v>
      </c>
      <c r="AI3898" t="str">
        <f t="shared" si="1279"/>
        <v/>
      </c>
      <c r="AJ3898">
        <f t="shared" si="1280"/>
        <v>4</v>
      </c>
    </row>
    <row r="3899" spans="1:36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60"/>
        <v>0.17599999999999999</v>
      </c>
      <c r="P3899" s="6">
        <f t="shared" si="1261"/>
        <v>44</v>
      </c>
      <c r="Q3899" t="str">
        <f t="shared" si="1262"/>
        <v>theater</v>
      </c>
      <c r="R3899" t="str">
        <f t="shared" si="1263"/>
        <v>plays</v>
      </c>
      <c r="S3899" s="8">
        <f t="shared" si="1264"/>
        <v>41983</v>
      </c>
      <c r="T3899" s="8">
        <f t="shared" si="1265"/>
        <v>42012.87364583333</v>
      </c>
      <c r="U3899">
        <f t="shared" si="1266"/>
        <v>2014</v>
      </c>
      <c r="V3899" t="str">
        <f>VLOOKUP(MONTH(S3899),REF!$C$4:$D$15,2,FALSE)</f>
        <v>DEC</v>
      </c>
      <c r="W3899" t="str">
        <f t="shared" si="1267"/>
        <v>NO</v>
      </c>
      <c r="X3899" t="str">
        <f t="shared" si="1268"/>
        <v>YES</v>
      </c>
      <c r="Y3899" t="str">
        <f t="shared" si="1269"/>
        <v>NO</v>
      </c>
      <c r="Z3899" t="str">
        <f t="shared" si="1270"/>
        <v>NO</v>
      </c>
      <c r="AA3899" t="str">
        <f t="shared" si="1271"/>
        <v>NO</v>
      </c>
      <c r="AB3899" t="str">
        <f t="shared" si="1272"/>
        <v>NO</v>
      </c>
      <c r="AC3899" t="str">
        <f t="shared" si="1273"/>
        <v>NO</v>
      </c>
      <c r="AD3899" t="str">
        <f t="shared" si="1274"/>
        <v>NO</v>
      </c>
      <c r="AE3899" t="str">
        <f t="shared" si="1275"/>
        <v>NO</v>
      </c>
      <c r="AF3899" t="str">
        <f t="shared" si="1276"/>
        <v>NO</v>
      </c>
      <c r="AG3899" t="str">
        <f t="shared" si="1277"/>
        <v>NO</v>
      </c>
      <c r="AH3899" t="str">
        <f t="shared" si="1278"/>
        <v>NO</v>
      </c>
      <c r="AI3899" t="str">
        <f t="shared" si="1279"/>
        <v/>
      </c>
      <c r="AJ3899">
        <f t="shared" si="1280"/>
        <v>10</v>
      </c>
    </row>
    <row r="3900" spans="1:36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60"/>
        <v>0.3256</v>
      </c>
      <c r="P3900" s="6">
        <f t="shared" si="1261"/>
        <v>50.875</v>
      </c>
      <c r="Q3900" t="str">
        <f t="shared" si="1262"/>
        <v>theater</v>
      </c>
      <c r="R3900" t="str">
        <f t="shared" si="1263"/>
        <v>plays</v>
      </c>
      <c r="S3900" s="8">
        <f t="shared" si="1264"/>
        <v>42193</v>
      </c>
      <c r="T3900" s="8">
        <f t="shared" si="1265"/>
        <v>42233.666666666672</v>
      </c>
      <c r="U3900">
        <f t="shared" si="1266"/>
        <v>2015</v>
      </c>
      <c r="V3900" t="str">
        <f>VLOOKUP(MONTH(S3900),REF!$C$4:$D$15,2,FALSE)</f>
        <v>JUL</v>
      </c>
      <c r="W3900" t="str">
        <f t="shared" si="1267"/>
        <v>NO</v>
      </c>
      <c r="X3900" t="str">
        <f t="shared" si="1268"/>
        <v>YES</v>
      </c>
      <c r="Y3900" t="str">
        <f t="shared" si="1269"/>
        <v>NO</v>
      </c>
      <c r="Z3900" t="str">
        <f t="shared" si="1270"/>
        <v>NO</v>
      </c>
      <c r="AA3900" t="str">
        <f t="shared" si="1271"/>
        <v>NO</v>
      </c>
      <c r="AB3900" t="str">
        <f t="shared" si="1272"/>
        <v>NO</v>
      </c>
      <c r="AC3900" t="str">
        <f t="shared" si="1273"/>
        <v>NO</v>
      </c>
      <c r="AD3900" t="str">
        <f t="shared" si="1274"/>
        <v>NO</v>
      </c>
      <c r="AE3900" t="str">
        <f t="shared" si="1275"/>
        <v>NO</v>
      </c>
      <c r="AF3900" t="str">
        <f t="shared" si="1276"/>
        <v>NO</v>
      </c>
      <c r="AG3900" t="str">
        <f t="shared" si="1277"/>
        <v>NO</v>
      </c>
      <c r="AH3900" t="str">
        <f t="shared" si="1278"/>
        <v>NO</v>
      </c>
      <c r="AI3900" t="str">
        <f t="shared" si="1279"/>
        <v/>
      </c>
      <c r="AJ3900">
        <f t="shared" si="1280"/>
        <v>16</v>
      </c>
    </row>
    <row r="3901" spans="1:36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60"/>
        <v>1.2500000000000001E-2</v>
      </c>
      <c r="P3901" s="6">
        <f t="shared" si="1261"/>
        <v>62.5</v>
      </c>
      <c r="Q3901" t="str">
        <f t="shared" si="1262"/>
        <v>theater</v>
      </c>
      <c r="R3901" t="str">
        <f t="shared" si="1263"/>
        <v>plays</v>
      </c>
      <c r="S3901" s="8">
        <f t="shared" si="1264"/>
        <v>41844</v>
      </c>
      <c r="T3901" s="8">
        <f t="shared" si="1265"/>
        <v>41863.775011574078</v>
      </c>
      <c r="U3901">
        <f t="shared" si="1266"/>
        <v>2014</v>
      </c>
      <c r="V3901" t="str">
        <f>VLOOKUP(MONTH(S3901),REF!$C$4:$D$15,2,FALSE)</f>
        <v>JUL</v>
      </c>
      <c r="W3901" t="str">
        <f t="shared" si="1267"/>
        <v>NO</v>
      </c>
      <c r="X3901" t="str">
        <f t="shared" si="1268"/>
        <v>NO</v>
      </c>
      <c r="Y3901" t="str">
        <f t="shared" si="1269"/>
        <v>NO</v>
      </c>
      <c r="Z3901" t="str">
        <f t="shared" si="1270"/>
        <v>YES</v>
      </c>
      <c r="AA3901" t="str">
        <f t="shared" si="1271"/>
        <v>NO</v>
      </c>
      <c r="AB3901" t="str">
        <f t="shared" si="1272"/>
        <v>NO</v>
      </c>
      <c r="AC3901" t="str">
        <f t="shared" si="1273"/>
        <v>NO</v>
      </c>
      <c r="AD3901" t="str">
        <f t="shared" si="1274"/>
        <v>NO</v>
      </c>
      <c r="AE3901" t="str">
        <f t="shared" si="1275"/>
        <v>NO</v>
      </c>
      <c r="AF3901" t="str">
        <f t="shared" si="1276"/>
        <v>NO</v>
      </c>
      <c r="AG3901" t="str">
        <f t="shared" si="1277"/>
        <v>NO</v>
      </c>
      <c r="AH3901" t="str">
        <f t="shared" si="1278"/>
        <v>NO</v>
      </c>
      <c r="AI3901" t="str">
        <f t="shared" si="1279"/>
        <v/>
      </c>
      <c r="AJ3901">
        <f t="shared" si="1280"/>
        <v>2</v>
      </c>
    </row>
    <row r="3902" spans="1:36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60"/>
        <v>5.3999999999999999E-2</v>
      </c>
      <c r="P3902" s="6">
        <f t="shared" si="1261"/>
        <v>27</v>
      </c>
      <c r="Q3902" t="str">
        <f t="shared" si="1262"/>
        <v>theater</v>
      </c>
      <c r="R3902" t="str">
        <f t="shared" si="1263"/>
        <v>plays</v>
      </c>
      <c r="S3902" s="8">
        <f t="shared" si="1264"/>
        <v>42136</v>
      </c>
      <c r="T3902" s="8">
        <f t="shared" si="1265"/>
        <v>42166.092488425929</v>
      </c>
      <c r="U3902">
        <f t="shared" si="1266"/>
        <v>2015</v>
      </c>
      <c r="V3902" t="str">
        <f>VLOOKUP(MONTH(S3902),REF!$C$4:$D$15,2,FALSE)</f>
        <v>MAY</v>
      </c>
      <c r="W3902" t="str">
        <f t="shared" si="1267"/>
        <v>NO</v>
      </c>
      <c r="X3902" t="str">
        <f t="shared" si="1268"/>
        <v>YES</v>
      </c>
      <c r="Y3902" t="str">
        <f t="shared" si="1269"/>
        <v>NO</v>
      </c>
      <c r="Z3902" t="str">
        <f t="shared" si="1270"/>
        <v>NO</v>
      </c>
      <c r="AA3902" t="str">
        <f t="shared" si="1271"/>
        <v>NO</v>
      </c>
      <c r="AB3902" t="str">
        <f t="shared" si="1272"/>
        <v>NO</v>
      </c>
      <c r="AC3902" t="str">
        <f t="shared" si="1273"/>
        <v>NO</v>
      </c>
      <c r="AD3902" t="str">
        <f t="shared" si="1274"/>
        <v>NO</v>
      </c>
      <c r="AE3902" t="str">
        <f t="shared" si="1275"/>
        <v>NO</v>
      </c>
      <c r="AF3902" t="str">
        <f t="shared" si="1276"/>
        <v>NO</v>
      </c>
      <c r="AG3902" t="str">
        <f t="shared" si="1277"/>
        <v>NO</v>
      </c>
      <c r="AH3902" t="str">
        <f t="shared" si="1278"/>
        <v>NO</v>
      </c>
      <c r="AI3902" t="str">
        <f t="shared" si="1279"/>
        <v/>
      </c>
      <c r="AJ3902">
        <f t="shared" si="1280"/>
        <v>5</v>
      </c>
    </row>
    <row r="3903" spans="1:36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60"/>
        <v>8.3333333333333332E-3</v>
      </c>
      <c r="P3903" s="6">
        <f t="shared" si="1261"/>
        <v>25</v>
      </c>
      <c r="Q3903" t="str">
        <f t="shared" si="1262"/>
        <v>theater</v>
      </c>
      <c r="R3903" t="str">
        <f t="shared" si="1263"/>
        <v>plays</v>
      </c>
      <c r="S3903" s="8">
        <f t="shared" si="1264"/>
        <v>42318</v>
      </c>
      <c r="T3903" s="8">
        <f t="shared" si="1265"/>
        <v>42357.826377314814</v>
      </c>
      <c r="U3903">
        <f t="shared" si="1266"/>
        <v>2015</v>
      </c>
      <c r="V3903" t="str">
        <f>VLOOKUP(MONTH(S3903),REF!$C$4:$D$15,2,FALSE)</f>
        <v>NOV</v>
      </c>
      <c r="W3903" t="str">
        <f t="shared" si="1267"/>
        <v>NO</v>
      </c>
      <c r="X3903" t="str">
        <f t="shared" si="1268"/>
        <v>YES</v>
      </c>
      <c r="Y3903" t="str">
        <f t="shared" si="1269"/>
        <v>NO</v>
      </c>
      <c r="Z3903" t="str">
        <f t="shared" si="1270"/>
        <v>NO</v>
      </c>
      <c r="AA3903" t="str">
        <f t="shared" si="1271"/>
        <v>NO</v>
      </c>
      <c r="AB3903" t="str">
        <f t="shared" si="1272"/>
        <v>NO</v>
      </c>
      <c r="AC3903" t="str">
        <f t="shared" si="1273"/>
        <v>NO</v>
      </c>
      <c r="AD3903" t="str">
        <f t="shared" si="1274"/>
        <v>NO</v>
      </c>
      <c r="AE3903" t="str">
        <f t="shared" si="1275"/>
        <v>NO</v>
      </c>
      <c r="AF3903" t="str">
        <f t="shared" si="1276"/>
        <v>NO</v>
      </c>
      <c r="AG3903" t="str">
        <f t="shared" si="1277"/>
        <v>NO</v>
      </c>
      <c r="AH3903" t="str">
        <f t="shared" si="1278"/>
        <v>NO</v>
      </c>
      <c r="AI3903" t="str">
        <f t="shared" si="1279"/>
        <v/>
      </c>
      <c r="AJ3903">
        <f t="shared" si="1280"/>
        <v>1</v>
      </c>
    </row>
    <row r="3904" spans="1:36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60"/>
        <v>0.48833333333333334</v>
      </c>
      <c r="P3904" s="6">
        <f t="shared" si="1261"/>
        <v>47.258064516129032</v>
      </c>
      <c r="Q3904" t="str">
        <f t="shared" si="1262"/>
        <v>theater</v>
      </c>
      <c r="R3904" t="str">
        <f t="shared" si="1263"/>
        <v>plays</v>
      </c>
      <c r="S3904" s="8">
        <f t="shared" si="1264"/>
        <v>42663</v>
      </c>
      <c r="T3904" s="8">
        <f t="shared" si="1265"/>
        <v>42688.509745370371</v>
      </c>
      <c r="U3904">
        <f t="shared" si="1266"/>
        <v>2016</v>
      </c>
      <c r="V3904" t="str">
        <f>VLOOKUP(MONTH(S3904),REF!$C$4:$D$15,2,FALSE)</f>
        <v>OCT</v>
      </c>
      <c r="W3904" t="str">
        <f t="shared" si="1267"/>
        <v>NO</v>
      </c>
      <c r="X3904" t="str">
        <f t="shared" si="1268"/>
        <v>YES</v>
      </c>
      <c r="Y3904" t="str">
        <f t="shared" si="1269"/>
        <v>NO</v>
      </c>
      <c r="Z3904" t="str">
        <f t="shared" si="1270"/>
        <v>NO</v>
      </c>
      <c r="AA3904" t="str">
        <f t="shared" si="1271"/>
        <v>NO</v>
      </c>
      <c r="AB3904" t="str">
        <f t="shared" si="1272"/>
        <v>NO</v>
      </c>
      <c r="AC3904" t="str">
        <f t="shared" si="1273"/>
        <v>NO</v>
      </c>
      <c r="AD3904" t="str">
        <f t="shared" si="1274"/>
        <v>NO</v>
      </c>
      <c r="AE3904" t="str">
        <f t="shared" si="1275"/>
        <v>NO</v>
      </c>
      <c r="AF3904" t="str">
        <f t="shared" si="1276"/>
        <v>NO</v>
      </c>
      <c r="AG3904" t="str">
        <f t="shared" si="1277"/>
        <v>NO</v>
      </c>
      <c r="AH3904" t="str">
        <f t="shared" si="1278"/>
        <v>NO</v>
      </c>
      <c r="AI3904" t="str">
        <f t="shared" si="1279"/>
        <v/>
      </c>
      <c r="AJ3904">
        <f t="shared" si="1280"/>
        <v>31</v>
      </c>
    </row>
    <row r="3905" spans="1:36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60"/>
        <v>0</v>
      </c>
      <c r="P3905" s="6" t="e">
        <f t="shared" si="1261"/>
        <v>#DIV/0!</v>
      </c>
      <c r="Q3905" t="str">
        <f t="shared" si="1262"/>
        <v>theater</v>
      </c>
      <c r="R3905" t="str">
        <f t="shared" si="1263"/>
        <v>plays</v>
      </c>
      <c r="S3905" s="8">
        <f t="shared" si="1264"/>
        <v>42186</v>
      </c>
      <c r="T3905" s="8">
        <f t="shared" si="1265"/>
        <v>42230.818055555559</v>
      </c>
      <c r="U3905">
        <f t="shared" si="1266"/>
        <v>2015</v>
      </c>
      <c r="V3905" t="str">
        <f>VLOOKUP(MONTH(S3905),REF!$C$4:$D$15,2,FALSE)</f>
        <v>JUL</v>
      </c>
      <c r="W3905" t="str">
        <f t="shared" si="1267"/>
        <v>NO</v>
      </c>
      <c r="X3905" t="str">
        <f t="shared" si="1268"/>
        <v>YES</v>
      </c>
      <c r="Y3905" t="str">
        <f t="shared" si="1269"/>
        <v>NO</v>
      </c>
      <c r="Z3905" t="str">
        <f t="shared" si="1270"/>
        <v>NO</v>
      </c>
      <c r="AA3905" t="str">
        <f t="shared" si="1271"/>
        <v>NO</v>
      </c>
      <c r="AB3905" t="str">
        <f t="shared" si="1272"/>
        <v>NO</v>
      </c>
      <c r="AC3905" t="str">
        <f t="shared" si="1273"/>
        <v>NO</v>
      </c>
      <c r="AD3905" t="str">
        <f t="shared" si="1274"/>
        <v>NO</v>
      </c>
      <c r="AE3905" t="str">
        <f t="shared" si="1275"/>
        <v>NO</v>
      </c>
      <c r="AF3905" t="str">
        <f t="shared" si="1276"/>
        <v>NO</v>
      </c>
      <c r="AG3905" t="str">
        <f t="shared" si="1277"/>
        <v>NO</v>
      </c>
      <c r="AH3905" t="str">
        <f t="shared" si="1278"/>
        <v>NO</v>
      </c>
      <c r="AI3905" t="str">
        <f t="shared" si="1279"/>
        <v/>
      </c>
      <c r="AJ3905">
        <f t="shared" si="1280"/>
        <v>0</v>
      </c>
    </row>
    <row r="3906" spans="1:36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60"/>
        <v>2.9999999999999997E-4</v>
      </c>
      <c r="P3906" s="6">
        <f t="shared" si="1261"/>
        <v>1.5</v>
      </c>
      <c r="Q3906" t="str">
        <f t="shared" si="1262"/>
        <v>theater</v>
      </c>
      <c r="R3906" t="str">
        <f t="shared" si="1263"/>
        <v>plays</v>
      </c>
      <c r="S3906" s="8">
        <f t="shared" si="1264"/>
        <v>42095</v>
      </c>
      <c r="T3906" s="8">
        <f t="shared" si="1265"/>
        <v>42109.211111111115</v>
      </c>
      <c r="U3906">
        <f t="shared" si="1266"/>
        <v>2015</v>
      </c>
      <c r="V3906" t="str">
        <f>VLOOKUP(MONTH(S3906),REF!$C$4:$D$15,2,FALSE)</f>
        <v>APR</v>
      </c>
      <c r="W3906" t="str">
        <f t="shared" si="1267"/>
        <v>NO</v>
      </c>
      <c r="X3906" t="str">
        <f t="shared" si="1268"/>
        <v>NO</v>
      </c>
      <c r="Y3906" t="str">
        <f t="shared" si="1269"/>
        <v>NO</v>
      </c>
      <c r="Z3906" t="str">
        <f t="shared" si="1270"/>
        <v>YES</v>
      </c>
      <c r="AA3906" t="str">
        <f t="shared" si="1271"/>
        <v>NO</v>
      </c>
      <c r="AB3906" t="str">
        <f t="shared" si="1272"/>
        <v>NO</v>
      </c>
      <c r="AC3906" t="str">
        <f t="shared" si="1273"/>
        <v>NO</v>
      </c>
      <c r="AD3906" t="str">
        <f t="shared" si="1274"/>
        <v>NO</v>
      </c>
      <c r="AE3906" t="str">
        <f t="shared" si="1275"/>
        <v>NO</v>
      </c>
      <c r="AF3906" t="str">
        <f t="shared" si="1276"/>
        <v>NO</v>
      </c>
      <c r="AG3906" t="str">
        <f t="shared" si="1277"/>
        <v>NO</v>
      </c>
      <c r="AH3906" t="str">
        <f t="shared" si="1278"/>
        <v>NO</v>
      </c>
      <c r="AI3906" t="str">
        <f t="shared" si="1279"/>
        <v/>
      </c>
      <c r="AJ3906">
        <f t="shared" si="1280"/>
        <v>2</v>
      </c>
    </row>
    <row r="3907" spans="1:36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81">E3907/D3907</f>
        <v>0.11533333333333333</v>
      </c>
      <c r="P3907" s="6">
        <f t="shared" ref="P3907:P3970" si="1282">E3907/L3907</f>
        <v>24.714285714285715</v>
      </c>
      <c r="Q3907" t="str">
        <f t="shared" ref="Q3907:Q3970" si="1283">LEFT(N3907,FIND("/",N3907)-1)</f>
        <v>theater</v>
      </c>
      <c r="R3907" t="str">
        <f t="shared" ref="R3907:R3970" si="1284">RIGHT(N3907,LEN(N3907)-FIND("/",N3907))</f>
        <v>plays</v>
      </c>
      <c r="S3907" s="8">
        <f t="shared" ref="S3907:S3970" si="1285">ROUND((J3907/86400)+DATE(1970,1,1),0)</f>
        <v>42125</v>
      </c>
      <c r="T3907" s="8">
        <f t="shared" ref="T3907:T3970" si="1286">(I3907/86400)+DATE(1970,1,1)</f>
        <v>42166.958333333328</v>
      </c>
      <c r="U3907">
        <f t="shared" ref="U3907:U3970" si="1287">YEAR(S3907)</f>
        <v>2015</v>
      </c>
      <c r="V3907" t="str">
        <f>VLOOKUP(MONTH(S3907),REF!$C$4:$D$15,2,FALSE)</f>
        <v>MAY</v>
      </c>
      <c r="W3907" t="str">
        <f t="shared" ref="W3907:W3970" si="1288">IF(D3907&lt;1000,"YES","NO")</f>
        <v>NO</v>
      </c>
      <c r="X3907" t="str">
        <f t="shared" ref="X3907:X3970" si="1289">IF(AND($D3907&gt;=1000,$D3907&lt;=4999),"YES","NO")</f>
        <v>YES</v>
      </c>
      <c r="Y3907" t="str">
        <f t="shared" ref="Y3907:Y3970" si="1290">IF(AND($D3907&gt;=5000,$D3907&lt;=9999),"YES","NO")</f>
        <v>NO</v>
      </c>
      <c r="Z3907" t="str">
        <f t="shared" ref="Z3907:Z3970" si="1291">IF(AND($D3907&gt;=10000,$D3907&lt;=14999),"YES","NO")</f>
        <v>NO</v>
      </c>
      <c r="AA3907" t="str">
        <f t="shared" ref="AA3907:AA3970" si="1292">IF(AND($D3907&gt;=15000,$D3907&lt;=19999),"YES","NO")</f>
        <v>NO</v>
      </c>
      <c r="AB3907" t="str">
        <f t="shared" ref="AB3907:AB3970" si="1293">IF(AND($D3907&gt;=20000,$D3907&lt;=24999),"YES","NO")</f>
        <v>NO</v>
      </c>
      <c r="AC3907" t="str">
        <f t="shared" ref="AC3907:AC3970" si="1294">IF(AND($D3907&gt;=25000,$D3907&lt;=29999),"YES","NO")</f>
        <v>NO</v>
      </c>
      <c r="AD3907" t="str">
        <f t="shared" ref="AD3907:AD3970" si="1295">IF(AND($D3907&gt;=30000,$D3907&lt;=34999),"YES","NO")</f>
        <v>NO</v>
      </c>
      <c r="AE3907" t="str">
        <f t="shared" ref="AE3907:AE3970" si="1296">IF(AND($D3907&gt;=35000,$D3907&lt;=39999),"YES","NO")</f>
        <v>NO</v>
      </c>
      <c r="AF3907" t="str">
        <f t="shared" ref="AF3907:AF3970" si="1297">IF(AND($D3907&gt;=40000,$D3907&lt;=44999),"YES","NO")</f>
        <v>NO</v>
      </c>
      <c r="AG3907" t="str">
        <f t="shared" ref="AG3907:AG3970" si="1298">IF(AND($D3907&gt;=45000,$D3907&lt;=49999),"YES","NO")</f>
        <v>NO</v>
      </c>
      <c r="AH3907" t="str">
        <f t="shared" ref="AH3907:AH3970" si="1299">IF($D3907&gt;=50000,"YES","NO")</f>
        <v>NO</v>
      </c>
      <c r="AI3907" t="str">
        <f t="shared" ref="AI3907:AI3970" si="1300">IF(F3907="successful",L3907,"")</f>
        <v/>
      </c>
      <c r="AJ3907">
        <f t="shared" ref="AJ3907:AJ3970" si="1301">IF(F3907="failed",L3907,"")</f>
        <v>7</v>
      </c>
    </row>
    <row r="3908" spans="1:36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81"/>
        <v>0.67333333333333334</v>
      </c>
      <c r="P3908" s="6">
        <f t="shared" si="1282"/>
        <v>63.125</v>
      </c>
      <c r="Q3908" t="str">
        <f t="shared" si="1283"/>
        <v>theater</v>
      </c>
      <c r="R3908" t="str">
        <f t="shared" si="1284"/>
        <v>plays</v>
      </c>
      <c r="S3908" s="8">
        <f t="shared" si="1285"/>
        <v>42144</v>
      </c>
      <c r="T3908" s="8">
        <f t="shared" si="1286"/>
        <v>42181.559027777781</v>
      </c>
      <c r="U3908">
        <f t="shared" si="1287"/>
        <v>2015</v>
      </c>
      <c r="V3908" t="str">
        <f>VLOOKUP(MONTH(S3908),REF!$C$4:$D$15,2,FALSE)</f>
        <v>MAY</v>
      </c>
      <c r="W3908" t="str">
        <f t="shared" si="1288"/>
        <v>NO</v>
      </c>
      <c r="X3908" t="str">
        <f t="shared" si="1289"/>
        <v>YES</v>
      </c>
      <c r="Y3908" t="str">
        <f t="shared" si="1290"/>
        <v>NO</v>
      </c>
      <c r="Z3908" t="str">
        <f t="shared" si="1291"/>
        <v>NO</v>
      </c>
      <c r="AA3908" t="str">
        <f t="shared" si="1292"/>
        <v>NO</v>
      </c>
      <c r="AB3908" t="str">
        <f t="shared" si="1293"/>
        <v>NO</v>
      </c>
      <c r="AC3908" t="str">
        <f t="shared" si="1294"/>
        <v>NO</v>
      </c>
      <c r="AD3908" t="str">
        <f t="shared" si="1295"/>
        <v>NO</v>
      </c>
      <c r="AE3908" t="str">
        <f t="shared" si="1296"/>
        <v>NO</v>
      </c>
      <c r="AF3908" t="str">
        <f t="shared" si="1297"/>
        <v>NO</v>
      </c>
      <c r="AG3908" t="str">
        <f t="shared" si="1298"/>
        <v>NO</v>
      </c>
      <c r="AH3908" t="str">
        <f t="shared" si="1299"/>
        <v>NO</v>
      </c>
      <c r="AI3908" t="str">
        <f t="shared" si="1300"/>
        <v/>
      </c>
      <c r="AJ3908">
        <f t="shared" si="1301"/>
        <v>16</v>
      </c>
    </row>
    <row r="3909" spans="1:36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81"/>
        <v>0.153</v>
      </c>
      <c r="P3909" s="6">
        <f t="shared" si="1282"/>
        <v>38.25</v>
      </c>
      <c r="Q3909" t="str">
        <f t="shared" si="1283"/>
        <v>theater</v>
      </c>
      <c r="R3909" t="str">
        <f t="shared" si="1284"/>
        <v>plays</v>
      </c>
      <c r="S3909" s="8">
        <f t="shared" si="1285"/>
        <v>41907</v>
      </c>
      <c r="T3909" s="8">
        <f t="shared" si="1286"/>
        <v>41938.838888888888</v>
      </c>
      <c r="U3909">
        <f t="shared" si="1287"/>
        <v>2014</v>
      </c>
      <c r="V3909" t="str">
        <f>VLOOKUP(MONTH(S3909),REF!$C$4:$D$15,2,FALSE)</f>
        <v>SEP</v>
      </c>
      <c r="W3909" t="str">
        <f t="shared" si="1288"/>
        <v>NO</v>
      </c>
      <c r="X3909" t="str">
        <f t="shared" si="1289"/>
        <v>YES</v>
      </c>
      <c r="Y3909" t="str">
        <f t="shared" si="1290"/>
        <v>NO</v>
      </c>
      <c r="Z3909" t="str">
        <f t="shared" si="1291"/>
        <v>NO</v>
      </c>
      <c r="AA3909" t="str">
        <f t="shared" si="1292"/>
        <v>NO</v>
      </c>
      <c r="AB3909" t="str">
        <f t="shared" si="1293"/>
        <v>NO</v>
      </c>
      <c r="AC3909" t="str">
        <f t="shared" si="1294"/>
        <v>NO</v>
      </c>
      <c r="AD3909" t="str">
        <f t="shared" si="1295"/>
        <v>NO</v>
      </c>
      <c r="AE3909" t="str">
        <f t="shared" si="1296"/>
        <v>NO</v>
      </c>
      <c r="AF3909" t="str">
        <f t="shared" si="1297"/>
        <v>NO</v>
      </c>
      <c r="AG3909" t="str">
        <f t="shared" si="1298"/>
        <v>NO</v>
      </c>
      <c r="AH3909" t="str">
        <f t="shared" si="1299"/>
        <v>NO</v>
      </c>
      <c r="AI3909" t="str">
        <f t="shared" si="1300"/>
        <v/>
      </c>
      <c r="AJ3909">
        <f t="shared" si="1301"/>
        <v>4</v>
      </c>
    </row>
    <row r="3910" spans="1:36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81"/>
        <v>8.666666666666667E-2</v>
      </c>
      <c r="P3910" s="6">
        <f t="shared" si="1282"/>
        <v>16.25</v>
      </c>
      <c r="Q3910" t="str">
        <f t="shared" si="1283"/>
        <v>theater</v>
      </c>
      <c r="R3910" t="str">
        <f t="shared" si="1284"/>
        <v>plays</v>
      </c>
      <c r="S3910" s="8">
        <f t="shared" si="1285"/>
        <v>41834</v>
      </c>
      <c r="T3910" s="8">
        <f t="shared" si="1286"/>
        <v>41849.135370370372</v>
      </c>
      <c r="U3910">
        <f t="shared" si="1287"/>
        <v>2014</v>
      </c>
      <c r="V3910" t="str">
        <f>VLOOKUP(MONTH(S3910),REF!$C$4:$D$15,2,FALSE)</f>
        <v>JUL</v>
      </c>
      <c r="W3910" t="str">
        <f t="shared" si="1288"/>
        <v>YES</v>
      </c>
      <c r="X3910" t="str">
        <f t="shared" si="1289"/>
        <v>NO</v>
      </c>
      <c r="Y3910" t="str">
        <f t="shared" si="1290"/>
        <v>NO</v>
      </c>
      <c r="Z3910" t="str">
        <f t="shared" si="1291"/>
        <v>NO</v>
      </c>
      <c r="AA3910" t="str">
        <f t="shared" si="1292"/>
        <v>NO</v>
      </c>
      <c r="AB3910" t="str">
        <f t="shared" si="1293"/>
        <v>NO</v>
      </c>
      <c r="AC3910" t="str">
        <f t="shared" si="1294"/>
        <v>NO</v>
      </c>
      <c r="AD3910" t="str">
        <f t="shared" si="1295"/>
        <v>NO</v>
      </c>
      <c r="AE3910" t="str">
        <f t="shared" si="1296"/>
        <v>NO</v>
      </c>
      <c r="AF3910" t="str">
        <f t="shared" si="1297"/>
        <v>NO</v>
      </c>
      <c r="AG3910" t="str">
        <f t="shared" si="1298"/>
        <v>NO</v>
      </c>
      <c r="AH3910" t="str">
        <f t="shared" si="1299"/>
        <v>NO</v>
      </c>
      <c r="AI3910" t="str">
        <f t="shared" si="1300"/>
        <v/>
      </c>
      <c r="AJ3910">
        <f t="shared" si="1301"/>
        <v>4</v>
      </c>
    </row>
    <row r="3911" spans="1:36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81"/>
        <v>2.2499999999999998E-3</v>
      </c>
      <c r="P3911" s="6">
        <f t="shared" si="1282"/>
        <v>33.75</v>
      </c>
      <c r="Q3911" t="str">
        <f t="shared" si="1283"/>
        <v>theater</v>
      </c>
      <c r="R3911" t="str">
        <f t="shared" si="1284"/>
        <v>plays</v>
      </c>
      <c r="S3911" s="8">
        <f t="shared" si="1285"/>
        <v>41863</v>
      </c>
      <c r="T3911" s="8">
        <f t="shared" si="1286"/>
        <v>41893.359282407408</v>
      </c>
      <c r="U3911">
        <f t="shared" si="1287"/>
        <v>2014</v>
      </c>
      <c r="V3911" t="str">
        <f>VLOOKUP(MONTH(S3911),REF!$C$4:$D$15,2,FALSE)</f>
        <v>AUG</v>
      </c>
      <c r="W3911" t="str">
        <f t="shared" si="1288"/>
        <v>NO</v>
      </c>
      <c r="X3911" t="str">
        <f t="shared" si="1289"/>
        <v>NO</v>
      </c>
      <c r="Y3911" t="str">
        <f t="shared" si="1290"/>
        <v>NO</v>
      </c>
      <c r="Z3911" t="str">
        <f t="shared" si="1291"/>
        <v>NO</v>
      </c>
      <c r="AA3911" t="str">
        <f t="shared" si="1292"/>
        <v>NO</v>
      </c>
      <c r="AB3911" t="str">
        <f t="shared" si="1293"/>
        <v>NO</v>
      </c>
      <c r="AC3911" t="str">
        <f t="shared" si="1294"/>
        <v>NO</v>
      </c>
      <c r="AD3911" t="str">
        <f t="shared" si="1295"/>
        <v>NO</v>
      </c>
      <c r="AE3911" t="str">
        <f t="shared" si="1296"/>
        <v>NO</v>
      </c>
      <c r="AF3911" t="str">
        <f t="shared" si="1297"/>
        <v>NO</v>
      </c>
      <c r="AG3911" t="str">
        <f t="shared" si="1298"/>
        <v>NO</v>
      </c>
      <c r="AH3911" t="str">
        <f t="shared" si="1299"/>
        <v>YES</v>
      </c>
      <c r="AI3911" t="str">
        <f t="shared" si="1300"/>
        <v/>
      </c>
      <c r="AJ3911">
        <f t="shared" si="1301"/>
        <v>4</v>
      </c>
    </row>
    <row r="3912" spans="1:36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81"/>
        <v>3.0833333333333334E-2</v>
      </c>
      <c r="P3912" s="6">
        <f t="shared" si="1282"/>
        <v>61.666666666666664</v>
      </c>
      <c r="Q3912" t="str">
        <f t="shared" si="1283"/>
        <v>theater</v>
      </c>
      <c r="R3912" t="str">
        <f t="shared" si="1284"/>
        <v>plays</v>
      </c>
      <c r="S3912" s="8">
        <f t="shared" si="1285"/>
        <v>42225</v>
      </c>
      <c r="T3912" s="8">
        <f t="shared" si="1286"/>
        <v>42254.756909722222</v>
      </c>
      <c r="U3912">
        <f t="shared" si="1287"/>
        <v>2015</v>
      </c>
      <c r="V3912" t="str">
        <f>VLOOKUP(MONTH(S3912),REF!$C$4:$D$15,2,FALSE)</f>
        <v>AUG</v>
      </c>
      <c r="W3912" t="str">
        <f t="shared" si="1288"/>
        <v>NO</v>
      </c>
      <c r="X3912" t="str">
        <f t="shared" si="1289"/>
        <v>NO</v>
      </c>
      <c r="Y3912" t="str">
        <f t="shared" si="1290"/>
        <v>YES</v>
      </c>
      <c r="Z3912" t="str">
        <f t="shared" si="1291"/>
        <v>NO</v>
      </c>
      <c r="AA3912" t="str">
        <f t="shared" si="1292"/>
        <v>NO</v>
      </c>
      <c r="AB3912" t="str">
        <f t="shared" si="1293"/>
        <v>NO</v>
      </c>
      <c r="AC3912" t="str">
        <f t="shared" si="1294"/>
        <v>NO</v>
      </c>
      <c r="AD3912" t="str">
        <f t="shared" si="1295"/>
        <v>NO</v>
      </c>
      <c r="AE3912" t="str">
        <f t="shared" si="1296"/>
        <v>NO</v>
      </c>
      <c r="AF3912" t="str">
        <f t="shared" si="1297"/>
        <v>NO</v>
      </c>
      <c r="AG3912" t="str">
        <f t="shared" si="1298"/>
        <v>NO</v>
      </c>
      <c r="AH3912" t="str">
        <f t="shared" si="1299"/>
        <v>NO</v>
      </c>
      <c r="AI3912" t="str">
        <f t="shared" si="1300"/>
        <v/>
      </c>
      <c r="AJ3912">
        <f t="shared" si="1301"/>
        <v>3</v>
      </c>
    </row>
    <row r="3913" spans="1:36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81"/>
        <v>0.37412499999999999</v>
      </c>
      <c r="P3913" s="6">
        <f t="shared" si="1282"/>
        <v>83.138888888888886</v>
      </c>
      <c r="Q3913" t="str">
        <f t="shared" si="1283"/>
        <v>theater</v>
      </c>
      <c r="R3913" t="str">
        <f t="shared" si="1284"/>
        <v>plays</v>
      </c>
      <c r="S3913" s="8">
        <f t="shared" si="1285"/>
        <v>41940</v>
      </c>
      <c r="T3913" s="8">
        <f t="shared" si="1286"/>
        <v>41969.853900462964</v>
      </c>
      <c r="U3913">
        <f t="shared" si="1287"/>
        <v>2014</v>
      </c>
      <c r="V3913" t="str">
        <f>VLOOKUP(MONTH(S3913),REF!$C$4:$D$15,2,FALSE)</f>
        <v>OCT</v>
      </c>
      <c r="W3913" t="str">
        <f t="shared" si="1288"/>
        <v>NO</v>
      </c>
      <c r="X3913" t="str">
        <f t="shared" si="1289"/>
        <v>NO</v>
      </c>
      <c r="Y3913" t="str">
        <f t="shared" si="1290"/>
        <v>YES</v>
      </c>
      <c r="Z3913" t="str">
        <f t="shared" si="1291"/>
        <v>NO</v>
      </c>
      <c r="AA3913" t="str">
        <f t="shared" si="1292"/>
        <v>NO</v>
      </c>
      <c r="AB3913" t="str">
        <f t="shared" si="1293"/>
        <v>NO</v>
      </c>
      <c r="AC3913" t="str">
        <f t="shared" si="1294"/>
        <v>NO</v>
      </c>
      <c r="AD3913" t="str">
        <f t="shared" si="1295"/>
        <v>NO</v>
      </c>
      <c r="AE3913" t="str">
        <f t="shared" si="1296"/>
        <v>NO</v>
      </c>
      <c r="AF3913" t="str">
        <f t="shared" si="1297"/>
        <v>NO</v>
      </c>
      <c r="AG3913" t="str">
        <f t="shared" si="1298"/>
        <v>NO</v>
      </c>
      <c r="AH3913" t="str">
        <f t="shared" si="1299"/>
        <v>NO</v>
      </c>
      <c r="AI3913" t="str">
        <f t="shared" si="1300"/>
        <v/>
      </c>
      <c r="AJ3913">
        <f t="shared" si="1301"/>
        <v>36</v>
      </c>
    </row>
    <row r="3914" spans="1:36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81"/>
        <v>6.666666666666667E-5</v>
      </c>
      <c r="P3914" s="6">
        <f t="shared" si="1282"/>
        <v>1</v>
      </c>
      <c r="Q3914" t="str">
        <f t="shared" si="1283"/>
        <v>theater</v>
      </c>
      <c r="R3914" t="str">
        <f t="shared" si="1284"/>
        <v>plays</v>
      </c>
      <c r="S3914" s="8">
        <f t="shared" si="1285"/>
        <v>42059</v>
      </c>
      <c r="T3914" s="8">
        <f t="shared" si="1286"/>
        <v>42119.190972222219</v>
      </c>
      <c r="U3914">
        <f t="shared" si="1287"/>
        <v>2015</v>
      </c>
      <c r="V3914" t="str">
        <f>VLOOKUP(MONTH(S3914),REF!$C$4:$D$15,2,FALSE)</f>
        <v>FEB</v>
      </c>
      <c r="W3914" t="str">
        <f t="shared" si="1288"/>
        <v>NO</v>
      </c>
      <c r="X3914" t="str">
        <f t="shared" si="1289"/>
        <v>NO</v>
      </c>
      <c r="Y3914" t="str">
        <f t="shared" si="1290"/>
        <v>NO</v>
      </c>
      <c r="Z3914" t="str">
        <f t="shared" si="1291"/>
        <v>NO</v>
      </c>
      <c r="AA3914" t="str">
        <f t="shared" si="1292"/>
        <v>YES</v>
      </c>
      <c r="AB3914" t="str">
        <f t="shared" si="1293"/>
        <v>NO</v>
      </c>
      <c r="AC3914" t="str">
        <f t="shared" si="1294"/>
        <v>NO</v>
      </c>
      <c r="AD3914" t="str">
        <f t="shared" si="1295"/>
        <v>NO</v>
      </c>
      <c r="AE3914" t="str">
        <f t="shared" si="1296"/>
        <v>NO</v>
      </c>
      <c r="AF3914" t="str">
        <f t="shared" si="1297"/>
        <v>NO</v>
      </c>
      <c r="AG3914" t="str">
        <f t="shared" si="1298"/>
        <v>NO</v>
      </c>
      <c r="AH3914" t="str">
        <f t="shared" si="1299"/>
        <v>NO</v>
      </c>
      <c r="AI3914" t="str">
        <f t="shared" si="1300"/>
        <v/>
      </c>
      <c r="AJ3914">
        <f t="shared" si="1301"/>
        <v>1</v>
      </c>
    </row>
    <row r="3915" spans="1:36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81"/>
        <v>0.1</v>
      </c>
      <c r="P3915" s="6">
        <f t="shared" si="1282"/>
        <v>142.85714285714286</v>
      </c>
      <c r="Q3915" t="str">
        <f t="shared" si="1283"/>
        <v>theater</v>
      </c>
      <c r="R3915" t="str">
        <f t="shared" si="1284"/>
        <v>plays</v>
      </c>
      <c r="S3915" s="8">
        <f t="shared" si="1285"/>
        <v>42308</v>
      </c>
      <c r="T3915" s="8">
        <f t="shared" si="1286"/>
        <v>42338.252881944441</v>
      </c>
      <c r="U3915">
        <f t="shared" si="1287"/>
        <v>2015</v>
      </c>
      <c r="V3915" t="str">
        <f>VLOOKUP(MONTH(S3915),REF!$C$4:$D$15,2,FALSE)</f>
        <v>OCT</v>
      </c>
      <c r="W3915" t="str">
        <f t="shared" si="1288"/>
        <v>NO</v>
      </c>
      <c r="X3915" t="str">
        <f t="shared" si="1289"/>
        <v>NO</v>
      </c>
      <c r="Y3915" t="str">
        <f t="shared" si="1290"/>
        <v>NO</v>
      </c>
      <c r="Z3915" t="str">
        <f t="shared" si="1291"/>
        <v>YES</v>
      </c>
      <c r="AA3915" t="str">
        <f t="shared" si="1292"/>
        <v>NO</v>
      </c>
      <c r="AB3915" t="str">
        <f t="shared" si="1293"/>
        <v>NO</v>
      </c>
      <c r="AC3915" t="str">
        <f t="shared" si="1294"/>
        <v>NO</v>
      </c>
      <c r="AD3915" t="str">
        <f t="shared" si="1295"/>
        <v>NO</v>
      </c>
      <c r="AE3915" t="str">
        <f t="shared" si="1296"/>
        <v>NO</v>
      </c>
      <c r="AF3915" t="str">
        <f t="shared" si="1297"/>
        <v>NO</v>
      </c>
      <c r="AG3915" t="str">
        <f t="shared" si="1298"/>
        <v>NO</v>
      </c>
      <c r="AH3915" t="str">
        <f t="shared" si="1299"/>
        <v>NO</v>
      </c>
      <c r="AI3915" t="str">
        <f t="shared" si="1300"/>
        <v/>
      </c>
      <c r="AJ3915">
        <f t="shared" si="1301"/>
        <v>7</v>
      </c>
    </row>
    <row r="3916" spans="1:36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81"/>
        <v>0.36359999999999998</v>
      </c>
      <c r="P3916" s="6">
        <f t="shared" si="1282"/>
        <v>33.666666666666664</v>
      </c>
      <c r="Q3916" t="str">
        <f t="shared" si="1283"/>
        <v>theater</v>
      </c>
      <c r="R3916" t="str">
        <f t="shared" si="1284"/>
        <v>plays</v>
      </c>
      <c r="S3916" s="8">
        <f t="shared" si="1285"/>
        <v>42115</v>
      </c>
      <c r="T3916" s="8">
        <f t="shared" si="1286"/>
        <v>42134.957638888889</v>
      </c>
      <c r="U3916">
        <f t="shared" si="1287"/>
        <v>2015</v>
      </c>
      <c r="V3916" t="str">
        <f>VLOOKUP(MONTH(S3916),REF!$C$4:$D$15,2,FALSE)</f>
        <v>APR</v>
      </c>
      <c r="W3916" t="str">
        <f t="shared" si="1288"/>
        <v>NO</v>
      </c>
      <c r="X3916" t="str">
        <f t="shared" si="1289"/>
        <v>YES</v>
      </c>
      <c r="Y3916" t="str">
        <f t="shared" si="1290"/>
        <v>NO</v>
      </c>
      <c r="Z3916" t="str">
        <f t="shared" si="1291"/>
        <v>NO</v>
      </c>
      <c r="AA3916" t="str">
        <f t="shared" si="1292"/>
        <v>NO</v>
      </c>
      <c r="AB3916" t="str">
        <f t="shared" si="1293"/>
        <v>NO</v>
      </c>
      <c r="AC3916" t="str">
        <f t="shared" si="1294"/>
        <v>NO</v>
      </c>
      <c r="AD3916" t="str">
        <f t="shared" si="1295"/>
        <v>NO</v>
      </c>
      <c r="AE3916" t="str">
        <f t="shared" si="1296"/>
        <v>NO</v>
      </c>
      <c r="AF3916" t="str">
        <f t="shared" si="1297"/>
        <v>NO</v>
      </c>
      <c r="AG3916" t="str">
        <f t="shared" si="1298"/>
        <v>NO</v>
      </c>
      <c r="AH3916" t="str">
        <f t="shared" si="1299"/>
        <v>NO</v>
      </c>
      <c r="AI3916" t="str">
        <f t="shared" si="1300"/>
        <v/>
      </c>
      <c r="AJ3916">
        <f t="shared" si="1301"/>
        <v>27</v>
      </c>
    </row>
    <row r="3917" spans="1:36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81"/>
        <v>3.3333333333333335E-3</v>
      </c>
      <c r="P3917" s="6">
        <f t="shared" si="1282"/>
        <v>5</v>
      </c>
      <c r="Q3917" t="str">
        <f t="shared" si="1283"/>
        <v>theater</v>
      </c>
      <c r="R3917" t="str">
        <f t="shared" si="1284"/>
        <v>plays</v>
      </c>
      <c r="S3917" s="8">
        <f t="shared" si="1285"/>
        <v>42493</v>
      </c>
      <c r="T3917" s="8">
        <f t="shared" si="1286"/>
        <v>42522.98505787037</v>
      </c>
      <c r="U3917">
        <f t="shared" si="1287"/>
        <v>2016</v>
      </c>
      <c r="V3917" t="str">
        <f>VLOOKUP(MONTH(S3917),REF!$C$4:$D$15,2,FALSE)</f>
        <v>MAY</v>
      </c>
      <c r="W3917" t="str">
        <f t="shared" si="1288"/>
        <v>NO</v>
      </c>
      <c r="X3917" t="str">
        <f t="shared" si="1289"/>
        <v>YES</v>
      </c>
      <c r="Y3917" t="str">
        <f t="shared" si="1290"/>
        <v>NO</v>
      </c>
      <c r="Z3917" t="str">
        <f t="shared" si="1291"/>
        <v>NO</v>
      </c>
      <c r="AA3917" t="str">
        <f t="shared" si="1292"/>
        <v>NO</v>
      </c>
      <c r="AB3917" t="str">
        <f t="shared" si="1293"/>
        <v>NO</v>
      </c>
      <c r="AC3917" t="str">
        <f t="shared" si="1294"/>
        <v>NO</v>
      </c>
      <c r="AD3917" t="str">
        <f t="shared" si="1295"/>
        <v>NO</v>
      </c>
      <c r="AE3917" t="str">
        <f t="shared" si="1296"/>
        <v>NO</v>
      </c>
      <c r="AF3917" t="str">
        <f t="shared" si="1297"/>
        <v>NO</v>
      </c>
      <c r="AG3917" t="str">
        <f t="shared" si="1298"/>
        <v>NO</v>
      </c>
      <c r="AH3917" t="str">
        <f t="shared" si="1299"/>
        <v>NO</v>
      </c>
      <c r="AI3917" t="str">
        <f t="shared" si="1300"/>
        <v/>
      </c>
      <c r="AJ3917">
        <f t="shared" si="1301"/>
        <v>1</v>
      </c>
    </row>
    <row r="3918" spans="1:36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81"/>
        <v>0</v>
      </c>
      <c r="P3918" s="6" t="e">
        <f t="shared" si="1282"/>
        <v>#DIV/0!</v>
      </c>
      <c r="Q3918" t="str">
        <f t="shared" si="1283"/>
        <v>theater</v>
      </c>
      <c r="R3918" t="str">
        <f t="shared" si="1284"/>
        <v>plays</v>
      </c>
      <c r="S3918" s="8">
        <f t="shared" si="1285"/>
        <v>42494</v>
      </c>
      <c r="T3918" s="8">
        <f t="shared" si="1286"/>
        <v>42524.471666666665</v>
      </c>
      <c r="U3918">
        <f t="shared" si="1287"/>
        <v>2016</v>
      </c>
      <c r="V3918" t="str">
        <f>VLOOKUP(MONTH(S3918),REF!$C$4:$D$15,2,FALSE)</f>
        <v>MAY</v>
      </c>
      <c r="W3918" t="str">
        <f t="shared" si="1288"/>
        <v>NO</v>
      </c>
      <c r="X3918" t="str">
        <f t="shared" si="1289"/>
        <v>YES</v>
      </c>
      <c r="Y3918" t="str">
        <f t="shared" si="1290"/>
        <v>NO</v>
      </c>
      <c r="Z3918" t="str">
        <f t="shared" si="1291"/>
        <v>NO</v>
      </c>
      <c r="AA3918" t="str">
        <f t="shared" si="1292"/>
        <v>NO</v>
      </c>
      <c r="AB3918" t="str">
        <f t="shared" si="1293"/>
        <v>NO</v>
      </c>
      <c r="AC3918" t="str">
        <f t="shared" si="1294"/>
        <v>NO</v>
      </c>
      <c r="AD3918" t="str">
        <f t="shared" si="1295"/>
        <v>NO</v>
      </c>
      <c r="AE3918" t="str">
        <f t="shared" si="1296"/>
        <v>NO</v>
      </c>
      <c r="AF3918" t="str">
        <f t="shared" si="1297"/>
        <v>NO</v>
      </c>
      <c r="AG3918" t="str">
        <f t="shared" si="1298"/>
        <v>NO</v>
      </c>
      <c r="AH3918" t="str">
        <f t="shared" si="1299"/>
        <v>NO</v>
      </c>
      <c r="AI3918" t="str">
        <f t="shared" si="1300"/>
        <v/>
      </c>
      <c r="AJ3918">
        <f t="shared" si="1301"/>
        <v>0</v>
      </c>
    </row>
    <row r="3919" spans="1:36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81"/>
        <v>2.8571428571428571E-3</v>
      </c>
      <c r="P3919" s="6">
        <f t="shared" si="1282"/>
        <v>10</v>
      </c>
      <c r="Q3919" t="str">
        <f t="shared" si="1283"/>
        <v>theater</v>
      </c>
      <c r="R3919" t="str">
        <f t="shared" si="1284"/>
        <v>plays</v>
      </c>
      <c r="S3919" s="8">
        <f t="shared" si="1285"/>
        <v>41864</v>
      </c>
      <c r="T3919" s="8">
        <f t="shared" si="1286"/>
        <v>41893.527326388888</v>
      </c>
      <c r="U3919">
        <f t="shared" si="1287"/>
        <v>2014</v>
      </c>
      <c r="V3919" t="str">
        <f>VLOOKUP(MONTH(S3919),REF!$C$4:$D$15,2,FALSE)</f>
        <v>AUG</v>
      </c>
      <c r="W3919" t="str">
        <f t="shared" si="1288"/>
        <v>NO</v>
      </c>
      <c r="X3919" t="str">
        <f t="shared" si="1289"/>
        <v>YES</v>
      </c>
      <c r="Y3919" t="str">
        <f t="shared" si="1290"/>
        <v>NO</v>
      </c>
      <c r="Z3919" t="str">
        <f t="shared" si="1291"/>
        <v>NO</v>
      </c>
      <c r="AA3919" t="str">
        <f t="shared" si="1292"/>
        <v>NO</v>
      </c>
      <c r="AB3919" t="str">
        <f t="shared" si="1293"/>
        <v>NO</v>
      </c>
      <c r="AC3919" t="str">
        <f t="shared" si="1294"/>
        <v>NO</v>
      </c>
      <c r="AD3919" t="str">
        <f t="shared" si="1295"/>
        <v>NO</v>
      </c>
      <c r="AE3919" t="str">
        <f t="shared" si="1296"/>
        <v>NO</v>
      </c>
      <c r="AF3919" t="str">
        <f t="shared" si="1297"/>
        <v>NO</v>
      </c>
      <c r="AG3919" t="str">
        <f t="shared" si="1298"/>
        <v>NO</v>
      </c>
      <c r="AH3919" t="str">
        <f t="shared" si="1299"/>
        <v>NO</v>
      </c>
      <c r="AI3919" t="str">
        <f t="shared" si="1300"/>
        <v/>
      </c>
      <c r="AJ3919">
        <f t="shared" si="1301"/>
        <v>1</v>
      </c>
    </row>
    <row r="3920" spans="1:36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81"/>
        <v>2E-3</v>
      </c>
      <c r="P3920" s="6">
        <f t="shared" si="1282"/>
        <v>40</v>
      </c>
      <c r="Q3920" t="str">
        <f t="shared" si="1283"/>
        <v>theater</v>
      </c>
      <c r="R3920" t="str">
        <f t="shared" si="1284"/>
        <v>plays</v>
      </c>
      <c r="S3920" s="8">
        <f t="shared" si="1285"/>
        <v>41844</v>
      </c>
      <c r="T3920" s="8">
        <f t="shared" si="1286"/>
        <v>41855.666666666664</v>
      </c>
      <c r="U3920">
        <f t="shared" si="1287"/>
        <v>2014</v>
      </c>
      <c r="V3920" t="str">
        <f>VLOOKUP(MONTH(S3920),REF!$C$4:$D$15,2,FALSE)</f>
        <v>JUL</v>
      </c>
      <c r="W3920" t="str">
        <f t="shared" si="1288"/>
        <v>NO</v>
      </c>
      <c r="X3920" t="str">
        <f t="shared" si="1289"/>
        <v>NO</v>
      </c>
      <c r="Y3920" t="str">
        <f t="shared" si="1290"/>
        <v>NO</v>
      </c>
      <c r="Z3920" t="str">
        <f t="shared" si="1291"/>
        <v>NO</v>
      </c>
      <c r="AA3920" t="str">
        <f t="shared" si="1292"/>
        <v>NO</v>
      </c>
      <c r="AB3920" t="str">
        <f t="shared" si="1293"/>
        <v>NO</v>
      </c>
      <c r="AC3920" t="str">
        <f t="shared" si="1294"/>
        <v>NO</v>
      </c>
      <c r="AD3920" t="str">
        <f t="shared" si="1295"/>
        <v>NO</v>
      </c>
      <c r="AE3920" t="str">
        <f t="shared" si="1296"/>
        <v>NO</v>
      </c>
      <c r="AF3920" t="str">
        <f t="shared" si="1297"/>
        <v>NO</v>
      </c>
      <c r="AG3920" t="str">
        <f t="shared" si="1298"/>
        <v>NO</v>
      </c>
      <c r="AH3920" t="str">
        <f t="shared" si="1299"/>
        <v>YES</v>
      </c>
      <c r="AI3920" t="str">
        <f t="shared" si="1300"/>
        <v/>
      </c>
      <c r="AJ3920">
        <f t="shared" si="1301"/>
        <v>3</v>
      </c>
    </row>
    <row r="3921" spans="1:36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81"/>
        <v>1.7999999999999999E-2</v>
      </c>
      <c r="P3921" s="6">
        <f t="shared" si="1282"/>
        <v>30</v>
      </c>
      <c r="Q3921" t="str">
        <f t="shared" si="1283"/>
        <v>theater</v>
      </c>
      <c r="R3921" t="str">
        <f t="shared" si="1284"/>
        <v>plays</v>
      </c>
      <c r="S3921" s="8">
        <f t="shared" si="1285"/>
        <v>42359</v>
      </c>
      <c r="T3921" s="8">
        <f t="shared" si="1286"/>
        <v>42387</v>
      </c>
      <c r="U3921">
        <f t="shared" si="1287"/>
        <v>2015</v>
      </c>
      <c r="V3921" t="str">
        <f>VLOOKUP(MONTH(S3921),REF!$C$4:$D$15,2,FALSE)</f>
        <v>DEC</v>
      </c>
      <c r="W3921" t="str">
        <f t="shared" si="1288"/>
        <v>NO</v>
      </c>
      <c r="X3921" t="str">
        <f t="shared" si="1289"/>
        <v>NO</v>
      </c>
      <c r="Y3921" t="str">
        <f t="shared" si="1290"/>
        <v>YES</v>
      </c>
      <c r="Z3921" t="str">
        <f t="shared" si="1291"/>
        <v>NO</v>
      </c>
      <c r="AA3921" t="str">
        <f t="shared" si="1292"/>
        <v>NO</v>
      </c>
      <c r="AB3921" t="str">
        <f t="shared" si="1293"/>
        <v>NO</v>
      </c>
      <c r="AC3921" t="str">
        <f t="shared" si="1294"/>
        <v>NO</v>
      </c>
      <c r="AD3921" t="str">
        <f t="shared" si="1295"/>
        <v>NO</v>
      </c>
      <c r="AE3921" t="str">
        <f t="shared" si="1296"/>
        <v>NO</v>
      </c>
      <c r="AF3921" t="str">
        <f t="shared" si="1297"/>
        <v>NO</v>
      </c>
      <c r="AG3921" t="str">
        <f t="shared" si="1298"/>
        <v>NO</v>
      </c>
      <c r="AH3921" t="str">
        <f t="shared" si="1299"/>
        <v>NO</v>
      </c>
      <c r="AI3921" t="str">
        <f t="shared" si="1300"/>
        <v/>
      </c>
      <c r="AJ3921">
        <f t="shared" si="1301"/>
        <v>3</v>
      </c>
    </row>
    <row r="3922" spans="1:36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81"/>
        <v>5.3999999999999999E-2</v>
      </c>
      <c r="P3922" s="6">
        <f t="shared" si="1282"/>
        <v>45</v>
      </c>
      <c r="Q3922" t="str">
        <f t="shared" si="1283"/>
        <v>theater</v>
      </c>
      <c r="R3922" t="str">
        <f t="shared" si="1284"/>
        <v>plays</v>
      </c>
      <c r="S3922" s="8">
        <f t="shared" si="1285"/>
        <v>42657</v>
      </c>
      <c r="T3922" s="8">
        <f t="shared" si="1286"/>
        <v>42687.428935185184</v>
      </c>
      <c r="U3922">
        <f t="shared" si="1287"/>
        <v>2016</v>
      </c>
      <c r="V3922" t="str">
        <f>VLOOKUP(MONTH(S3922),REF!$C$4:$D$15,2,FALSE)</f>
        <v>OCT</v>
      </c>
      <c r="W3922" t="str">
        <f t="shared" si="1288"/>
        <v>NO</v>
      </c>
      <c r="X3922" t="str">
        <f t="shared" si="1289"/>
        <v>YES</v>
      </c>
      <c r="Y3922" t="str">
        <f t="shared" si="1290"/>
        <v>NO</v>
      </c>
      <c r="Z3922" t="str">
        <f t="shared" si="1291"/>
        <v>NO</v>
      </c>
      <c r="AA3922" t="str">
        <f t="shared" si="1292"/>
        <v>NO</v>
      </c>
      <c r="AB3922" t="str">
        <f t="shared" si="1293"/>
        <v>NO</v>
      </c>
      <c r="AC3922" t="str">
        <f t="shared" si="1294"/>
        <v>NO</v>
      </c>
      <c r="AD3922" t="str">
        <f t="shared" si="1295"/>
        <v>NO</v>
      </c>
      <c r="AE3922" t="str">
        <f t="shared" si="1296"/>
        <v>NO</v>
      </c>
      <c r="AF3922" t="str">
        <f t="shared" si="1297"/>
        <v>NO</v>
      </c>
      <c r="AG3922" t="str">
        <f t="shared" si="1298"/>
        <v>NO</v>
      </c>
      <c r="AH3922" t="str">
        <f t="shared" si="1299"/>
        <v>NO</v>
      </c>
      <c r="AI3922" t="str">
        <f t="shared" si="1300"/>
        <v/>
      </c>
      <c r="AJ3922">
        <f t="shared" si="1301"/>
        <v>3</v>
      </c>
    </row>
    <row r="3923" spans="1:36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81"/>
        <v>0</v>
      </c>
      <c r="P3923" s="6" t="e">
        <f t="shared" si="1282"/>
        <v>#DIV/0!</v>
      </c>
      <c r="Q3923" t="str">
        <f t="shared" si="1283"/>
        <v>theater</v>
      </c>
      <c r="R3923" t="str">
        <f t="shared" si="1284"/>
        <v>plays</v>
      </c>
      <c r="S3923" s="8">
        <f t="shared" si="1285"/>
        <v>41927</v>
      </c>
      <c r="T3923" s="8">
        <f t="shared" si="1286"/>
        <v>41938.75</v>
      </c>
      <c r="U3923">
        <f t="shared" si="1287"/>
        <v>2014</v>
      </c>
      <c r="V3923" t="str">
        <f>VLOOKUP(MONTH(S3923),REF!$C$4:$D$15,2,FALSE)</f>
        <v>OCT</v>
      </c>
      <c r="W3923" t="str">
        <f t="shared" si="1288"/>
        <v>NO</v>
      </c>
      <c r="X3923" t="str">
        <f t="shared" si="1289"/>
        <v>YES</v>
      </c>
      <c r="Y3923" t="str">
        <f t="shared" si="1290"/>
        <v>NO</v>
      </c>
      <c r="Z3923" t="str">
        <f t="shared" si="1291"/>
        <v>NO</v>
      </c>
      <c r="AA3923" t="str">
        <f t="shared" si="1292"/>
        <v>NO</v>
      </c>
      <c r="AB3923" t="str">
        <f t="shared" si="1293"/>
        <v>NO</v>
      </c>
      <c r="AC3923" t="str">
        <f t="shared" si="1294"/>
        <v>NO</v>
      </c>
      <c r="AD3923" t="str">
        <f t="shared" si="1295"/>
        <v>NO</v>
      </c>
      <c r="AE3923" t="str">
        <f t="shared" si="1296"/>
        <v>NO</v>
      </c>
      <c r="AF3923" t="str">
        <f t="shared" si="1297"/>
        <v>NO</v>
      </c>
      <c r="AG3923" t="str">
        <f t="shared" si="1298"/>
        <v>NO</v>
      </c>
      <c r="AH3923" t="str">
        <f t="shared" si="1299"/>
        <v>NO</v>
      </c>
      <c r="AI3923" t="str">
        <f t="shared" si="1300"/>
        <v/>
      </c>
      <c r="AJ3923">
        <f t="shared" si="1301"/>
        <v>0</v>
      </c>
    </row>
    <row r="3924" spans="1:36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81"/>
        <v>8.1333333333333327E-2</v>
      </c>
      <c r="P3924" s="6">
        <f t="shared" si="1282"/>
        <v>10.166666666666666</v>
      </c>
      <c r="Q3924" t="str">
        <f t="shared" si="1283"/>
        <v>theater</v>
      </c>
      <c r="R3924" t="str">
        <f t="shared" si="1284"/>
        <v>plays</v>
      </c>
      <c r="S3924" s="8">
        <f t="shared" si="1285"/>
        <v>42021</v>
      </c>
      <c r="T3924" s="8">
        <f t="shared" si="1286"/>
        <v>42065.958333333328</v>
      </c>
      <c r="U3924">
        <f t="shared" si="1287"/>
        <v>2015</v>
      </c>
      <c r="V3924" t="str">
        <f>VLOOKUP(MONTH(S3924),REF!$C$4:$D$15,2,FALSE)</f>
        <v>JAN</v>
      </c>
      <c r="W3924" t="str">
        <f t="shared" si="1288"/>
        <v>YES</v>
      </c>
      <c r="X3924" t="str">
        <f t="shared" si="1289"/>
        <v>NO</v>
      </c>
      <c r="Y3924" t="str">
        <f t="shared" si="1290"/>
        <v>NO</v>
      </c>
      <c r="Z3924" t="str">
        <f t="shared" si="1291"/>
        <v>NO</v>
      </c>
      <c r="AA3924" t="str">
        <f t="shared" si="1292"/>
        <v>NO</v>
      </c>
      <c r="AB3924" t="str">
        <f t="shared" si="1293"/>
        <v>NO</v>
      </c>
      <c r="AC3924" t="str">
        <f t="shared" si="1294"/>
        <v>NO</v>
      </c>
      <c r="AD3924" t="str">
        <f t="shared" si="1295"/>
        <v>NO</v>
      </c>
      <c r="AE3924" t="str">
        <f t="shared" si="1296"/>
        <v>NO</v>
      </c>
      <c r="AF3924" t="str">
        <f t="shared" si="1297"/>
        <v>NO</v>
      </c>
      <c r="AG3924" t="str">
        <f t="shared" si="1298"/>
        <v>NO</v>
      </c>
      <c r="AH3924" t="str">
        <f t="shared" si="1299"/>
        <v>NO</v>
      </c>
      <c r="AI3924" t="str">
        <f t="shared" si="1300"/>
        <v/>
      </c>
      <c r="AJ3924">
        <f t="shared" si="1301"/>
        <v>6</v>
      </c>
    </row>
    <row r="3925" spans="1:36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81"/>
        <v>0.12034782608695652</v>
      </c>
      <c r="P3925" s="6">
        <f t="shared" si="1282"/>
        <v>81.411764705882348</v>
      </c>
      <c r="Q3925" t="str">
        <f t="shared" si="1283"/>
        <v>theater</v>
      </c>
      <c r="R3925" t="str">
        <f t="shared" si="1284"/>
        <v>plays</v>
      </c>
      <c r="S3925" s="8">
        <f t="shared" si="1285"/>
        <v>42076</v>
      </c>
      <c r="T3925" s="8">
        <f t="shared" si="1286"/>
        <v>42103.979988425926</v>
      </c>
      <c r="U3925">
        <f t="shared" si="1287"/>
        <v>2015</v>
      </c>
      <c r="V3925" t="str">
        <f>VLOOKUP(MONTH(S3925),REF!$C$4:$D$15,2,FALSE)</f>
        <v>MAR</v>
      </c>
      <c r="W3925" t="str">
        <f t="shared" si="1288"/>
        <v>NO</v>
      </c>
      <c r="X3925" t="str">
        <f t="shared" si="1289"/>
        <v>NO</v>
      </c>
      <c r="Y3925" t="str">
        <f t="shared" si="1290"/>
        <v>NO</v>
      </c>
      <c r="Z3925" t="str">
        <f t="shared" si="1291"/>
        <v>YES</v>
      </c>
      <c r="AA3925" t="str">
        <f t="shared" si="1292"/>
        <v>NO</v>
      </c>
      <c r="AB3925" t="str">
        <f t="shared" si="1293"/>
        <v>NO</v>
      </c>
      <c r="AC3925" t="str">
        <f t="shared" si="1294"/>
        <v>NO</v>
      </c>
      <c r="AD3925" t="str">
        <f t="shared" si="1295"/>
        <v>NO</v>
      </c>
      <c r="AE3925" t="str">
        <f t="shared" si="1296"/>
        <v>NO</v>
      </c>
      <c r="AF3925" t="str">
        <f t="shared" si="1297"/>
        <v>NO</v>
      </c>
      <c r="AG3925" t="str">
        <f t="shared" si="1298"/>
        <v>NO</v>
      </c>
      <c r="AH3925" t="str">
        <f t="shared" si="1299"/>
        <v>NO</v>
      </c>
      <c r="AI3925" t="str">
        <f t="shared" si="1300"/>
        <v/>
      </c>
      <c r="AJ3925">
        <f t="shared" si="1301"/>
        <v>17</v>
      </c>
    </row>
    <row r="3926" spans="1:36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81"/>
        <v>0.15266666666666667</v>
      </c>
      <c r="P3926" s="6">
        <f t="shared" si="1282"/>
        <v>57.25</v>
      </c>
      <c r="Q3926" t="str">
        <f t="shared" si="1283"/>
        <v>theater</v>
      </c>
      <c r="R3926" t="str">
        <f t="shared" si="1284"/>
        <v>plays</v>
      </c>
      <c r="S3926" s="8">
        <f t="shared" si="1285"/>
        <v>41787</v>
      </c>
      <c r="T3926" s="8">
        <f t="shared" si="1286"/>
        <v>41816.959745370368</v>
      </c>
      <c r="U3926">
        <f t="shared" si="1287"/>
        <v>2014</v>
      </c>
      <c r="V3926" t="str">
        <f>VLOOKUP(MONTH(S3926),REF!$C$4:$D$15,2,FALSE)</f>
        <v>MAY</v>
      </c>
      <c r="W3926" t="str">
        <f t="shared" si="1288"/>
        <v>NO</v>
      </c>
      <c r="X3926" t="str">
        <f t="shared" si="1289"/>
        <v>NO</v>
      </c>
      <c r="Y3926" t="str">
        <f t="shared" si="1290"/>
        <v>NO</v>
      </c>
      <c r="Z3926" t="str">
        <f t="shared" si="1291"/>
        <v>NO</v>
      </c>
      <c r="AA3926" t="str">
        <f t="shared" si="1292"/>
        <v>YES</v>
      </c>
      <c r="AB3926" t="str">
        <f t="shared" si="1293"/>
        <v>NO</v>
      </c>
      <c r="AC3926" t="str">
        <f t="shared" si="1294"/>
        <v>NO</v>
      </c>
      <c r="AD3926" t="str">
        <f t="shared" si="1295"/>
        <v>NO</v>
      </c>
      <c r="AE3926" t="str">
        <f t="shared" si="1296"/>
        <v>NO</v>
      </c>
      <c r="AF3926" t="str">
        <f t="shared" si="1297"/>
        <v>NO</v>
      </c>
      <c r="AG3926" t="str">
        <f t="shared" si="1298"/>
        <v>NO</v>
      </c>
      <c r="AH3926" t="str">
        <f t="shared" si="1299"/>
        <v>NO</v>
      </c>
      <c r="AI3926" t="str">
        <f t="shared" si="1300"/>
        <v/>
      </c>
      <c r="AJ3926">
        <f t="shared" si="1301"/>
        <v>40</v>
      </c>
    </row>
    <row r="3927" spans="1:36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81"/>
        <v>0.1</v>
      </c>
      <c r="P3927" s="6">
        <f t="shared" si="1282"/>
        <v>5</v>
      </c>
      <c r="Q3927" t="str">
        <f t="shared" si="1283"/>
        <v>theater</v>
      </c>
      <c r="R3927" t="str">
        <f t="shared" si="1284"/>
        <v>plays</v>
      </c>
      <c r="S3927" s="8">
        <f t="shared" si="1285"/>
        <v>41821</v>
      </c>
      <c r="T3927" s="8">
        <f t="shared" si="1286"/>
        <v>41850.870821759258</v>
      </c>
      <c r="U3927">
        <f t="shared" si="1287"/>
        <v>2014</v>
      </c>
      <c r="V3927" t="str">
        <f>VLOOKUP(MONTH(S3927),REF!$C$4:$D$15,2,FALSE)</f>
        <v>JUL</v>
      </c>
      <c r="W3927" t="str">
        <f t="shared" si="1288"/>
        <v>YES</v>
      </c>
      <c r="X3927" t="str">
        <f t="shared" si="1289"/>
        <v>NO</v>
      </c>
      <c r="Y3927" t="str">
        <f t="shared" si="1290"/>
        <v>NO</v>
      </c>
      <c r="Z3927" t="str">
        <f t="shared" si="1291"/>
        <v>NO</v>
      </c>
      <c r="AA3927" t="str">
        <f t="shared" si="1292"/>
        <v>NO</v>
      </c>
      <c r="AB3927" t="str">
        <f t="shared" si="1293"/>
        <v>NO</v>
      </c>
      <c r="AC3927" t="str">
        <f t="shared" si="1294"/>
        <v>NO</v>
      </c>
      <c r="AD3927" t="str">
        <f t="shared" si="1295"/>
        <v>NO</v>
      </c>
      <c r="AE3927" t="str">
        <f t="shared" si="1296"/>
        <v>NO</v>
      </c>
      <c r="AF3927" t="str">
        <f t="shared" si="1297"/>
        <v>NO</v>
      </c>
      <c r="AG3927" t="str">
        <f t="shared" si="1298"/>
        <v>NO</v>
      </c>
      <c r="AH3927" t="str">
        <f t="shared" si="1299"/>
        <v>NO</v>
      </c>
      <c r="AI3927" t="str">
        <f t="shared" si="1300"/>
        <v/>
      </c>
      <c r="AJ3927">
        <f t="shared" si="1301"/>
        <v>3</v>
      </c>
    </row>
    <row r="3928" spans="1:36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81"/>
        <v>3.0000000000000001E-3</v>
      </c>
      <c r="P3928" s="6">
        <f t="shared" si="1282"/>
        <v>15</v>
      </c>
      <c r="Q3928" t="str">
        <f t="shared" si="1283"/>
        <v>theater</v>
      </c>
      <c r="R3928" t="str">
        <f t="shared" si="1284"/>
        <v>plays</v>
      </c>
      <c r="S3928" s="8">
        <f t="shared" si="1285"/>
        <v>41970</v>
      </c>
      <c r="T3928" s="8">
        <f t="shared" si="1286"/>
        <v>42000.085046296299</v>
      </c>
      <c r="U3928">
        <f t="shared" si="1287"/>
        <v>2014</v>
      </c>
      <c r="V3928" t="str">
        <f>VLOOKUP(MONTH(S3928),REF!$C$4:$D$15,2,FALSE)</f>
        <v>NOV</v>
      </c>
      <c r="W3928" t="str">
        <f t="shared" si="1288"/>
        <v>NO</v>
      </c>
      <c r="X3928" t="str">
        <f t="shared" si="1289"/>
        <v>NO</v>
      </c>
      <c r="Y3928" t="str">
        <f t="shared" si="1290"/>
        <v>YES</v>
      </c>
      <c r="Z3928" t="str">
        <f t="shared" si="1291"/>
        <v>NO</v>
      </c>
      <c r="AA3928" t="str">
        <f t="shared" si="1292"/>
        <v>NO</v>
      </c>
      <c r="AB3928" t="str">
        <f t="shared" si="1293"/>
        <v>NO</v>
      </c>
      <c r="AC3928" t="str">
        <f t="shared" si="1294"/>
        <v>NO</v>
      </c>
      <c r="AD3928" t="str">
        <f t="shared" si="1295"/>
        <v>NO</v>
      </c>
      <c r="AE3928" t="str">
        <f t="shared" si="1296"/>
        <v>NO</v>
      </c>
      <c r="AF3928" t="str">
        <f t="shared" si="1297"/>
        <v>NO</v>
      </c>
      <c r="AG3928" t="str">
        <f t="shared" si="1298"/>
        <v>NO</v>
      </c>
      <c r="AH3928" t="str">
        <f t="shared" si="1299"/>
        <v>NO</v>
      </c>
      <c r="AI3928" t="str">
        <f t="shared" si="1300"/>
        <v/>
      </c>
      <c r="AJ3928">
        <f t="shared" si="1301"/>
        <v>1</v>
      </c>
    </row>
    <row r="3929" spans="1:36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81"/>
        <v>0.01</v>
      </c>
      <c r="P3929" s="6">
        <f t="shared" si="1282"/>
        <v>12.5</v>
      </c>
      <c r="Q3929" t="str">
        <f t="shared" si="1283"/>
        <v>theater</v>
      </c>
      <c r="R3929" t="str">
        <f t="shared" si="1284"/>
        <v>plays</v>
      </c>
      <c r="S3929" s="8">
        <f t="shared" si="1285"/>
        <v>41830</v>
      </c>
      <c r="T3929" s="8">
        <f t="shared" si="1286"/>
        <v>41860.267407407409</v>
      </c>
      <c r="U3929">
        <f t="shared" si="1287"/>
        <v>2014</v>
      </c>
      <c r="V3929" t="str">
        <f>VLOOKUP(MONTH(S3929),REF!$C$4:$D$15,2,FALSE)</f>
        <v>JUL</v>
      </c>
      <c r="W3929" t="str">
        <f t="shared" si="1288"/>
        <v>NO</v>
      </c>
      <c r="X3929" t="str">
        <f t="shared" si="1289"/>
        <v>YES</v>
      </c>
      <c r="Y3929" t="str">
        <f t="shared" si="1290"/>
        <v>NO</v>
      </c>
      <c r="Z3929" t="str">
        <f t="shared" si="1291"/>
        <v>NO</v>
      </c>
      <c r="AA3929" t="str">
        <f t="shared" si="1292"/>
        <v>NO</v>
      </c>
      <c r="AB3929" t="str">
        <f t="shared" si="1293"/>
        <v>NO</v>
      </c>
      <c r="AC3929" t="str">
        <f t="shared" si="1294"/>
        <v>NO</v>
      </c>
      <c r="AD3929" t="str">
        <f t="shared" si="1295"/>
        <v>NO</v>
      </c>
      <c r="AE3929" t="str">
        <f t="shared" si="1296"/>
        <v>NO</v>
      </c>
      <c r="AF3929" t="str">
        <f t="shared" si="1297"/>
        <v>NO</v>
      </c>
      <c r="AG3929" t="str">
        <f t="shared" si="1298"/>
        <v>NO</v>
      </c>
      <c r="AH3929" t="str">
        <f t="shared" si="1299"/>
        <v>NO</v>
      </c>
      <c r="AI3929" t="str">
        <f t="shared" si="1300"/>
        <v/>
      </c>
      <c r="AJ3929">
        <f t="shared" si="1301"/>
        <v>2</v>
      </c>
    </row>
    <row r="3930" spans="1:36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81"/>
        <v>0.13020000000000001</v>
      </c>
      <c r="P3930" s="6">
        <f t="shared" si="1282"/>
        <v>93</v>
      </c>
      <c r="Q3930" t="str">
        <f t="shared" si="1283"/>
        <v>theater</v>
      </c>
      <c r="R3930" t="str">
        <f t="shared" si="1284"/>
        <v>plays</v>
      </c>
      <c r="S3930" s="8">
        <f t="shared" si="1285"/>
        <v>42266</v>
      </c>
      <c r="T3930" s="8">
        <f t="shared" si="1286"/>
        <v>42293.207638888889</v>
      </c>
      <c r="U3930">
        <f t="shared" si="1287"/>
        <v>2015</v>
      </c>
      <c r="V3930" t="str">
        <f>VLOOKUP(MONTH(S3930),REF!$C$4:$D$15,2,FALSE)</f>
        <v>SEP</v>
      </c>
      <c r="W3930" t="str">
        <f t="shared" si="1288"/>
        <v>NO</v>
      </c>
      <c r="X3930" t="str">
        <f t="shared" si="1289"/>
        <v>NO</v>
      </c>
      <c r="Y3930" t="str">
        <f t="shared" si="1290"/>
        <v>YES</v>
      </c>
      <c r="Z3930" t="str">
        <f t="shared" si="1291"/>
        <v>NO</v>
      </c>
      <c r="AA3930" t="str">
        <f t="shared" si="1292"/>
        <v>NO</v>
      </c>
      <c r="AB3930" t="str">
        <f t="shared" si="1293"/>
        <v>NO</v>
      </c>
      <c r="AC3930" t="str">
        <f t="shared" si="1294"/>
        <v>NO</v>
      </c>
      <c r="AD3930" t="str">
        <f t="shared" si="1295"/>
        <v>NO</v>
      </c>
      <c r="AE3930" t="str">
        <f t="shared" si="1296"/>
        <v>NO</v>
      </c>
      <c r="AF3930" t="str">
        <f t="shared" si="1297"/>
        <v>NO</v>
      </c>
      <c r="AG3930" t="str">
        <f t="shared" si="1298"/>
        <v>NO</v>
      </c>
      <c r="AH3930" t="str">
        <f t="shared" si="1299"/>
        <v>NO</v>
      </c>
      <c r="AI3930" t="str">
        <f t="shared" si="1300"/>
        <v/>
      </c>
      <c r="AJ3930">
        <f t="shared" si="1301"/>
        <v>7</v>
      </c>
    </row>
    <row r="3931" spans="1:36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81"/>
        <v>2.265E-2</v>
      </c>
      <c r="P3931" s="6">
        <f t="shared" si="1282"/>
        <v>32.357142857142854</v>
      </c>
      <c r="Q3931" t="str">
        <f t="shared" si="1283"/>
        <v>theater</v>
      </c>
      <c r="R3931" t="str">
        <f t="shared" si="1284"/>
        <v>plays</v>
      </c>
      <c r="S3931" s="8">
        <f t="shared" si="1285"/>
        <v>42602</v>
      </c>
      <c r="T3931" s="8">
        <f t="shared" si="1286"/>
        <v>42631.827141203699</v>
      </c>
      <c r="U3931">
        <f t="shared" si="1287"/>
        <v>2016</v>
      </c>
      <c r="V3931" t="str">
        <f>VLOOKUP(MONTH(S3931),REF!$C$4:$D$15,2,FALSE)</f>
        <v>AUG</v>
      </c>
      <c r="W3931" t="str">
        <f t="shared" si="1288"/>
        <v>NO</v>
      </c>
      <c r="X3931" t="str">
        <f t="shared" si="1289"/>
        <v>NO</v>
      </c>
      <c r="Y3931" t="str">
        <f t="shared" si="1290"/>
        <v>NO</v>
      </c>
      <c r="Z3931" t="str">
        <f t="shared" si="1291"/>
        <v>NO</v>
      </c>
      <c r="AA3931" t="str">
        <f t="shared" si="1292"/>
        <v>NO</v>
      </c>
      <c r="AB3931" t="str">
        <f t="shared" si="1293"/>
        <v>YES</v>
      </c>
      <c r="AC3931" t="str">
        <f t="shared" si="1294"/>
        <v>NO</v>
      </c>
      <c r="AD3931" t="str">
        <f t="shared" si="1295"/>
        <v>NO</v>
      </c>
      <c r="AE3931" t="str">
        <f t="shared" si="1296"/>
        <v>NO</v>
      </c>
      <c r="AF3931" t="str">
        <f t="shared" si="1297"/>
        <v>NO</v>
      </c>
      <c r="AG3931" t="str">
        <f t="shared" si="1298"/>
        <v>NO</v>
      </c>
      <c r="AH3931" t="str">
        <f t="shared" si="1299"/>
        <v>NO</v>
      </c>
      <c r="AI3931" t="str">
        <f t="shared" si="1300"/>
        <v/>
      </c>
      <c r="AJ3931">
        <f t="shared" si="1301"/>
        <v>14</v>
      </c>
    </row>
    <row r="3932" spans="1:36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81"/>
        <v>0</v>
      </c>
      <c r="P3932" s="6" t="e">
        <f t="shared" si="1282"/>
        <v>#DIV/0!</v>
      </c>
      <c r="Q3932" t="str">
        <f t="shared" si="1283"/>
        <v>theater</v>
      </c>
      <c r="R3932" t="str">
        <f t="shared" si="1284"/>
        <v>plays</v>
      </c>
      <c r="S3932" s="8">
        <f t="shared" si="1285"/>
        <v>42433</v>
      </c>
      <c r="T3932" s="8">
        <f t="shared" si="1286"/>
        <v>42461.25</v>
      </c>
      <c r="U3932">
        <f t="shared" si="1287"/>
        <v>2016</v>
      </c>
      <c r="V3932" t="str">
        <f>VLOOKUP(MONTH(S3932),REF!$C$4:$D$15,2,FALSE)</f>
        <v>MAR</v>
      </c>
      <c r="W3932" t="str">
        <f t="shared" si="1288"/>
        <v>NO</v>
      </c>
      <c r="X3932" t="str">
        <f t="shared" si="1289"/>
        <v>NO</v>
      </c>
      <c r="Y3932" t="str">
        <f t="shared" si="1290"/>
        <v>NO</v>
      </c>
      <c r="Z3932" t="str">
        <f t="shared" si="1291"/>
        <v>YES</v>
      </c>
      <c r="AA3932" t="str">
        <f t="shared" si="1292"/>
        <v>NO</v>
      </c>
      <c r="AB3932" t="str">
        <f t="shared" si="1293"/>
        <v>NO</v>
      </c>
      <c r="AC3932" t="str">
        <f t="shared" si="1294"/>
        <v>NO</v>
      </c>
      <c r="AD3932" t="str">
        <f t="shared" si="1295"/>
        <v>NO</v>
      </c>
      <c r="AE3932" t="str">
        <f t="shared" si="1296"/>
        <v>NO</v>
      </c>
      <c r="AF3932" t="str">
        <f t="shared" si="1297"/>
        <v>NO</v>
      </c>
      <c r="AG3932" t="str">
        <f t="shared" si="1298"/>
        <v>NO</v>
      </c>
      <c r="AH3932" t="str">
        <f t="shared" si="1299"/>
        <v>NO</v>
      </c>
      <c r="AI3932" t="str">
        <f t="shared" si="1300"/>
        <v/>
      </c>
      <c r="AJ3932">
        <f t="shared" si="1301"/>
        <v>0</v>
      </c>
    </row>
    <row r="3933" spans="1:36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81"/>
        <v>0</v>
      </c>
      <c r="P3933" s="6" t="e">
        <f t="shared" si="1282"/>
        <v>#DIV/0!</v>
      </c>
      <c r="Q3933" t="str">
        <f t="shared" si="1283"/>
        <v>theater</v>
      </c>
      <c r="R3933" t="str">
        <f t="shared" si="1284"/>
        <v>plays</v>
      </c>
      <c r="S3933" s="8">
        <f t="shared" si="1285"/>
        <v>42228</v>
      </c>
      <c r="T3933" s="8">
        <f t="shared" si="1286"/>
        <v>42253.151701388888</v>
      </c>
      <c r="U3933">
        <f t="shared" si="1287"/>
        <v>2015</v>
      </c>
      <c r="V3933" t="str">
        <f>VLOOKUP(MONTH(S3933),REF!$C$4:$D$15,2,FALSE)</f>
        <v>AUG</v>
      </c>
      <c r="W3933" t="str">
        <f t="shared" si="1288"/>
        <v>NO</v>
      </c>
      <c r="X3933" t="str">
        <f t="shared" si="1289"/>
        <v>NO</v>
      </c>
      <c r="Y3933" t="str">
        <f t="shared" si="1290"/>
        <v>YES</v>
      </c>
      <c r="Z3933" t="str">
        <f t="shared" si="1291"/>
        <v>NO</v>
      </c>
      <c r="AA3933" t="str">
        <f t="shared" si="1292"/>
        <v>NO</v>
      </c>
      <c r="AB3933" t="str">
        <f t="shared" si="1293"/>
        <v>NO</v>
      </c>
      <c r="AC3933" t="str">
        <f t="shared" si="1294"/>
        <v>NO</v>
      </c>
      <c r="AD3933" t="str">
        <f t="shared" si="1295"/>
        <v>NO</v>
      </c>
      <c r="AE3933" t="str">
        <f t="shared" si="1296"/>
        <v>NO</v>
      </c>
      <c r="AF3933" t="str">
        <f t="shared" si="1297"/>
        <v>NO</v>
      </c>
      <c r="AG3933" t="str">
        <f t="shared" si="1298"/>
        <v>NO</v>
      </c>
      <c r="AH3933" t="str">
        <f t="shared" si="1299"/>
        <v>NO</v>
      </c>
      <c r="AI3933" t="str">
        <f t="shared" si="1300"/>
        <v/>
      </c>
      <c r="AJ3933">
        <f t="shared" si="1301"/>
        <v>0</v>
      </c>
    </row>
    <row r="3934" spans="1:36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81"/>
        <v>8.3333333333333331E-5</v>
      </c>
      <c r="P3934" s="6">
        <f t="shared" si="1282"/>
        <v>1</v>
      </c>
      <c r="Q3934" t="str">
        <f t="shared" si="1283"/>
        <v>theater</v>
      </c>
      <c r="R3934" t="str">
        <f t="shared" si="1284"/>
        <v>plays</v>
      </c>
      <c r="S3934" s="8">
        <f t="shared" si="1285"/>
        <v>42415</v>
      </c>
      <c r="T3934" s="8">
        <f t="shared" si="1286"/>
        <v>42445.126898148148</v>
      </c>
      <c r="U3934">
        <f t="shared" si="1287"/>
        <v>2016</v>
      </c>
      <c r="V3934" t="str">
        <f>VLOOKUP(MONTH(S3934),REF!$C$4:$D$15,2,FALSE)</f>
        <v>FEB</v>
      </c>
      <c r="W3934" t="str">
        <f t="shared" si="1288"/>
        <v>NO</v>
      </c>
      <c r="X3934" t="str">
        <f t="shared" si="1289"/>
        <v>NO</v>
      </c>
      <c r="Y3934" t="str">
        <f t="shared" si="1290"/>
        <v>NO</v>
      </c>
      <c r="Z3934" t="str">
        <f t="shared" si="1291"/>
        <v>YES</v>
      </c>
      <c r="AA3934" t="str">
        <f t="shared" si="1292"/>
        <v>NO</v>
      </c>
      <c r="AB3934" t="str">
        <f t="shared" si="1293"/>
        <v>NO</v>
      </c>
      <c r="AC3934" t="str">
        <f t="shared" si="1294"/>
        <v>NO</v>
      </c>
      <c r="AD3934" t="str">
        <f t="shared" si="1295"/>
        <v>NO</v>
      </c>
      <c r="AE3934" t="str">
        <f t="shared" si="1296"/>
        <v>NO</v>
      </c>
      <c r="AF3934" t="str">
        <f t="shared" si="1297"/>
        <v>NO</v>
      </c>
      <c r="AG3934" t="str">
        <f t="shared" si="1298"/>
        <v>NO</v>
      </c>
      <c r="AH3934" t="str">
        <f t="shared" si="1299"/>
        <v>NO</v>
      </c>
      <c r="AI3934" t="str">
        <f t="shared" si="1300"/>
        <v/>
      </c>
      <c r="AJ3934">
        <f t="shared" si="1301"/>
        <v>1</v>
      </c>
    </row>
    <row r="3935" spans="1:36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81"/>
        <v>0.15742857142857142</v>
      </c>
      <c r="P3935" s="6">
        <f t="shared" si="1282"/>
        <v>91.833333333333329</v>
      </c>
      <c r="Q3935" t="str">
        <f t="shared" si="1283"/>
        <v>theater</v>
      </c>
      <c r="R3935" t="str">
        <f t="shared" si="1284"/>
        <v>plays</v>
      </c>
      <c r="S3935" s="8">
        <f t="shared" si="1285"/>
        <v>42539</v>
      </c>
      <c r="T3935" s="8">
        <f t="shared" si="1286"/>
        <v>42568.029861111107</v>
      </c>
      <c r="U3935">
        <f t="shared" si="1287"/>
        <v>2016</v>
      </c>
      <c r="V3935" t="str">
        <f>VLOOKUP(MONTH(S3935),REF!$C$4:$D$15,2,FALSE)</f>
        <v>JUN</v>
      </c>
      <c r="W3935" t="str">
        <f t="shared" si="1288"/>
        <v>NO</v>
      </c>
      <c r="X3935" t="str">
        <f t="shared" si="1289"/>
        <v>NO</v>
      </c>
      <c r="Y3935" t="str">
        <f t="shared" si="1290"/>
        <v>YES</v>
      </c>
      <c r="Z3935" t="str">
        <f t="shared" si="1291"/>
        <v>NO</v>
      </c>
      <c r="AA3935" t="str">
        <f t="shared" si="1292"/>
        <v>NO</v>
      </c>
      <c r="AB3935" t="str">
        <f t="shared" si="1293"/>
        <v>NO</v>
      </c>
      <c r="AC3935" t="str">
        <f t="shared" si="1294"/>
        <v>NO</v>
      </c>
      <c r="AD3935" t="str">
        <f t="shared" si="1295"/>
        <v>NO</v>
      </c>
      <c r="AE3935" t="str">
        <f t="shared" si="1296"/>
        <v>NO</v>
      </c>
      <c r="AF3935" t="str">
        <f t="shared" si="1297"/>
        <v>NO</v>
      </c>
      <c r="AG3935" t="str">
        <f t="shared" si="1298"/>
        <v>NO</v>
      </c>
      <c r="AH3935" t="str">
        <f t="shared" si="1299"/>
        <v>NO</v>
      </c>
      <c r="AI3935" t="str">
        <f t="shared" si="1300"/>
        <v/>
      </c>
      <c r="AJ3935">
        <f t="shared" si="1301"/>
        <v>12</v>
      </c>
    </row>
    <row r="3936" spans="1:36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81"/>
        <v>0.11</v>
      </c>
      <c r="P3936" s="6">
        <f t="shared" si="1282"/>
        <v>45.833333333333336</v>
      </c>
      <c r="Q3936" t="str">
        <f t="shared" si="1283"/>
        <v>theater</v>
      </c>
      <c r="R3936" t="str">
        <f t="shared" si="1284"/>
        <v>plays</v>
      </c>
      <c r="S3936" s="8">
        <f t="shared" si="1285"/>
        <v>42234</v>
      </c>
      <c r="T3936" s="8">
        <f t="shared" si="1286"/>
        <v>42278.541666666672</v>
      </c>
      <c r="U3936">
        <f t="shared" si="1287"/>
        <v>2015</v>
      </c>
      <c r="V3936" t="str">
        <f>VLOOKUP(MONTH(S3936),REF!$C$4:$D$15,2,FALSE)</f>
        <v>AUG</v>
      </c>
      <c r="W3936" t="str">
        <f t="shared" si="1288"/>
        <v>NO</v>
      </c>
      <c r="X3936" t="str">
        <f t="shared" si="1289"/>
        <v>NO</v>
      </c>
      <c r="Y3936" t="str">
        <f t="shared" si="1290"/>
        <v>YES</v>
      </c>
      <c r="Z3936" t="str">
        <f t="shared" si="1291"/>
        <v>NO</v>
      </c>
      <c r="AA3936" t="str">
        <f t="shared" si="1292"/>
        <v>NO</v>
      </c>
      <c r="AB3936" t="str">
        <f t="shared" si="1293"/>
        <v>NO</v>
      </c>
      <c r="AC3936" t="str">
        <f t="shared" si="1294"/>
        <v>NO</v>
      </c>
      <c r="AD3936" t="str">
        <f t="shared" si="1295"/>
        <v>NO</v>
      </c>
      <c r="AE3936" t="str">
        <f t="shared" si="1296"/>
        <v>NO</v>
      </c>
      <c r="AF3936" t="str">
        <f t="shared" si="1297"/>
        <v>NO</v>
      </c>
      <c r="AG3936" t="str">
        <f t="shared" si="1298"/>
        <v>NO</v>
      </c>
      <c r="AH3936" t="str">
        <f t="shared" si="1299"/>
        <v>NO</v>
      </c>
      <c r="AI3936" t="str">
        <f t="shared" si="1300"/>
        <v/>
      </c>
      <c r="AJ3936">
        <f t="shared" si="1301"/>
        <v>12</v>
      </c>
    </row>
    <row r="3937" spans="1:36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81"/>
        <v>0.43833333333333335</v>
      </c>
      <c r="P3937" s="6">
        <f t="shared" si="1282"/>
        <v>57.173913043478258</v>
      </c>
      <c r="Q3937" t="str">
        <f t="shared" si="1283"/>
        <v>theater</v>
      </c>
      <c r="R3937" t="str">
        <f t="shared" si="1284"/>
        <v>plays</v>
      </c>
      <c r="S3937" s="8">
        <f t="shared" si="1285"/>
        <v>42222</v>
      </c>
      <c r="T3937" s="8">
        <f t="shared" si="1286"/>
        <v>42281.656782407408</v>
      </c>
      <c r="U3937">
        <f t="shared" si="1287"/>
        <v>2015</v>
      </c>
      <c r="V3937" t="str">
        <f>VLOOKUP(MONTH(S3937),REF!$C$4:$D$15,2,FALSE)</f>
        <v>AUG</v>
      </c>
      <c r="W3937" t="str">
        <f t="shared" si="1288"/>
        <v>NO</v>
      </c>
      <c r="X3937" t="str">
        <f t="shared" si="1289"/>
        <v>YES</v>
      </c>
      <c r="Y3937" t="str">
        <f t="shared" si="1290"/>
        <v>NO</v>
      </c>
      <c r="Z3937" t="str">
        <f t="shared" si="1291"/>
        <v>NO</v>
      </c>
      <c r="AA3937" t="str">
        <f t="shared" si="1292"/>
        <v>NO</v>
      </c>
      <c r="AB3937" t="str">
        <f t="shared" si="1293"/>
        <v>NO</v>
      </c>
      <c r="AC3937" t="str">
        <f t="shared" si="1294"/>
        <v>NO</v>
      </c>
      <c r="AD3937" t="str">
        <f t="shared" si="1295"/>
        <v>NO</v>
      </c>
      <c r="AE3937" t="str">
        <f t="shared" si="1296"/>
        <v>NO</v>
      </c>
      <c r="AF3937" t="str">
        <f t="shared" si="1297"/>
        <v>NO</v>
      </c>
      <c r="AG3937" t="str">
        <f t="shared" si="1298"/>
        <v>NO</v>
      </c>
      <c r="AH3937" t="str">
        <f t="shared" si="1299"/>
        <v>NO</v>
      </c>
      <c r="AI3937" t="str">
        <f t="shared" si="1300"/>
        <v/>
      </c>
      <c r="AJ3937">
        <f t="shared" si="1301"/>
        <v>23</v>
      </c>
    </row>
    <row r="3938" spans="1:36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81"/>
        <v>0</v>
      </c>
      <c r="P3938" s="6" t="e">
        <f t="shared" si="1282"/>
        <v>#DIV/0!</v>
      </c>
      <c r="Q3938" t="str">
        <f t="shared" si="1283"/>
        <v>theater</v>
      </c>
      <c r="R3938" t="str">
        <f t="shared" si="1284"/>
        <v>plays</v>
      </c>
      <c r="S3938" s="8">
        <f t="shared" si="1285"/>
        <v>42675</v>
      </c>
      <c r="T3938" s="8">
        <f t="shared" si="1286"/>
        <v>42705.304629629631</v>
      </c>
      <c r="U3938">
        <f t="shared" si="1287"/>
        <v>2016</v>
      </c>
      <c r="V3938" t="str">
        <f>VLOOKUP(MONTH(S3938),REF!$C$4:$D$15,2,FALSE)</f>
        <v>NOV</v>
      </c>
      <c r="W3938" t="str">
        <f t="shared" si="1288"/>
        <v>NO</v>
      </c>
      <c r="X3938" t="str">
        <f t="shared" si="1289"/>
        <v>NO</v>
      </c>
      <c r="Y3938" t="str">
        <f t="shared" si="1290"/>
        <v>NO</v>
      </c>
      <c r="Z3938" t="str">
        <f t="shared" si="1291"/>
        <v>NO</v>
      </c>
      <c r="AA3938" t="str">
        <f t="shared" si="1292"/>
        <v>NO</v>
      </c>
      <c r="AB3938" t="str">
        <f t="shared" si="1293"/>
        <v>YES</v>
      </c>
      <c r="AC3938" t="str">
        <f t="shared" si="1294"/>
        <v>NO</v>
      </c>
      <c r="AD3938" t="str">
        <f t="shared" si="1295"/>
        <v>NO</v>
      </c>
      <c r="AE3938" t="str">
        <f t="shared" si="1296"/>
        <v>NO</v>
      </c>
      <c r="AF3938" t="str">
        <f t="shared" si="1297"/>
        <v>NO</v>
      </c>
      <c r="AG3938" t="str">
        <f t="shared" si="1298"/>
        <v>NO</v>
      </c>
      <c r="AH3938" t="str">
        <f t="shared" si="1299"/>
        <v>NO</v>
      </c>
      <c r="AI3938" t="str">
        <f t="shared" si="1300"/>
        <v/>
      </c>
      <c r="AJ3938">
        <f t="shared" si="1301"/>
        <v>0</v>
      </c>
    </row>
    <row r="3939" spans="1:36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81"/>
        <v>0.86135181975736563</v>
      </c>
      <c r="P3939" s="6">
        <f t="shared" si="1282"/>
        <v>248.5</v>
      </c>
      <c r="Q3939" t="str">
        <f t="shared" si="1283"/>
        <v>theater</v>
      </c>
      <c r="R3939" t="str">
        <f t="shared" si="1284"/>
        <v>plays</v>
      </c>
      <c r="S3939" s="8">
        <f t="shared" si="1285"/>
        <v>42535</v>
      </c>
      <c r="T3939" s="8">
        <f t="shared" si="1286"/>
        <v>42562.631481481483</v>
      </c>
      <c r="U3939">
        <f t="shared" si="1287"/>
        <v>2016</v>
      </c>
      <c r="V3939" t="str">
        <f>VLOOKUP(MONTH(S3939),REF!$C$4:$D$15,2,FALSE)</f>
        <v>JUN</v>
      </c>
      <c r="W3939" t="str">
        <f t="shared" si="1288"/>
        <v>NO</v>
      </c>
      <c r="X3939" t="str">
        <f t="shared" si="1289"/>
        <v>YES</v>
      </c>
      <c r="Y3939" t="str">
        <f t="shared" si="1290"/>
        <v>NO</v>
      </c>
      <c r="Z3939" t="str">
        <f t="shared" si="1291"/>
        <v>NO</v>
      </c>
      <c r="AA3939" t="str">
        <f t="shared" si="1292"/>
        <v>NO</v>
      </c>
      <c r="AB3939" t="str">
        <f t="shared" si="1293"/>
        <v>NO</v>
      </c>
      <c r="AC3939" t="str">
        <f t="shared" si="1294"/>
        <v>NO</v>
      </c>
      <c r="AD3939" t="str">
        <f t="shared" si="1295"/>
        <v>NO</v>
      </c>
      <c r="AE3939" t="str">
        <f t="shared" si="1296"/>
        <v>NO</v>
      </c>
      <c r="AF3939" t="str">
        <f t="shared" si="1297"/>
        <v>NO</v>
      </c>
      <c r="AG3939" t="str">
        <f t="shared" si="1298"/>
        <v>NO</v>
      </c>
      <c r="AH3939" t="str">
        <f t="shared" si="1299"/>
        <v>NO</v>
      </c>
      <c r="AI3939" t="str">
        <f t="shared" si="1300"/>
        <v/>
      </c>
      <c r="AJ3939">
        <f t="shared" si="1301"/>
        <v>10</v>
      </c>
    </row>
    <row r="3940" spans="1:36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81"/>
        <v>0.12196620583717357</v>
      </c>
      <c r="P3940" s="6">
        <f t="shared" si="1282"/>
        <v>79.400000000000006</v>
      </c>
      <c r="Q3940" t="str">
        <f t="shared" si="1283"/>
        <v>theater</v>
      </c>
      <c r="R3940" t="str">
        <f t="shared" si="1284"/>
        <v>plays</v>
      </c>
      <c r="S3940" s="8">
        <f t="shared" si="1285"/>
        <v>42152</v>
      </c>
      <c r="T3940" s="8">
        <f t="shared" si="1286"/>
        <v>42182.905717592592</v>
      </c>
      <c r="U3940">
        <f t="shared" si="1287"/>
        <v>2015</v>
      </c>
      <c r="V3940" t="str">
        <f>VLOOKUP(MONTH(S3940),REF!$C$4:$D$15,2,FALSE)</f>
        <v>MAY</v>
      </c>
      <c r="W3940" t="str">
        <f t="shared" si="1288"/>
        <v>NO</v>
      </c>
      <c r="X3940" t="str">
        <f t="shared" si="1289"/>
        <v>YES</v>
      </c>
      <c r="Y3940" t="str">
        <f t="shared" si="1290"/>
        <v>NO</v>
      </c>
      <c r="Z3940" t="str">
        <f t="shared" si="1291"/>
        <v>NO</v>
      </c>
      <c r="AA3940" t="str">
        <f t="shared" si="1292"/>
        <v>NO</v>
      </c>
      <c r="AB3940" t="str">
        <f t="shared" si="1293"/>
        <v>NO</v>
      </c>
      <c r="AC3940" t="str">
        <f t="shared" si="1294"/>
        <v>NO</v>
      </c>
      <c r="AD3940" t="str">
        <f t="shared" si="1295"/>
        <v>NO</v>
      </c>
      <c r="AE3940" t="str">
        <f t="shared" si="1296"/>
        <v>NO</v>
      </c>
      <c r="AF3940" t="str">
        <f t="shared" si="1297"/>
        <v>NO</v>
      </c>
      <c r="AG3940" t="str">
        <f t="shared" si="1298"/>
        <v>NO</v>
      </c>
      <c r="AH3940" t="str">
        <f t="shared" si="1299"/>
        <v>NO</v>
      </c>
      <c r="AI3940" t="str">
        <f t="shared" si="1300"/>
        <v/>
      </c>
      <c r="AJ3940">
        <f t="shared" si="1301"/>
        <v>5</v>
      </c>
    </row>
    <row r="3941" spans="1:36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81"/>
        <v>1E-3</v>
      </c>
      <c r="P3941" s="6">
        <f t="shared" si="1282"/>
        <v>5</v>
      </c>
      <c r="Q3941" t="str">
        <f t="shared" si="1283"/>
        <v>theater</v>
      </c>
      <c r="R3941" t="str">
        <f t="shared" si="1284"/>
        <v>plays</v>
      </c>
      <c r="S3941" s="8">
        <f t="shared" si="1285"/>
        <v>41915</v>
      </c>
      <c r="T3941" s="8">
        <f t="shared" si="1286"/>
        <v>41919.1875</v>
      </c>
      <c r="U3941">
        <f t="shared" si="1287"/>
        <v>2014</v>
      </c>
      <c r="V3941" t="str">
        <f>VLOOKUP(MONTH(S3941),REF!$C$4:$D$15,2,FALSE)</f>
        <v>OCT</v>
      </c>
      <c r="W3941" t="str">
        <f t="shared" si="1288"/>
        <v>NO</v>
      </c>
      <c r="X3941" t="str">
        <f t="shared" si="1289"/>
        <v>NO</v>
      </c>
      <c r="Y3941" t="str">
        <f t="shared" si="1290"/>
        <v>YES</v>
      </c>
      <c r="Z3941" t="str">
        <f t="shared" si="1291"/>
        <v>NO</v>
      </c>
      <c r="AA3941" t="str">
        <f t="shared" si="1292"/>
        <v>NO</v>
      </c>
      <c r="AB3941" t="str">
        <f t="shared" si="1293"/>
        <v>NO</v>
      </c>
      <c r="AC3941" t="str">
        <f t="shared" si="1294"/>
        <v>NO</v>
      </c>
      <c r="AD3941" t="str">
        <f t="shared" si="1295"/>
        <v>NO</v>
      </c>
      <c r="AE3941" t="str">
        <f t="shared" si="1296"/>
        <v>NO</v>
      </c>
      <c r="AF3941" t="str">
        <f t="shared" si="1297"/>
        <v>NO</v>
      </c>
      <c r="AG3941" t="str">
        <f t="shared" si="1298"/>
        <v>NO</v>
      </c>
      <c r="AH3941" t="str">
        <f t="shared" si="1299"/>
        <v>NO</v>
      </c>
      <c r="AI3941" t="str">
        <f t="shared" si="1300"/>
        <v/>
      </c>
      <c r="AJ3941">
        <f t="shared" si="1301"/>
        <v>1</v>
      </c>
    </row>
    <row r="3942" spans="1:36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81"/>
        <v>2.2000000000000001E-3</v>
      </c>
      <c r="P3942" s="6">
        <f t="shared" si="1282"/>
        <v>5.5</v>
      </c>
      <c r="Q3942" t="str">
        <f t="shared" si="1283"/>
        <v>theater</v>
      </c>
      <c r="R3942" t="str">
        <f t="shared" si="1284"/>
        <v>plays</v>
      </c>
      <c r="S3942" s="8">
        <f t="shared" si="1285"/>
        <v>41961</v>
      </c>
      <c r="T3942" s="8">
        <f t="shared" si="1286"/>
        <v>42006.492488425924</v>
      </c>
      <c r="U3942">
        <f t="shared" si="1287"/>
        <v>2014</v>
      </c>
      <c r="V3942" t="str">
        <f>VLOOKUP(MONTH(S3942),REF!$C$4:$D$15,2,FALSE)</f>
        <v>NOV</v>
      </c>
      <c r="W3942" t="str">
        <f t="shared" si="1288"/>
        <v>NO</v>
      </c>
      <c r="X3942" t="str">
        <f t="shared" si="1289"/>
        <v>NO</v>
      </c>
      <c r="Y3942" t="str">
        <f t="shared" si="1290"/>
        <v>YES</v>
      </c>
      <c r="Z3942" t="str">
        <f t="shared" si="1291"/>
        <v>NO</v>
      </c>
      <c r="AA3942" t="str">
        <f t="shared" si="1292"/>
        <v>NO</v>
      </c>
      <c r="AB3942" t="str">
        <f t="shared" si="1293"/>
        <v>NO</v>
      </c>
      <c r="AC3942" t="str">
        <f t="shared" si="1294"/>
        <v>NO</v>
      </c>
      <c r="AD3942" t="str">
        <f t="shared" si="1295"/>
        <v>NO</v>
      </c>
      <c r="AE3942" t="str">
        <f t="shared" si="1296"/>
        <v>NO</v>
      </c>
      <c r="AF3942" t="str">
        <f t="shared" si="1297"/>
        <v>NO</v>
      </c>
      <c r="AG3942" t="str">
        <f t="shared" si="1298"/>
        <v>NO</v>
      </c>
      <c r="AH3942" t="str">
        <f t="shared" si="1299"/>
        <v>NO</v>
      </c>
      <c r="AI3942" t="str">
        <f t="shared" si="1300"/>
        <v/>
      </c>
      <c r="AJ3942">
        <f t="shared" si="1301"/>
        <v>2</v>
      </c>
    </row>
    <row r="3943" spans="1:36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81"/>
        <v>9.0909090909090905E-3</v>
      </c>
      <c r="P3943" s="6">
        <f t="shared" si="1282"/>
        <v>25</v>
      </c>
      <c r="Q3943" t="str">
        <f t="shared" si="1283"/>
        <v>theater</v>
      </c>
      <c r="R3943" t="str">
        <f t="shared" si="1284"/>
        <v>plays</v>
      </c>
      <c r="S3943" s="8">
        <f t="shared" si="1285"/>
        <v>41941</v>
      </c>
      <c r="T3943" s="8">
        <f t="shared" si="1286"/>
        <v>41968.041666666672</v>
      </c>
      <c r="U3943">
        <f t="shared" si="1287"/>
        <v>2014</v>
      </c>
      <c r="V3943" t="str">
        <f>VLOOKUP(MONTH(S3943),REF!$C$4:$D$15,2,FALSE)</f>
        <v>OCT</v>
      </c>
      <c r="W3943" t="str">
        <f t="shared" si="1288"/>
        <v>NO</v>
      </c>
      <c r="X3943" t="str">
        <f t="shared" si="1289"/>
        <v>NO</v>
      </c>
      <c r="Y3943" t="str">
        <f t="shared" si="1290"/>
        <v>YES</v>
      </c>
      <c r="Z3943" t="str">
        <f t="shared" si="1291"/>
        <v>NO</v>
      </c>
      <c r="AA3943" t="str">
        <f t="shared" si="1292"/>
        <v>NO</v>
      </c>
      <c r="AB3943" t="str">
        <f t="shared" si="1293"/>
        <v>NO</v>
      </c>
      <c r="AC3943" t="str">
        <f t="shared" si="1294"/>
        <v>NO</v>
      </c>
      <c r="AD3943" t="str">
        <f t="shared" si="1295"/>
        <v>NO</v>
      </c>
      <c r="AE3943" t="str">
        <f t="shared" si="1296"/>
        <v>NO</v>
      </c>
      <c r="AF3943" t="str">
        <f t="shared" si="1297"/>
        <v>NO</v>
      </c>
      <c r="AG3943" t="str">
        <f t="shared" si="1298"/>
        <v>NO</v>
      </c>
      <c r="AH3943" t="str">
        <f t="shared" si="1299"/>
        <v>NO</v>
      </c>
      <c r="AI3943" t="str">
        <f t="shared" si="1300"/>
        <v/>
      </c>
      <c r="AJ3943">
        <f t="shared" si="1301"/>
        <v>2</v>
      </c>
    </row>
    <row r="3944" spans="1:36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81"/>
        <v>0</v>
      </c>
      <c r="P3944" s="6" t="e">
        <f t="shared" si="1282"/>
        <v>#DIV/0!</v>
      </c>
      <c r="Q3944" t="str">
        <f t="shared" si="1283"/>
        <v>theater</v>
      </c>
      <c r="R3944" t="str">
        <f t="shared" si="1284"/>
        <v>plays</v>
      </c>
      <c r="S3944" s="8">
        <f t="shared" si="1285"/>
        <v>42112</v>
      </c>
      <c r="T3944" s="8">
        <f t="shared" si="1286"/>
        <v>42171.904097222221</v>
      </c>
      <c r="U3944">
        <f t="shared" si="1287"/>
        <v>2015</v>
      </c>
      <c r="V3944" t="str">
        <f>VLOOKUP(MONTH(S3944),REF!$C$4:$D$15,2,FALSE)</f>
        <v>APR</v>
      </c>
      <c r="W3944" t="str">
        <f t="shared" si="1288"/>
        <v>NO</v>
      </c>
      <c r="X3944" t="str">
        <f t="shared" si="1289"/>
        <v>YES</v>
      </c>
      <c r="Y3944" t="str">
        <f t="shared" si="1290"/>
        <v>NO</v>
      </c>
      <c r="Z3944" t="str">
        <f t="shared" si="1291"/>
        <v>NO</v>
      </c>
      <c r="AA3944" t="str">
        <f t="shared" si="1292"/>
        <v>NO</v>
      </c>
      <c r="AB3944" t="str">
        <f t="shared" si="1293"/>
        <v>NO</v>
      </c>
      <c r="AC3944" t="str">
        <f t="shared" si="1294"/>
        <v>NO</v>
      </c>
      <c r="AD3944" t="str">
        <f t="shared" si="1295"/>
        <v>NO</v>
      </c>
      <c r="AE3944" t="str">
        <f t="shared" si="1296"/>
        <v>NO</v>
      </c>
      <c r="AF3944" t="str">
        <f t="shared" si="1297"/>
        <v>NO</v>
      </c>
      <c r="AG3944" t="str">
        <f t="shared" si="1298"/>
        <v>NO</v>
      </c>
      <c r="AH3944" t="str">
        <f t="shared" si="1299"/>
        <v>NO</v>
      </c>
      <c r="AI3944" t="str">
        <f t="shared" si="1300"/>
        <v/>
      </c>
      <c r="AJ3944">
        <f t="shared" si="1301"/>
        <v>0</v>
      </c>
    </row>
    <row r="3945" spans="1:36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81"/>
        <v>0.35639999999999999</v>
      </c>
      <c r="P3945" s="6">
        <f t="shared" si="1282"/>
        <v>137.07692307692307</v>
      </c>
      <c r="Q3945" t="str">
        <f t="shared" si="1283"/>
        <v>theater</v>
      </c>
      <c r="R3945" t="str">
        <f t="shared" si="1284"/>
        <v>plays</v>
      </c>
      <c r="S3945" s="8">
        <f t="shared" si="1285"/>
        <v>42280</v>
      </c>
      <c r="T3945" s="8">
        <f t="shared" si="1286"/>
        <v>42310.701388888891</v>
      </c>
      <c r="U3945">
        <f t="shared" si="1287"/>
        <v>2015</v>
      </c>
      <c r="V3945" t="str">
        <f>VLOOKUP(MONTH(S3945),REF!$C$4:$D$15,2,FALSE)</f>
        <v>OCT</v>
      </c>
      <c r="W3945" t="str">
        <f t="shared" si="1288"/>
        <v>NO</v>
      </c>
      <c r="X3945" t="str">
        <f t="shared" si="1289"/>
        <v>NO</v>
      </c>
      <c r="Y3945" t="str">
        <f t="shared" si="1290"/>
        <v>YES</v>
      </c>
      <c r="Z3945" t="str">
        <f t="shared" si="1291"/>
        <v>NO</v>
      </c>
      <c r="AA3945" t="str">
        <f t="shared" si="1292"/>
        <v>NO</v>
      </c>
      <c r="AB3945" t="str">
        <f t="shared" si="1293"/>
        <v>NO</v>
      </c>
      <c r="AC3945" t="str">
        <f t="shared" si="1294"/>
        <v>NO</v>
      </c>
      <c r="AD3945" t="str">
        <f t="shared" si="1295"/>
        <v>NO</v>
      </c>
      <c r="AE3945" t="str">
        <f t="shared" si="1296"/>
        <v>NO</v>
      </c>
      <c r="AF3945" t="str">
        <f t="shared" si="1297"/>
        <v>NO</v>
      </c>
      <c r="AG3945" t="str">
        <f t="shared" si="1298"/>
        <v>NO</v>
      </c>
      <c r="AH3945" t="str">
        <f t="shared" si="1299"/>
        <v>NO</v>
      </c>
      <c r="AI3945" t="str">
        <f t="shared" si="1300"/>
        <v/>
      </c>
      <c r="AJ3945">
        <f t="shared" si="1301"/>
        <v>13</v>
      </c>
    </row>
    <row r="3946" spans="1:36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81"/>
        <v>0</v>
      </c>
      <c r="P3946" s="6" t="e">
        <f t="shared" si="1282"/>
        <v>#DIV/0!</v>
      </c>
      <c r="Q3946" t="str">
        <f t="shared" si="1283"/>
        <v>theater</v>
      </c>
      <c r="R3946" t="str">
        <f t="shared" si="1284"/>
        <v>plays</v>
      </c>
      <c r="S3946" s="8">
        <f t="shared" si="1285"/>
        <v>42214</v>
      </c>
      <c r="T3946" s="8">
        <f t="shared" si="1286"/>
        <v>42243.662905092591</v>
      </c>
      <c r="U3946">
        <f t="shared" si="1287"/>
        <v>2015</v>
      </c>
      <c r="V3946" t="str">
        <f>VLOOKUP(MONTH(S3946),REF!$C$4:$D$15,2,FALSE)</f>
        <v>JUL</v>
      </c>
      <c r="W3946" t="str">
        <f t="shared" si="1288"/>
        <v>NO</v>
      </c>
      <c r="X3946" t="str">
        <f t="shared" si="1289"/>
        <v>NO</v>
      </c>
      <c r="Y3946" t="str">
        <f t="shared" si="1290"/>
        <v>YES</v>
      </c>
      <c r="Z3946" t="str">
        <f t="shared" si="1291"/>
        <v>NO</v>
      </c>
      <c r="AA3946" t="str">
        <f t="shared" si="1292"/>
        <v>NO</v>
      </c>
      <c r="AB3946" t="str">
        <f t="shared" si="1293"/>
        <v>NO</v>
      </c>
      <c r="AC3946" t="str">
        <f t="shared" si="1294"/>
        <v>NO</v>
      </c>
      <c r="AD3946" t="str">
        <f t="shared" si="1295"/>
        <v>NO</v>
      </c>
      <c r="AE3946" t="str">
        <f t="shared" si="1296"/>
        <v>NO</v>
      </c>
      <c r="AF3946" t="str">
        <f t="shared" si="1297"/>
        <v>NO</v>
      </c>
      <c r="AG3946" t="str">
        <f t="shared" si="1298"/>
        <v>NO</v>
      </c>
      <c r="AH3946" t="str">
        <f t="shared" si="1299"/>
        <v>NO</v>
      </c>
      <c r="AI3946" t="str">
        <f t="shared" si="1300"/>
        <v/>
      </c>
      <c r="AJ3946">
        <f t="shared" si="1301"/>
        <v>0</v>
      </c>
    </row>
    <row r="3947" spans="1:36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81"/>
        <v>2.5000000000000001E-3</v>
      </c>
      <c r="P3947" s="6">
        <f t="shared" si="1282"/>
        <v>5</v>
      </c>
      <c r="Q3947" t="str">
        <f t="shared" si="1283"/>
        <v>theater</v>
      </c>
      <c r="R3947" t="str">
        <f t="shared" si="1284"/>
        <v>plays</v>
      </c>
      <c r="S3947" s="8">
        <f t="shared" si="1285"/>
        <v>42110</v>
      </c>
      <c r="T3947" s="8">
        <f t="shared" si="1286"/>
        <v>42139.801712962959</v>
      </c>
      <c r="U3947">
        <f t="shared" si="1287"/>
        <v>2015</v>
      </c>
      <c r="V3947" t="str">
        <f>VLOOKUP(MONTH(S3947),REF!$C$4:$D$15,2,FALSE)</f>
        <v>APR</v>
      </c>
      <c r="W3947" t="str">
        <f t="shared" si="1288"/>
        <v>NO</v>
      </c>
      <c r="X3947" t="str">
        <f t="shared" si="1289"/>
        <v>YES</v>
      </c>
      <c r="Y3947" t="str">
        <f t="shared" si="1290"/>
        <v>NO</v>
      </c>
      <c r="Z3947" t="str">
        <f t="shared" si="1291"/>
        <v>NO</v>
      </c>
      <c r="AA3947" t="str">
        <f t="shared" si="1292"/>
        <v>NO</v>
      </c>
      <c r="AB3947" t="str">
        <f t="shared" si="1293"/>
        <v>NO</v>
      </c>
      <c r="AC3947" t="str">
        <f t="shared" si="1294"/>
        <v>NO</v>
      </c>
      <c r="AD3947" t="str">
        <f t="shared" si="1295"/>
        <v>NO</v>
      </c>
      <c r="AE3947" t="str">
        <f t="shared" si="1296"/>
        <v>NO</v>
      </c>
      <c r="AF3947" t="str">
        <f t="shared" si="1297"/>
        <v>NO</v>
      </c>
      <c r="AG3947" t="str">
        <f t="shared" si="1298"/>
        <v>NO</v>
      </c>
      <c r="AH3947" t="str">
        <f t="shared" si="1299"/>
        <v>NO</v>
      </c>
      <c r="AI3947" t="str">
        <f t="shared" si="1300"/>
        <v/>
      </c>
      <c r="AJ3947">
        <f t="shared" si="1301"/>
        <v>1</v>
      </c>
    </row>
    <row r="3948" spans="1:36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81"/>
        <v>3.2500000000000001E-2</v>
      </c>
      <c r="P3948" s="6">
        <f t="shared" si="1282"/>
        <v>39</v>
      </c>
      <c r="Q3948" t="str">
        <f t="shared" si="1283"/>
        <v>theater</v>
      </c>
      <c r="R3948" t="str">
        <f t="shared" si="1284"/>
        <v>plays</v>
      </c>
      <c r="S3948" s="8">
        <f t="shared" si="1285"/>
        <v>42032</v>
      </c>
      <c r="T3948" s="8">
        <f t="shared" si="1286"/>
        <v>42063.333333333328</v>
      </c>
      <c r="U3948">
        <f t="shared" si="1287"/>
        <v>2015</v>
      </c>
      <c r="V3948" t="str">
        <f>VLOOKUP(MONTH(S3948),REF!$C$4:$D$15,2,FALSE)</f>
        <v>JAN</v>
      </c>
      <c r="W3948" t="str">
        <f t="shared" si="1288"/>
        <v>NO</v>
      </c>
      <c r="X3948" t="str">
        <f t="shared" si="1289"/>
        <v>NO</v>
      </c>
      <c r="Y3948" t="str">
        <f t="shared" si="1290"/>
        <v>YES</v>
      </c>
      <c r="Z3948" t="str">
        <f t="shared" si="1291"/>
        <v>NO</v>
      </c>
      <c r="AA3948" t="str">
        <f t="shared" si="1292"/>
        <v>NO</v>
      </c>
      <c r="AB3948" t="str">
        <f t="shared" si="1293"/>
        <v>NO</v>
      </c>
      <c r="AC3948" t="str">
        <f t="shared" si="1294"/>
        <v>NO</v>
      </c>
      <c r="AD3948" t="str">
        <f t="shared" si="1295"/>
        <v>NO</v>
      </c>
      <c r="AE3948" t="str">
        <f t="shared" si="1296"/>
        <v>NO</v>
      </c>
      <c r="AF3948" t="str">
        <f t="shared" si="1297"/>
        <v>NO</v>
      </c>
      <c r="AG3948" t="str">
        <f t="shared" si="1298"/>
        <v>NO</v>
      </c>
      <c r="AH3948" t="str">
        <f t="shared" si="1299"/>
        <v>NO</v>
      </c>
      <c r="AI3948" t="str">
        <f t="shared" si="1300"/>
        <v/>
      </c>
      <c r="AJ3948">
        <f t="shared" si="1301"/>
        <v>5</v>
      </c>
    </row>
    <row r="3949" spans="1:36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81"/>
        <v>3.3666666666666664E-2</v>
      </c>
      <c r="P3949" s="6">
        <f t="shared" si="1282"/>
        <v>50.5</v>
      </c>
      <c r="Q3949" t="str">
        <f t="shared" si="1283"/>
        <v>theater</v>
      </c>
      <c r="R3949" t="str">
        <f t="shared" si="1284"/>
        <v>plays</v>
      </c>
      <c r="S3949" s="8">
        <f t="shared" si="1285"/>
        <v>42615</v>
      </c>
      <c r="T3949" s="8">
        <f t="shared" si="1286"/>
        <v>42645.142870370371</v>
      </c>
      <c r="U3949">
        <f t="shared" si="1287"/>
        <v>2016</v>
      </c>
      <c r="V3949" t="str">
        <f>VLOOKUP(MONTH(S3949),REF!$C$4:$D$15,2,FALSE)</f>
        <v>SEP</v>
      </c>
      <c r="W3949" t="str">
        <f t="shared" si="1288"/>
        <v>NO</v>
      </c>
      <c r="X3949" t="str">
        <f t="shared" si="1289"/>
        <v>YES</v>
      </c>
      <c r="Y3949" t="str">
        <f t="shared" si="1290"/>
        <v>NO</v>
      </c>
      <c r="Z3949" t="str">
        <f t="shared" si="1291"/>
        <v>NO</v>
      </c>
      <c r="AA3949" t="str">
        <f t="shared" si="1292"/>
        <v>NO</v>
      </c>
      <c r="AB3949" t="str">
        <f t="shared" si="1293"/>
        <v>NO</v>
      </c>
      <c r="AC3949" t="str">
        <f t="shared" si="1294"/>
        <v>NO</v>
      </c>
      <c r="AD3949" t="str">
        <f t="shared" si="1295"/>
        <v>NO</v>
      </c>
      <c r="AE3949" t="str">
        <f t="shared" si="1296"/>
        <v>NO</v>
      </c>
      <c r="AF3949" t="str">
        <f t="shared" si="1297"/>
        <v>NO</v>
      </c>
      <c r="AG3949" t="str">
        <f t="shared" si="1298"/>
        <v>NO</v>
      </c>
      <c r="AH3949" t="str">
        <f t="shared" si="1299"/>
        <v>NO</v>
      </c>
      <c r="AI3949" t="str">
        <f t="shared" si="1300"/>
        <v/>
      </c>
      <c r="AJ3949">
        <f t="shared" si="1301"/>
        <v>2</v>
      </c>
    </row>
    <row r="3950" spans="1:36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81"/>
        <v>0</v>
      </c>
      <c r="P3950" s="6" t="e">
        <f t="shared" si="1282"/>
        <v>#DIV/0!</v>
      </c>
      <c r="Q3950" t="str">
        <f t="shared" si="1283"/>
        <v>theater</v>
      </c>
      <c r="R3950" t="str">
        <f t="shared" si="1284"/>
        <v>plays</v>
      </c>
      <c r="S3950" s="8">
        <f t="shared" si="1285"/>
        <v>41829</v>
      </c>
      <c r="T3950" s="8">
        <f t="shared" si="1286"/>
        <v>41889.325497685189</v>
      </c>
      <c r="U3950">
        <f t="shared" si="1287"/>
        <v>2014</v>
      </c>
      <c r="V3950" t="str">
        <f>VLOOKUP(MONTH(S3950),REF!$C$4:$D$15,2,FALSE)</f>
        <v>JUL</v>
      </c>
      <c r="W3950" t="str">
        <f t="shared" si="1288"/>
        <v>NO</v>
      </c>
      <c r="X3950" t="str">
        <f t="shared" si="1289"/>
        <v>NO</v>
      </c>
      <c r="Y3950" t="str">
        <f t="shared" si="1290"/>
        <v>NO</v>
      </c>
      <c r="Z3950" t="str">
        <f t="shared" si="1291"/>
        <v>NO</v>
      </c>
      <c r="AA3950" t="str">
        <f t="shared" si="1292"/>
        <v>NO</v>
      </c>
      <c r="AB3950" t="str">
        <f t="shared" si="1293"/>
        <v>NO</v>
      </c>
      <c r="AC3950" t="str">
        <f t="shared" si="1294"/>
        <v>NO</v>
      </c>
      <c r="AD3950" t="str">
        <f t="shared" si="1295"/>
        <v>YES</v>
      </c>
      <c r="AE3950" t="str">
        <f t="shared" si="1296"/>
        <v>NO</v>
      </c>
      <c r="AF3950" t="str">
        <f t="shared" si="1297"/>
        <v>NO</v>
      </c>
      <c r="AG3950" t="str">
        <f t="shared" si="1298"/>
        <v>NO</v>
      </c>
      <c r="AH3950" t="str">
        <f t="shared" si="1299"/>
        <v>NO</v>
      </c>
      <c r="AI3950" t="str">
        <f t="shared" si="1300"/>
        <v/>
      </c>
      <c r="AJ3950">
        <f t="shared" si="1301"/>
        <v>0</v>
      </c>
    </row>
    <row r="3951" spans="1:36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81"/>
        <v>0.15770000000000001</v>
      </c>
      <c r="P3951" s="6">
        <f t="shared" si="1282"/>
        <v>49.28125</v>
      </c>
      <c r="Q3951" t="str">
        <f t="shared" si="1283"/>
        <v>theater</v>
      </c>
      <c r="R3951" t="str">
        <f t="shared" si="1284"/>
        <v>plays</v>
      </c>
      <c r="S3951" s="8">
        <f t="shared" si="1285"/>
        <v>42016</v>
      </c>
      <c r="T3951" s="8">
        <f t="shared" si="1286"/>
        <v>42046.120613425926</v>
      </c>
      <c r="U3951">
        <f t="shared" si="1287"/>
        <v>2015</v>
      </c>
      <c r="V3951" t="str">
        <f>VLOOKUP(MONTH(S3951),REF!$C$4:$D$15,2,FALSE)</f>
        <v>JAN</v>
      </c>
      <c r="W3951" t="str">
        <f t="shared" si="1288"/>
        <v>NO</v>
      </c>
      <c r="X3951" t="str">
        <f t="shared" si="1289"/>
        <v>NO</v>
      </c>
      <c r="Y3951" t="str">
        <f t="shared" si="1290"/>
        <v>NO</v>
      </c>
      <c r="Z3951" t="str">
        <f t="shared" si="1291"/>
        <v>YES</v>
      </c>
      <c r="AA3951" t="str">
        <f t="shared" si="1292"/>
        <v>NO</v>
      </c>
      <c r="AB3951" t="str">
        <f t="shared" si="1293"/>
        <v>NO</v>
      </c>
      <c r="AC3951" t="str">
        <f t="shared" si="1294"/>
        <v>NO</v>
      </c>
      <c r="AD3951" t="str">
        <f t="shared" si="1295"/>
        <v>NO</v>
      </c>
      <c r="AE3951" t="str">
        <f t="shared" si="1296"/>
        <v>NO</v>
      </c>
      <c r="AF3951" t="str">
        <f t="shared" si="1297"/>
        <v>NO</v>
      </c>
      <c r="AG3951" t="str">
        <f t="shared" si="1298"/>
        <v>NO</v>
      </c>
      <c r="AH3951" t="str">
        <f t="shared" si="1299"/>
        <v>NO</v>
      </c>
      <c r="AI3951" t="str">
        <f t="shared" si="1300"/>
        <v/>
      </c>
      <c r="AJ3951">
        <f t="shared" si="1301"/>
        <v>32</v>
      </c>
    </row>
    <row r="3952" spans="1:36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81"/>
        <v>6.2500000000000003E-3</v>
      </c>
      <c r="P3952" s="6">
        <f t="shared" si="1282"/>
        <v>25</v>
      </c>
      <c r="Q3952" t="str">
        <f t="shared" si="1283"/>
        <v>theater</v>
      </c>
      <c r="R3952" t="str">
        <f t="shared" si="1284"/>
        <v>plays</v>
      </c>
      <c r="S3952" s="8">
        <f t="shared" si="1285"/>
        <v>42440</v>
      </c>
      <c r="T3952" s="8">
        <f t="shared" si="1286"/>
        <v>42468.774305555555</v>
      </c>
      <c r="U3952">
        <f t="shared" si="1287"/>
        <v>2016</v>
      </c>
      <c r="V3952" t="str">
        <f>VLOOKUP(MONTH(S3952),REF!$C$4:$D$15,2,FALSE)</f>
        <v>MAR</v>
      </c>
      <c r="W3952" t="str">
        <f t="shared" si="1288"/>
        <v>NO</v>
      </c>
      <c r="X3952" t="str">
        <f t="shared" si="1289"/>
        <v>YES</v>
      </c>
      <c r="Y3952" t="str">
        <f t="shared" si="1290"/>
        <v>NO</v>
      </c>
      <c r="Z3952" t="str">
        <f t="shared" si="1291"/>
        <v>NO</v>
      </c>
      <c r="AA3952" t="str">
        <f t="shared" si="1292"/>
        <v>NO</v>
      </c>
      <c r="AB3952" t="str">
        <f t="shared" si="1293"/>
        <v>NO</v>
      </c>
      <c r="AC3952" t="str">
        <f t="shared" si="1294"/>
        <v>NO</v>
      </c>
      <c r="AD3952" t="str">
        <f t="shared" si="1295"/>
        <v>NO</v>
      </c>
      <c r="AE3952" t="str">
        <f t="shared" si="1296"/>
        <v>NO</v>
      </c>
      <c r="AF3952" t="str">
        <f t="shared" si="1297"/>
        <v>NO</v>
      </c>
      <c r="AG3952" t="str">
        <f t="shared" si="1298"/>
        <v>NO</v>
      </c>
      <c r="AH3952" t="str">
        <f t="shared" si="1299"/>
        <v>NO</v>
      </c>
      <c r="AI3952" t="str">
        <f t="shared" si="1300"/>
        <v/>
      </c>
      <c r="AJ3952">
        <f t="shared" si="1301"/>
        <v>1</v>
      </c>
    </row>
    <row r="3953" spans="1:36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81"/>
        <v>5.0000000000000004E-6</v>
      </c>
      <c r="P3953" s="6">
        <f t="shared" si="1282"/>
        <v>1</v>
      </c>
      <c r="Q3953" t="str">
        <f t="shared" si="1283"/>
        <v>theater</v>
      </c>
      <c r="R3953" t="str">
        <f t="shared" si="1284"/>
        <v>plays</v>
      </c>
      <c r="S3953" s="8">
        <f t="shared" si="1285"/>
        <v>42434</v>
      </c>
      <c r="T3953" s="8">
        <f t="shared" si="1286"/>
        <v>42493.784050925926</v>
      </c>
      <c r="U3953">
        <f t="shared" si="1287"/>
        <v>2016</v>
      </c>
      <c r="V3953" t="str">
        <f>VLOOKUP(MONTH(S3953),REF!$C$4:$D$15,2,FALSE)</f>
        <v>MAR</v>
      </c>
      <c r="W3953" t="str">
        <f t="shared" si="1288"/>
        <v>NO</v>
      </c>
      <c r="X3953" t="str">
        <f t="shared" si="1289"/>
        <v>NO</v>
      </c>
      <c r="Y3953" t="str">
        <f t="shared" si="1290"/>
        <v>NO</v>
      </c>
      <c r="Z3953" t="str">
        <f t="shared" si="1291"/>
        <v>NO</v>
      </c>
      <c r="AA3953" t="str">
        <f t="shared" si="1292"/>
        <v>NO</v>
      </c>
      <c r="AB3953" t="str">
        <f t="shared" si="1293"/>
        <v>NO</v>
      </c>
      <c r="AC3953" t="str">
        <f t="shared" si="1294"/>
        <v>NO</v>
      </c>
      <c r="AD3953" t="str">
        <f t="shared" si="1295"/>
        <v>NO</v>
      </c>
      <c r="AE3953" t="str">
        <f t="shared" si="1296"/>
        <v>NO</v>
      </c>
      <c r="AF3953" t="str">
        <f t="shared" si="1297"/>
        <v>NO</v>
      </c>
      <c r="AG3953" t="str">
        <f t="shared" si="1298"/>
        <v>NO</v>
      </c>
      <c r="AH3953" t="str">
        <f t="shared" si="1299"/>
        <v>YES</v>
      </c>
      <c r="AI3953" t="str">
        <f t="shared" si="1300"/>
        <v/>
      </c>
      <c r="AJ3953">
        <f t="shared" si="1301"/>
        <v>1</v>
      </c>
    </row>
    <row r="3954" spans="1:36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81"/>
        <v>9.6153846153846159E-4</v>
      </c>
      <c r="P3954" s="6">
        <f t="shared" si="1282"/>
        <v>25</v>
      </c>
      <c r="Q3954" t="str">
        <f t="shared" si="1283"/>
        <v>theater</v>
      </c>
      <c r="R3954" t="str">
        <f t="shared" si="1284"/>
        <v>plays</v>
      </c>
      <c r="S3954" s="8">
        <f t="shared" si="1285"/>
        <v>42244</v>
      </c>
      <c r="T3954" s="8">
        <f t="shared" si="1286"/>
        <v>42303.790393518517</v>
      </c>
      <c r="U3954">
        <f t="shared" si="1287"/>
        <v>2015</v>
      </c>
      <c r="V3954" t="str">
        <f>VLOOKUP(MONTH(S3954),REF!$C$4:$D$15,2,FALSE)</f>
        <v>AUG</v>
      </c>
      <c r="W3954" t="str">
        <f t="shared" si="1288"/>
        <v>NO</v>
      </c>
      <c r="X3954" t="str">
        <f t="shared" si="1289"/>
        <v>NO</v>
      </c>
      <c r="Y3954" t="str">
        <f t="shared" si="1290"/>
        <v>NO</v>
      </c>
      <c r="Z3954" t="str">
        <f t="shared" si="1291"/>
        <v>NO</v>
      </c>
      <c r="AA3954" t="str">
        <f t="shared" si="1292"/>
        <v>NO</v>
      </c>
      <c r="AB3954" t="str">
        <f t="shared" si="1293"/>
        <v>NO</v>
      </c>
      <c r="AC3954" t="str">
        <f t="shared" si="1294"/>
        <v>YES</v>
      </c>
      <c r="AD3954" t="str">
        <f t="shared" si="1295"/>
        <v>NO</v>
      </c>
      <c r="AE3954" t="str">
        <f t="shared" si="1296"/>
        <v>NO</v>
      </c>
      <c r="AF3954" t="str">
        <f t="shared" si="1297"/>
        <v>NO</v>
      </c>
      <c r="AG3954" t="str">
        <f t="shared" si="1298"/>
        <v>NO</v>
      </c>
      <c r="AH3954" t="str">
        <f t="shared" si="1299"/>
        <v>NO</v>
      </c>
      <c r="AI3954" t="str">
        <f t="shared" si="1300"/>
        <v/>
      </c>
      <c r="AJ3954">
        <f t="shared" si="1301"/>
        <v>1</v>
      </c>
    </row>
    <row r="3955" spans="1:36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81"/>
        <v>0</v>
      </c>
      <c r="P3955" s="6" t="e">
        <f t="shared" si="1282"/>
        <v>#DIV/0!</v>
      </c>
      <c r="Q3955" t="str">
        <f t="shared" si="1283"/>
        <v>theater</v>
      </c>
      <c r="R3955" t="str">
        <f t="shared" si="1284"/>
        <v>plays</v>
      </c>
      <c r="S3955" s="8">
        <f t="shared" si="1285"/>
        <v>42550</v>
      </c>
      <c r="T3955" s="8">
        <f t="shared" si="1286"/>
        <v>42580.978472222225</v>
      </c>
      <c r="U3955">
        <f t="shared" si="1287"/>
        <v>2016</v>
      </c>
      <c r="V3955" t="str">
        <f>VLOOKUP(MONTH(S3955),REF!$C$4:$D$15,2,FALSE)</f>
        <v>JUN</v>
      </c>
      <c r="W3955" t="str">
        <f t="shared" si="1288"/>
        <v>NO</v>
      </c>
      <c r="X3955" t="str">
        <f t="shared" si="1289"/>
        <v>NO</v>
      </c>
      <c r="Y3955" t="str">
        <f t="shared" si="1290"/>
        <v>NO</v>
      </c>
      <c r="Z3955" t="str">
        <f t="shared" si="1291"/>
        <v>NO</v>
      </c>
      <c r="AA3955" t="str">
        <f t="shared" si="1292"/>
        <v>YES</v>
      </c>
      <c r="AB3955" t="str">
        <f t="shared" si="1293"/>
        <v>NO</v>
      </c>
      <c r="AC3955" t="str">
        <f t="shared" si="1294"/>
        <v>NO</v>
      </c>
      <c r="AD3955" t="str">
        <f t="shared" si="1295"/>
        <v>NO</v>
      </c>
      <c r="AE3955" t="str">
        <f t="shared" si="1296"/>
        <v>NO</v>
      </c>
      <c r="AF3955" t="str">
        <f t="shared" si="1297"/>
        <v>NO</v>
      </c>
      <c r="AG3955" t="str">
        <f t="shared" si="1298"/>
        <v>NO</v>
      </c>
      <c r="AH3955" t="str">
        <f t="shared" si="1299"/>
        <v>NO</v>
      </c>
      <c r="AI3955" t="str">
        <f t="shared" si="1300"/>
        <v/>
      </c>
      <c r="AJ3955">
        <f t="shared" si="1301"/>
        <v>0</v>
      </c>
    </row>
    <row r="3956" spans="1:36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81"/>
        <v>0</v>
      </c>
      <c r="P3956" s="6" t="e">
        <f t="shared" si="1282"/>
        <v>#DIV/0!</v>
      </c>
      <c r="Q3956" t="str">
        <f t="shared" si="1283"/>
        <v>theater</v>
      </c>
      <c r="R3956" t="str">
        <f t="shared" si="1284"/>
        <v>plays</v>
      </c>
      <c r="S3956" s="8">
        <f t="shared" si="1285"/>
        <v>41775</v>
      </c>
      <c r="T3956" s="8">
        <f t="shared" si="1286"/>
        <v>41834.651203703703</v>
      </c>
      <c r="U3956">
        <f t="shared" si="1287"/>
        <v>2014</v>
      </c>
      <c r="V3956" t="str">
        <f>VLOOKUP(MONTH(S3956),REF!$C$4:$D$15,2,FALSE)</f>
        <v>MAY</v>
      </c>
      <c r="W3956" t="str">
        <f t="shared" si="1288"/>
        <v>NO</v>
      </c>
      <c r="X3956" t="str">
        <f t="shared" si="1289"/>
        <v>NO</v>
      </c>
      <c r="Y3956" t="str">
        <f t="shared" si="1290"/>
        <v>NO</v>
      </c>
      <c r="Z3956" t="str">
        <f t="shared" si="1291"/>
        <v>NO</v>
      </c>
      <c r="AA3956" t="str">
        <f t="shared" si="1292"/>
        <v>NO</v>
      </c>
      <c r="AB3956" t="str">
        <f t="shared" si="1293"/>
        <v>NO</v>
      </c>
      <c r="AC3956" t="str">
        <f t="shared" si="1294"/>
        <v>YES</v>
      </c>
      <c r="AD3956" t="str">
        <f t="shared" si="1295"/>
        <v>NO</v>
      </c>
      <c r="AE3956" t="str">
        <f t="shared" si="1296"/>
        <v>NO</v>
      </c>
      <c r="AF3956" t="str">
        <f t="shared" si="1297"/>
        <v>NO</v>
      </c>
      <c r="AG3956" t="str">
        <f t="shared" si="1298"/>
        <v>NO</v>
      </c>
      <c r="AH3956" t="str">
        <f t="shared" si="1299"/>
        <v>NO</v>
      </c>
      <c r="AI3956" t="str">
        <f t="shared" si="1300"/>
        <v/>
      </c>
      <c r="AJ3956">
        <f t="shared" si="1301"/>
        <v>0</v>
      </c>
    </row>
    <row r="3957" spans="1:36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81"/>
        <v>0.24285714285714285</v>
      </c>
      <c r="P3957" s="6">
        <f t="shared" si="1282"/>
        <v>53.125</v>
      </c>
      <c r="Q3957" t="str">
        <f t="shared" si="1283"/>
        <v>theater</v>
      </c>
      <c r="R3957" t="str">
        <f t="shared" si="1284"/>
        <v>plays</v>
      </c>
      <c r="S3957" s="8">
        <f t="shared" si="1285"/>
        <v>42307</v>
      </c>
      <c r="T3957" s="8">
        <f t="shared" si="1286"/>
        <v>42336.890520833331</v>
      </c>
      <c r="U3957">
        <f t="shared" si="1287"/>
        <v>2015</v>
      </c>
      <c r="V3957" t="str">
        <f>VLOOKUP(MONTH(S3957),REF!$C$4:$D$15,2,FALSE)</f>
        <v>OCT</v>
      </c>
      <c r="W3957" t="str">
        <f t="shared" si="1288"/>
        <v>NO</v>
      </c>
      <c r="X3957" t="str">
        <f t="shared" si="1289"/>
        <v>YES</v>
      </c>
      <c r="Y3957" t="str">
        <f t="shared" si="1290"/>
        <v>NO</v>
      </c>
      <c r="Z3957" t="str">
        <f t="shared" si="1291"/>
        <v>NO</v>
      </c>
      <c r="AA3957" t="str">
        <f t="shared" si="1292"/>
        <v>NO</v>
      </c>
      <c r="AB3957" t="str">
        <f t="shared" si="1293"/>
        <v>NO</v>
      </c>
      <c r="AC3957" t="str">
        <f t="shared" si="1294"/>
        <v>NO</v>
      </c>
      <c r="AD3957" t="str">
        <f t="shared" si="1295"/>
        <v>NO</v>
      </c>
      <c r="AE3957" t="str">
        <f t="shared" si="1296"/>
        <v>NO</v>
      </c>
      <c r="AF3957" t="str">
        <f t="shared" si="1297"/>
        <v>NO</v>
      </c>
      <c r="AG3957" t="str">
        <f t="shared" si="1298"/>
        <v>NO</v>
      </c>
      <c r="AH3957" t="str">
        <f t="shared" si="1299"/>
        <v>NO</v>
      </c>
      <c r="AI3957" t="str">
        <f t="shared" si="1300"/>
        <v/>
      </c>
      <c r="AJ3957">
        <f t="shared" si="1301"/>
        <v>8</v>
      </c>
    </row>
    <row r="3958" spans="1:36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81"/>
        <v>0</v>
      </c>
      <c r="P3958" s="6" t="e">
        <f t="shared" si="1282"/>
        <v>#DIV/0!</v>
      </c>
      <c r="Q3958" t="str">
        <f t="shared" si="1283"/>
        <v>theater</v>
      </c>
      <c r="R3958" t="str">
        <f t="shared" si="1284"/>
        <v>plays</v>
      </c>
      <c r="S3958" s="8">
        <f t="shared" si="1285"/>
        <v>42458</v>
      </c>
      <c r="T3958" s="8">
        <f t="shared" si="1286"/>
        <v>42485.013888888891</v>
      </c>
      <c r="U3958">
        <f t="shared" si="1287"/>
        <v>2016</v>
      </c>
      <c r="V3958" t="str">
        <f>VLOOKUP(MONTH(S3958),REF!$C$4:$D$15,2,FALSE)</f>
        <v>MAR</v>
      </c>
      <c r="W3958" t="str">
        <f t="shared" si="1288"/>
        <v>NO</v>
      </c>
      <c r="X3958" t="str">
        <f t="shared" si="1289"/>
        <v>NO</v>
      </c>
      <c r="Y3958" t="str">
        <f t="shared" si="1290"/>
        <v>YES</v>
      </c>
      <c r="Z3958" t="str">
        <f t="shared" si="1291"/>
        <v>NO</v>
      </c>
      <c r="AA3958" t="str">
        <f t="shared" si="1292"/>
        <v>NO</v>
      </c>
      <c r="AB3958" t="str">
        <f t="shared" si="1293"/>
        <v>NO</v>
      </c>
      <c r="AC3958" t="str">
        <f t="shared" si="1294"/>
        <v>NO</v>
      </c>
      <c r="AD3958" t="str">
        <f t="shared" si="1295"/>
        <v>NO</v>
      </c>
      <c r="AE3958" t="str">
        <f t="shared" si="1296"/>
        <v>NO</v>
      </c>
      <c r="AF3958" t="str">
        <f t="shared" si="1297"/>
        <v>NO</v>
      </c>
      <c r="AG3958" t="str">
        <f t="shared" si="1298"/>
        <v>NO</v>
      </c>
      <c r="AH3958" t="str">
        <f t="shared" si="1299"/>
        <v>NO</v>
      </c>
      <c r="AI3958" t="str">
        <f t="shared" si="1300"/>
        <v/>
      </c>
      <c r="AJ3958">
        <f t="shared" si="1301"/>
        <v>0</v>
      </c>
    </row>
    <row r="3959" spans="1:36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81"/>
        <v>2.5000000000000001E-4</v>
      </c>
      <c r="P3959" s="6">
        <f t="shared" si="1282"/>
        <v>7</v>
      </c>
      <c r="Q3959" t="str">
        <f t="shared" si="1283"/>
        <v>theater</v>
      </c>
      <c r="R3959" t="str">
        <f t="shared" si="1284"/>
        <v>plays</v>
      </c>
      <c r="S3959" s="8">
        <f t="shared" si="1285"/>
        <v>42514</v>
      </c>
      <c r="T3959" s="8">
        <f t="shared" si="1286"/>
        <v>42559.976319444446</v>
      </c>
      <c r="U3959">
        <f t="shared" si="1287"/>
        <v>2016</v>
      </c>
      <c r="V3959" t="str">
        <f>VLOOKUP(MONTH(S3959),REF!$C$4:$D$15,2,FALSE)</f>
        <v>MAY</v>
      </c>
      <c r="W3959" t="str">
        <f t="shared" si="1288"/>
        <v>NO</v>
      </c>
      <c r="X3959" t="str">
        <f t="shared" si="1289"/>
        <v>NO</v>
      </c>
      <c r="Y3959" t="str">
        <f t="shared" si="1290"/>
        <v>NO</v>
      </c>
      <c r="Z3959" t="str">
        <f t="shared" si="1291"/>
        <v>NO</v>
      </c>
      <c r="AA3959" t="str">
        <f t="shared" si="1292"/>
        <v>NO</v>
      </c>
      <c r="AB3959" t="str">
        <f t="shared" si="1293"/>
        <v>NO</v>
      </c>
      <c r="AC3959" t="str">
        <f t="shared" si="1294"/>
        <v>YES</v>
      </c>
      <c r="AD3959" t="str">
        <f t="shared" si="1295"/>
        <v>NO</v>
      </c>
      <c r="AE3959" t="str">
        <f t="shared" si="1296"/>
        <v>NO</v>
      </c>
      <c r="AF3959" t="str">
        <f t="shared" si="1297"/>
        <v>NO</v>
      </c>
      <c r="AG3959" t="str">
        <f t="shared" si="1298"/>
        <v>NO</v>
      </c>
      <c r="AH3959" t="str">
        <f t="shared" si="1299"/>
        <v>NO</v>
      </c>
      <c r="AI3959" t="str">
        <f t="shared" si="1300"/>
        <v/>
      </c>
      <c r="AJ3959">
        <f t="shared" si="1301"/>
        <v>1</v>
      </c>
    </row>
    <row r="3960" spans="1:36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81"/>
        <v>0.32050000000000001</v>
      </c>
      <c r="P3960" s="6">
        <f t="shared" si="1282"/>
        <v>40.0625</v>
      </c>
      <c r="Q3960" t="str">
        <f t="shared" si="1283"/>
        <v>theater</v>
      </c>
      <c r="R3960" t="str">
        <f t="shared" si="1284"/>
        <v>plays</v>
      </c>
      <c r="S3960" s="8">
        <f t="shared" si="1285"/>
        <v>41817</v>
      </c>
      <c r="T3960" s="8">
        <f t="shared" si="1286"/>
        <v>41853.583333333336</v>
      </c>
      <c r="U3960">
        <f t="shared" si="1287"/>
        <v>2014</v>
      </c>
      <c r="V3960" t="str">
        <f>VLOOKUP(MONTH(S3960),REF!$C$4:$D$15,2,FALSE)</f>
        <v>JUN</v>
      </c>
      <c r="W3960" t="str">
        <f t="shared" si="1288"/>
        <v>NO</v>
      </c>
      <c r="X3960" t="str">
        <f t="shared" si="1289"/>
        <v>YES</v>
      </c>
      <c r="Y3960" t="str">
        <f t="shared" si="1290"/>
        <v>NO</v>
      </c>
      <c r="Z3960" t="str">
        <f t="shared" si="1291"/>
        <v>NO</v>
      </c>
      <c r="AA3960" t="str">
        <f t="shared" si="1292"/>
        <v>NO</v>
      </c>
      <c r="AB3960" t="str">
        <f t="shared" si="1293"/>
        <v>NO</v>
      </c>
      <c r="AC3960" t="str">
        <f t="shared" si="1294"/>
        <v>NO</v>
      </c>
      <c r="AD3960" t="str">
        <f t="shared" si="1295"/>
        <v>NO</v>
      </c>
      <c r="AE3960" t="str">
        <f t="shared" si="1296"/>
        <v>NO</v>
      </c>
      <c r="AF3960" t="str">
        <f t="shared" si="1297"/>
        <v>NO</v>
      </c>
      <c r="AG3960" t="str">
        <f t="shared" si="1298"/>
        <v>NO</v>
      </c>
      <c r="AH3960" t="str">
        <f t="shared" si="1299"/>
        <v>NO</v>
      </c>
      <c r="AI3960" t="str">
        <f t="shared" si="1300"/>
        <v/>
      </c>
      <c r="AJ3960">
        <f t="shared" si="1301"/>
        <v>16</v>
      </c>
    </row>
    <row r="3961" spans="1:36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81"/>
        <v>0.24333333333333335</v>
      </c>
      <c r="P3961" s="6">
        <f t="shared" si="1282"/>
        <v>24.333333333333332</v>
      </c>
      <c r="Q3961" t="str">
        <f t="shared" si="1283"/>
        <v>theater</v>
      </c>
      <c r="R3961" t="str">
        <f t="shared" si="1284"/>
        <v>plays</v>
      </c>
      <c r="S3961" s="8">
        <f t="shared" si="1285"/>
        <v>41881</v>
      </c>
      <c r="T3961" s="8">
        <f t="shared" si="1286"/>
        <v>41910.788842592592</v>
      </c>
      <c r="U3961">
        <f t="shared" si="1287"/>
        <v>2014</v>
      </c>
      <c r="V3961" t="str">
        <f>VLOOKUP(MONTH(S3961),REF!$C$4:$D$15,2,FALSE)</f>
        <v>AUG</v>
      </c>
      <c r="W3961" t="str">
        <f t="shared" si="1288"/>
        <v>NO</v>
      </c>
      <c r="X3961" t="str">
        <f t="shared" si="1289"/>
        <v>YES</v>
      </c>
      <c r="Y3961" t="str">
        <f t="shared" si="1290"/>
        <v>NO</v>
      </c>
      <c r="Z3961" t="str">
        <f t="shared" si="1291"/>
        <v>NO</v>
      </c>
      <c r="AA3961" t="str">
        <f t="shared" si="1292"/>
        <v>NO</v>
      </c>
      <c r="AB3961" t="str">
        <f t="shared" si="1293"/>
        <v>NO</v>
      </c>
      <c r="AC3961" t="str">
        <f t="shared" si="1294"/>
        <v>NO</v>
      </c>
      <c r="AD3961" t="str">
        <f t="shared" si="1295"/>
        <v>NO</v>
      </c>
      <c r="AE3961" t="str">
        <f t="shared" si="1296"/>
        <v>NO</v>
      </c>
      <c r="AF3961" t="str">
        <f t="shared" si="1297"/>
        <v>NO</v>
      </c>
      <c r="AG3961" t="str">
        <f t="shared" si="1298"/>
        <v>NO</v>
      </c>
      <c r="AH3961" t="str">
        <f t="shared" si="1299"/>
        <v>NO</v>
      </c>
      <c r="AI3961" t="str">
        <f t="shared" si="1300"/>
        <v/>
      </c>
      <c r="AJ3961">
        <f t="shared" si="1301"/>
        <v>12</v>
      </c>
    </row>
    <row r="3962" spans="1:36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81"/>
        <v>1.4999999999999999E-2</v>
      </c>
      <c r="P3962" s="6">
        <f t="shared" si="1282"/>
        <v>11.25</v>
      </c>
      <c r="Q3962" t="str">
        <f t="shared" si="1283"/>
        <v>theater</v>
      </c>
      <c r="R3962" t="str">
        <f t="shared" si="1284"/>
        <v>plays</v>
      </c>
      <c r="S3962" s="8">
        <f t="shared" si="1285"/>
        <v>42343</v>
      </c>
      <c r="T3962" s="8">
        <f t="shared" si="1286"/>
        <v>42372.845555555556</v>
      </c>
      <c r="U3962">
        <f t="shared" si="1287"/>
        <v>2015</v>
      </c>
      <c r="V3962" t="str">
        <f>VLOOKUP(MONTH(S3962),REF!$C$4:$D$15,2,FALSE)</f>
        <v>DEC</v>
      </c>
      <c r="W3962" t="str">
        <f t="shared" si="1288"/>
        <v>NO</v>
      </c>
      <c r="X3962" t="str">
        <f t="shared" si="1289"/>
        <v>YES</v>
      </c>
      <c r="Y3962" t="str">
        <f t="shared" si="1290"/>
        <v>NO</v>
      </c>
      <c r="Z3962" t="str">
        <f t="shared" si="1291"/>
        <v>NO</v>
      </c>
      <c r="AA3962" t="str">
        <f t="shared" si="1292"/>
        <v>NO</v>
      </c>
      <c r="AB3962" t="str">
        <f t="shared" si="1293"/>
        <v>NO</v>
      </c>
      <c r="AC3962" t="str">
        <f t="shared" si="1294"/>
        <v>NO</v>
      </c>
      <c r="AD3962" t="str">
        <f t="shared" si="1295"/>
        <v>NO</v>
      </c>
      <c r="AE3962" t="str">
        <f t="shared" si="1296"/>
        <v>NO</v>
      </c>
      <c r="AF3962" t="str">
        <f t="shared" si="1297"/>
        <v>NO</v>
      </c>
      <c r="AG3962" t="str">
        <f t="shared" si="1298"/>
        <v>NO</v>
      </c>
      <c r="AH3962" t="str">
        <f t="shared" si="1299"/>
        <v>NO</v>
      </c>
      <c r="AI3962" t="str">
        <f t="shared" si="1300"/>
        <v/>
      </c>
      <c r="AJ3962">
        <f t="shared" si="1301"/>
        <v>4</v>
      </c>
    </row>
    <row r="3963" spans="1:36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81"/>
        <v>4.1999999999999997E-3</v>
      </c>
      <c r="P3963" s="6">
        <f t="shared" si="1282"/>
        <v>10.5</v>
      </c>
      <c r="Q3963" t="str">
        <f t="shared" si="1283"/>
        <v>theater</v>
      </c>
      <c r="R3963" t="str">
        <f t="shared" si="1284"/>
        <v>plays</v>
      </c>
      <c r="S3963" s="8">
        <f t="shared" si="1285"/>
        <v>41746</v>
      </c>
      <c r="T3963" s="8">
        <f t="shared" si="1286"/>
        <v>41767.891319444447</v>
      </c>
      <c r="U3963">
        <f t="shared" si="1287"/>
        <v>2014</v>
      </c>
      <c r="V3963" t="str">
        <f>VLOOKUP(MONTH(S3963),REF!$C$4:$D$15,2,FALSE)</f>
        <v>APR</v>
      </c>
      <c r="W3963" t="str">
        <f t="shared" si="1288"/>
        <v>NO</v>
      </c>
      <c r="X3963" t="str">
        <f t="shared" si="1289"/>
        <v>NO</v>
      </c>
      <c r="Y3963" t="str">
        <f t="shared" si="1290"/>
        <v>YES</v>
      </c>
      <c r="Z3963" t="str">
        <f t="shared" si="1291"/>
        <v>NO</v>
      </c>
      <c r="AA3963" t="str">
        <f t="shared" si="1292"/>
        <v>NO</v>
      </c>
      <c r="AB3963" t="str">
        <f t="shared" si="1293"/>
        <v>NO</v>
      </c>
      <c r="AC3963" t="str">
        <f t="shared" si="1294"/>
        <v>NO</v>
      </c>
      <c r="AD3963" t="str">
        <f t="shared" si="1295"/>
        <v>NO</v>
      </c>
      <c r="AE3963" t="str">
        <f t="shared" si="1296"/>
        <v>NO</v>
      </c>
      <c r="AF3963" t="str">
        <f t="shared" si="1297"/>
        <v>NO</v>
      </c>
      <c r="AG3963" t="str">
        <f t="shared" si="1298"/>
        <v>NO</v>
      </c>
      <c r="AH3963" t="str">
        <f t="shared" si="1299"/>
        <v>NO</v>
      </c>
      <c r="AI3963" t="str">
        <f t="shared" si="1300"/>
        <v/>
      </c>
      <c r="AJ3963">
        <f t="shared" si="1301"/>
        <v>2</v>
      </c>
    </row>
    <row r="3964" spans="1:36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81"/>
        <v>3.214285714285714E-2</v>
      </c>
      <c r="P3964" s="6">
        <f t="shared" si="1282"/>
        <v>15</v>
      </c>
      <c r="Q3964" t="str">
        <f t="shared" si="1283"/>
        <v>theater</v>
      </c>
      <c r="R3964" t="str">
        <f t="shared" si="1284"/>
        <v>plays</v>
      </c>
      <c r="S3964" s="8">
        <f t="shared" si="1285"/>
        <v>42312</v>
      </c>
      <c r="T3964" s="8">
        <f t="shared" si="1286"/>
        <v>42336.621458333335</v>
      </c>
      <c r="U3964">
        <f t="shared" si="1287"/>
        <v>2015</v>
      </c>
      <c r="V3964" t="str">
        <f>VLOOKUP(MONTH(S3964),REF!$C$4:$D$15,2,FALSE)</f>
        <v>NOV</v>
      </c>
      <c r="W3964" t="str">
        <f t="shared" si="1288"/>
        <v>NO</v>
      </c>
      <c r="X3964" t="str">
        <f t="shared" si="1289"/>
        <v>YES</v>
      </c>
      <c r="Y3964" t="str">
        <f t="shared" si="1290"/>
        <v>NO</v>
      </c>
      <c r="Z3964" t="str">
        <f t="shared" si="1291"/>
        <v>NO</v>
      </c>
      <c r="AA3964" t="str">
        <f t="shared" si="1292"/>
        <v>NO</v>
      </c>
      <c r="AB3964" t="str">
        <f t="shared" si="1293"/>
        <v>NO</v>
      </c>
      <c r="AC3964" t="str">
        <f t="shared" si="1294"/>
        <v>NO</v>
      </c>
      <c r="AD3964" t="str">
        <f t="shared" si="1295"/>
        <v>NO</v>
      </c>
      <c r="AE3964" t="str">
        <f t="shared" si="1296"/>
        <v>NO</v>
      </c>
      <c r="AF3964" t="str">
        <f t="shared" si="1297"/>
        <v>NO</v>
      </c>
      <c r="AG3964" t="str">
        <f t="shared" si="1298"/>
        <v>NO</v>
      </c>
      <c r="AH3964" t="str">
        <f t="shared" si="1299"/>
        <v>NO</v>
      </c>
      <c r="AI3964" t="str">
        <f t="shared" si="1300"/>
        <v/>
      </c>
      <c r="AJ3964">
        <f t="shared" si="1301"/>
        <v>3</v>
      </c>
    </row>
    <row r="3965" spans="1:36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81"/>
        <v>0</v>
      </c>
      <c r="P3965" s="6" t="e">
        <f t="shared" si="1282"/>
        <v>#DIV/0!</v>
      </c>
      <c r="Q3965" t="str">
        <f t="shared" si="1283"/>
        <v>theater</v>
      </c>
      <c r="R3965" t="str">
        <f t="shared" si="1284"/>
        <v>plays</v>
      </c>
      <c r="S3965" s="8">
        <f t="shared" si="1285"/>
        <v>42296</v>
      </c>
      <c r="T3965" s="8">
        <f t="shared" si="1286"/>
        <v>42326.195798611108</v>
      </c>
      <c r="U3965">
        <f t="shared" si="1287"/>
        <v>2015</v>
      </c>
      <c r="V3965" t="str">
        <f>VLOOKUP(MONTH(S3965),REF!$C$4:$D$15,2,FALSE)</f>
        <v>OCT</v>
      </c>
      <c r="W3965" t="str">
        <f t="shared" si="1288"/>
        <v>NO</v>
      </c>
      <c r="X3965" t="str">
        <f t="shared" si="1289"/>
        <v>NO</v>
      </c>
      <c r="Y3965" t="str">
        <f t="shared" si="1290"/>
        <v>NO</v>
      </c>
      <c r="Z3965" t="str">
        <f t="shared" si="1291"/>
        <v>YES</v>
      </c>
      <c r="AA3965" t="str">
        <f t="shared" si="1292"/>
        <v>NO</v>
      </c>
      <c r="AB3965" t="str">
        <f t="shared" si="1293"/>
        <v>NO</v>
      </c>
      <c r="AC3965" t="str">
        <f t="shared" si="1294"/>
        <v>NO</v>
      </c>
      <c r="AD3965" t="str">
        <f t="shared" si="1295"/>
        <v>NO</v>
      </c>
      <c r="AE3965" t="str">
        <f t="shared" si="1296"/>
        <v>NO</v>
      </c>
      <c r="AF3965" t="str">
        <f t="shared" si="1297"/>
        <v>NO</v>
      </c>
      <c r="AG3965" t="str">
        <f t="shared" si="1298"/>
        <v>NO</v>
      </c>
      <c r="AH3965" t="str">
        <f t="shared" si="1299"/>
        <v>NO</v>
      </c>
      <c r="AI3965" t="str">
        <f t="shared" si="1300"/>
        <v/>
      </c>
      <c r="AJ3965">
        <f t="shared" si="1301"/>
        <v>0</v>
      </c>
    </row>
    <row r="3966" spans="1:36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81"/>
        <v>6.3E-2</v>
      </c>
      <c r="P3966" s="6">
        <f t="shared" si="1282"/>
        <v>42</v>
      </c>
      <c r="Q3966" t="str">
        <f t="shared" si="1283"/>
        <v>theater</v>
      </c>
      <c r="R3966" t="str">
        <f t="shared" si="1284"/>
        <v>plays</v>
      </c>
      <c r="S3966" s="8">
        <f t="shared" si="1285"/>
        <v>42054</v>
      </c>
      <c r="T3966" s="8">
        <f t="shared" si="1286"/>
        <v>42113.680393518516</v>
      </c>
      <c r="U3966">
        <f t="shared" si="1287"/>
        <v>2015</v>
      </c>
      <c r="V3966" t="str">
        <f>VLOOKUP(MONTH(S3966),REF!$C$4:$D$15,2,FALSE)</f>
        <v>FEB</v>
      </c>
      <c r="W3966" t="str">
        <f t="shared" si="1288"/>
        <v>NO</v>
      </c>
      <c r="X3966" t="str">
        <f t="shared" si="1289"/>
        <v>YES</v>
      </c>
      <c r="Y3966" t="str">
        <f t="shared" si="1290"/>
        <v>NO</v>
      </c>
      <c r="Z3966" t="str">
        <f t="shared" si="1291"/>
        <v>NO</v>
      </c>
      <c r="AA3966" t="str">
        <f t="shared" si="1292"/>
        <v>NO</v>
      </c>
      <c r="AB3966" t="str">
        <f t="shared" si="1293"/>
        <v>NO</v>
      </c>
      <c r="AC3966" t="str">
        <f t="shared" si="1294"/>
        <v>NO</v>
      </c>
      <c r="AD3966" t="str">
        <f t="shared" si="1295"/>
        <v>NO</v>
      </c>
      <c r="AE3966" t="str">
        <f t="shared" si="1296"/>
        <v>NO</v>
      </c>
      <c r="AF3966" t="str">
        <f t="shared" si="1297"/>
        <v>NO</v>
      </c>
      <c r="AG3966" t="str">
        <f t="shared" si="1298"/>
        <v>NO</v>
      </c>
      <c r="AH3966" t="str">
        <f t="shared" si="1299"/>
        <v>NO</v>
      </c>
      <c r="AI3966" t="str">
        <f t="shared" si="1300"/>
        <v/>
      </c>
      <c r="AJ3966">
        <f t="shared" si="1301"/>
        <v>3</v>
      </c>
    </row>
    <row r="3967" spans="1:36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81"/>
        <v>0.14249999999999999</v>
      </c>
      <c r="P3967" s="6">
        <f t="shared" si="1282"/>
        <v>71.25</v>
      </c>
      <c r="Q3967" t="str">
        <f t="shared" si="1283"/>
        <v>theater</v>
      </c>
      <c r="R3967" t="str">
        <f t="shared" si="1284"/>
        <v>plays</v>
      </c>
      <c r="S3967" s="8">
        <f t="shared" si="1285"/>
        <v>42414</v>
      </c>
      <c r="T3967" s="8">
        <f t="shared" si="1286"/>
        <v>42474.194212962961</v>
      </c>
      <c r="U3967">
        <f t="shared" si="1287"/>
        <v>2016</v>
      </c>
      <c r="V3967" t="str">
        <f>VLOOKUP(MONTH(S3967),REF!$C$4:$D$15,2,FALSE)</f>
        <v>FEB</v>
      </c>
      <c r="W3967" t="str">
        <f t="shared" si="1288"/>
        <v>NO</v>
      </c>
      <c r="X3967" t="str">
        <f t="shared" si="1289"/>
        <v>YES</v>
      </c>
      <c r="Y3967" t="str">
        <f t="shared" si="1290"/>
        <v>NO</v>
      </c>
      <c r="Z3967" t="str">
        <f t="shared" si="1291"/>
        <v>NO</v>
      </c>
      <c r="AA3967" t="str">
        <f t="shared" si="1292"/>
        <v>NO</v>
      </c>
      <c r="AB3967" t="str">
        <f t="shared" si="1293"/>
        <v>NO</v>
      </c>
      <c r="AC3967" t="str">
        <f t="shared" si="1294"/>
        <v>NO</v>
      </c>
      <c r="AD3967" t="str">
        <f t="shared" si="1295"/>
        <v>NO</v>
      </c>
      <c r="AE3967" t="str">
        <f t="shared" si="1296"/>
        <v>NO</v>
      </c>
      <c r="AF3967" t="str">
        <f t="shared" si="1297"/>
        <v>NO</v>
      </c>
      <c r="AG3967" t="str">
        <f t="shared" si="1298"/>
        <v>NO</v>
      </c>
      <c r="AH3967" t="str">
        <f t="shared" si="1299"/>
        <v>NO</v>
      </c>
      <c r="AI3967" t="str">
        <f t="shared" si="1300"/>
        <v/>
      </c>
      <c r="AJ3967">
        <f t="shared" si="1301"/>
        <v>4</v>
      </c>
    </row>
    <row r="3968" spans="1:36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81"/>
        <v>6.0000000000000001E-3</v>
      </c>
      <c r="P3968" s="6">
        <f t="shared" si="1282"/>
        <v>22.5</v>
      </c>
      <c r="Q3968" t="str">
        <f t="shared" si="1283"/>
        <v>theater</v>
      </c>
      <c r="R3968" t="str">
        <f t="shared" si="1284"/>
        <v>plays</v>
      </c>
      <c r="S3968" s="8">
        <f t="shared" si="1285"/>
        <v>41802</v>
      </c>
      <c r="T3968" s="8">
        <f t="shared" si="1286"/>
        <v>41844.124305555553</v>
      </c>
      <c r="U3968">
        <f t="shared" si="1287"/>
        <v>2014</v>
      </c>
      <c r="V3968" t="str">
        <f>VLOOKUP(MONTH(S3968),REF!$C$4:$D$15,2,FALSE)</f>
        <v>JUN</v>
      </c>
      <c r="W3968" t="str">
        <f t="shared" si="1288"/>
        <v>NO</v>
      </c>
      <c r="X3968" t="str">
        <f t="shared" si="1289"/>
        <v>NO</v>
      </c>
      <c r="Y3968" t="str">
        <f t="shared" si="1290"/>
        <v>YES</v>
      </c>
      <c r="Z3968" t="str">
        <f t="shared" si="1291"/>
        <v>NO</v>
      </c>
      <c r="AA3968" t="str">
        <f t="shared" si="1292"/>
        <v>NO</v>
      </c>
      <c r="AB3968" t="str">
        <f t="shared" si="1293"/>
        <v>NO</v>
      </c>
      <c r="AC3968" t="str">
        <f t="shared" si="1294"/>
        <v>NO</v>
      </c>
      <c r="AD3968" t="str">
        <f t="shared" si="1295"/>
        <v>NO</v>
      </c>
      <c r="AE3968" t="str">
        <f t="shared" si="1296"/>
        <v>NO</v>
      </c>
      <c r="AF3968" t="str">
        <f t="shared" si="1297"/>
        <v>NO</v>
      </c>
      <c r="AG3968" t="str">
        <f t="shared" si="1298"/>
        <v>NO</v>
      </c>
      <c r="AH3968" t="str">
        <f t="shared" si="1299"/>
        <v>NO</v>
      </c>
      <c r="AI3968" t="str">
        <f t="shared" si="1300"/>
        <v/>
      </c>
      <c r="AJ3968">
        <f t="shared" si="1301"/>
        <v>2</v>
      </c>
    </row>
    <row r="3969" spans="1:36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81"/>
        <v>0.2411764705882353</v>
      </c>
      <c r="P3969" s="6">
        <f t="shared" si="1282"/>
        <v>41</v>
      </c>
      <c r="Q3969" t="str">
        <f t="shared" si="1283"/>
        <v>theater</v>
      </c>
      <c r="R3969" t="str">
        <f t="shared" si="1284"/>
        <v>plays</v>
      </c>
      <c r="S3969" s="8">
        <f t="shared" si="1285"/>
        <v>42770</v>
      </c>
      <c r="T3969" s="8">
        <f t="shared" si="1286"/>
        <v>42800.290590277778</v>
      </c>
      <c r="U3969">
        <f t="shared" si="1287"/>
        <v>2017</v>
      </c>
      <c r="V3969" t="str">
        <f>VLOOKUP(MONTH(S3969),REF!$C$4:$D$15,2,FALSE)</f>
        <v>FEB</v>
      </c>
      <c r="W3969" t="str">
        <f t="shared" si="1288"/>
        <v>NO</v>
      </c>
      <c r="X3969" t="str">
        <f t="shared" si="1289"/>
        <v>YES</v>
      </c>
      <c r="Y3969" t="str">
        <f t="shared" si="1290"/>
        <v>NO</v>
      </c>
      <c r="Z3969" t="str">
        <f t="shared" si="1291"/>
        <v>NO</v>
      </c>
      <c r="AA3969" t="str">
        <f t="shared" si="1292"/>
        <v>NO</v>
      </c>
      <c r="AB3969" t="str">
        <f t="shared" si="1293"/>
        <v>NO</v>
      </c>
      <c r="AC3969" t="str">
        <f t="shared" si="1294"/>
        <v>NO</v>
      </c>
      <c r="AD3969" t="str">
        <f t="shared" si="1295"/>
        <v>NO</v>
      </c>
      <c r="AE3969" t="str">
        <f t="shared" si="1296"/>
        <v>NO</v>
      </c>
      <c r="AF3969" t="str">
        <f t="shared" si="1297"/>
        <v>NO</v>
      </c>
      <c r="AG3969" t="str">
        <f t="shared" si="1298"/>
        <v>NO</v>
      </c>
      <c r="AH3969" t="str">
        <f t="shared" si="1299"/>
        <v>NO</v>
      </c>
      <c r="AI3969" t="str">
        <f t="shared" si="1300"/>
        <v/>
      </c>
      <c r="AJ3969">
        <f t="shared" si="1301"/>
        <v>10</v>
      </c>
    </row>
    <row r="3970" spans="1:36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81"/>
        <v>0.10539999999999999</v>
      </c>
      <c r="P3970" s="6">
        <f t="shared" si="1282"/>
        <v>47.909090909090907</v>
      </c>
      <c r="Q3970" t="str">
        <f t="shared" si="1283"/>
        <v>theater</v>
      </c>
      <c r="R3970" t="str">
        <f t="shared" si="1284"/>
        <v>plays</v>
      </c>
      <c r="S3970" s="8">
        <f t="shared" si="1285"/>
        <v>42453</v>
      </c>
      <c r="T3970" s="8">
        <f t="shared" si="1286"/>
        <v>42512.815659722226</v>
      </c>
      <c r="U3970">
        <f t="shared" si="1287"/>
        <v>2016</v>
      </c>
      <c r="V3970" t="str">
        <f>VLOOKUP(MONTH(S3970),REF!$C$4:$D$15,2,FALSE)</f>
        <v>MAR</v>
      </c>
      <c r="W3970" t="str">
        <f t="shared" si="1288"/>
        <v>NO</v>
      </c>
      <c r="X3970" t="str">
        <f t="shared" si="1289"/>
        <v>NO</v>
      </c>
      <c r="Y3970" t="str">
        <f t="shared" si="1290"/>
        <v>YES</v>
      </c>
      <c r="Z3970" t="str">
        <f t="shared" si="1291"/>
        <v>NO</v>
      </c>
      <c r="AA3970" t="str">
        <f t="shared" si="1292"/>
        <v>NO</v>
      </c>
      <c r="AB3970" t="str">
        <f t="shared" si="1293"/>
        <v>NO</v>
      </c>
      <c r="AC3970" t="str">
        <f t="shared" si="1294"/>
        <v>NO</v>
      </c>
      <c r="AD3970" t="str">
        <f t="shared" si="1295"/>
        <v>NO</v>
      </c>
      <c r="AE3970" t="str">
        <f t="shared" si="1296"/>
        <v>NO</v>
      </c>
      <c r="AF3970" t="str">
        <f t="shared" si="1297"/>
        <v>NO</v>
      </c>
      <c r="AG3970" t="str">
        <f t="shared" si="1298"/>
        <v>NO</v>
      </c>
      <c r="AH3970" t="str">
        <f t="shared" si="1299"/>
        <v>NO</v>
      </c>
      <c r="AI3970" t="str">
        <f t="shared" si="1300"/>
        <v/>
      </c>
      <c r="AJ3970">
        <f t="shared" si="1301"/>
        <v>11</v>
      </c>
    </row>
    <row r="3971" spans="1:36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302">E3971/D3971</f>
        <v>7.4690265486725665E-2</v>
      </c>
      <c r="P3971" s="6">
        <f t="shared" ref="P3971:P4034" si="1303">E3971/L3971</f>
        <v>35.166666666666664</v>
      </c>
      <c r="Q3971" t="str">
        <f t="shared" ref="Q3971:Q4034" si="1304">LEFT(N3971,FIND("/",N3971)-1)</f>
        <v>theater</v>
      </c>
      <c r="R3971" t="str">
        <f t="shared" ref="R3971:R4034" si="1305">RIGHT(N3971,LEN(N3971)-FIND("/",N3971))</f>
        <v>plays</v>
      </c>
      <c r="S3971" s="8">
        <f t="shared" ref="S3971:S4034" si="1306">ROUND((J3971/86400)+DATE(1970,1,1),0)</f>
        <v>42602</v>
      </c>
      <c r="T3971" s="8">
        <f t="shared" ref="T3971:T4034" si="1307">(I3971/86400)+DATE(1970,1,1)</f>
        <v>42611.163194444445</v>
      </c>
      <c r="U3971">
        <f t="shared" ref="U3971:U4034" si="1308">YEAR(S3971)</f>
        <v>2016</v>
      </c>
      <c r="V3971" t="str">
        <f>VLOOKUP(MONTH(S3971),REF!$C$4:$D$15,2,FALSE)</f>
        <v>AUG</v>
      </c>
      <c r="W3971" t="str">
        <f t="shared" ref="W3971:W4034" si="1309">IF(D3971&lt;1000,"YES","NO")</f>
        <v>NO</v>
      </c>
      <c r="X3971" t="str">
        <f t="shared" ref="X3971:X4034" si="1310">IF(AND($D3971&gt;=1000,$D3971&lt;=4999),"YES","NO")</f>
        <v>YES</v>
      </c>
      <c r="Y3971" t="str">
        <f t="shared" ref="Y3971:Y4034" si="1311">IF(AND($D3971&gt;=5000,$D3971&lt;=9999),"YES","NO")</f>
        <v>NO</v>
      </c>
      <c r="Z3971" t="str">
        <f t="shared" ref="Z3971:Z4034" si="1312">IF(AND($D3971&gt;=10000,$D3971&lt;=14999),"YES","NO")</f>
        <v>NO</v>
      </c>
      <c r="AA3971" t="str">
        <f t="shared" ref="AA3971:AA4034" si="1313">IF(AND($D3971&gt;=15000,$D3971&lt;=19999),"YES","NO")</f>
        <v>NO</v>
      </c>
      <c r="AB3971" t="str">
        <f t="shared" ref="AB3971:AB4034" si="1314">IF(AND($D3971&gt;=20000,$D3971&lt;=24999),"YES","NO")</f>
        <v>NO</v>
      </c>
      <c r="AC3971" t="str">
        <f t="shared" ref="AC3971:AC4034" si="1315">IF(AND($D3971&gt;=25000,$D3971&lt;=29999),"YES","NO")</f>
        <v>NO</v>
      </c>
      <c r="AD3971" t="str">
        <f t="shared" ref="AD3971:AD4034" si="1316">IF(AND($D3971&gt;=30000,$D3971&lt;=34999),"YES","NO")</f>
        <v>NO</v>
      </c>
      <c r="AE3971" t="str">
        <f t="shared" ref="AE3971:AE4034" si="1317">IF(AND($D3971&gt;=35000,$D3971&lt;=39999),"YES","NO")</f>
        <v>NO</v>
      </c>
      <c r="AF3971" t="str">
        <f t="shared" ref="AF3971:AF4034" si="1318">IF(AND($D3971&gt;=40000,$D3971&lt;=44999),"YES","NO")</f>
        <v>NO</v>
      </c>
      <c r="AG3971" t="str">
        <f t="shared" ref="AG3971:AG4034" si="1319">IF(AND($D3971&gt;=45000,$D3971&lt;=49999),"YES","NO")</f>
        <v>NO</v>
      </c>
      <c r="AH3971" t="str">
        <f t="shared" ref="AH3971:AH4034" si="1320">IF($D3971&gt;=50000,"YES","NO")</f>
        <v>NO</v>
      </c>
      <c r="AI3971" t="str">
        <f t="shared" ref="AI3971:AI4034" si="1321">IF(F3971="successful",L3971,"")</f>
        <v/>
      </c>
      <c r="AJ3971">
        <f t="shared" ref="AJ3971:AJ4034" si="1322">IF(F3971="failed",L3971,"")</f>
        <v>6</v>
      </c>
    </row>
    <row r="3972" spans="1:36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302"/>
        <v>7.3333333333333334E-4</v>
      </c>
      <c r="P3972" s="6">
        <f t="shared" si="1303"/>
        <v>5.5</v>
      </c>
      <c r="Q3972" t="str">
        <f t="shared" si="1304"/>
        <v>theater</v>
      </c>
      <c r="R3972" t="str">
        <f t="shared" si="1305"/>
        <v>plays</v>
      </c>
      <c r="S3972" s="8">
        <f t="shared" si="1306"/>
        <v>42448</v>
      </c>
      <c r="T3972" s="8">
        <f t="shared" si="1307"/>
        <v>42477.863553240742</v>
      </c>
      <c r="U3972">
        <f t="shared" si="1308"/>
        <v>2016</v>
      </c>
      <c r="V3972" t="str">
        <f>VLOOKUP(MONTH(S3972),REF!$C$4:$D$15,2,FALSE)</f>
        <v>MAR</v>
      </c>
      <c r="W3972" t="str">
        <f t="shared" si="1309"/>
        <v>NO</v>
      </c>
      <c r="X3972" t="str">
        <f t="shared" si="1310"/>
        <v>NO</v>
      </c>
      <c r="Y3972" t="str">
        <f t="shared" si="1311"/>
        <v>NO</v>
      </c>
      <c r="Z3972" t="str">
        <f t="shared" si="1312"/>
        <v>NO</v>
      </c>
      <c r="AA3972" t="str">
        <f t="shared" si="1313"/>
        <v>YES</v>
      </c>
      <c r="AB3972" t="str">
        <f t="shared" si="1314"/>
        <v>NO</v>
      </c>
      <c r="AC3972" t="str">
        <f t="shared" si="1315"/>
        <v>NO</v>
      </c>
      <c r="AD3972" t="str">
        <f t="shared" si="1316"/>
        <v>NO</v>
      </c>
      <c r="AE3972" t="str">
        <f t="shared" si="1317"/>
        <v>NO</v>
      </c>
      <c r="AF3972" t="str">
        <f t="shared" si="1318"/>
        <v>NO</v>
      </c>
      <c r="AG3972" t="str">
        <f t="shared" si="1319"/>
        <v>NO</v>
      </c>
      <c r="AH3972" t="str">
        <f t="shared" si="1320"/>
        <v>NO</v>
      </c>
      <c r="AI3972" t="str">
        <f t="shared" si="1321"/>
        <v/>
      </c>
      <c r="AJ3972">
        <f t="shared" si="1322"/>
        <v>2</v>
      </c>
    </row>
    <row r="3973" spans="1:36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302"/>
        <v>9.7142857142857135E-3</v>
      </c>
      <c r="P3973" s="6">
        <f t="shared" si="1303"/>
        <v>22.666666666666668</v>
      </c>
      <c r="Q3973" t="str">
        <f t="shared" si="1304"/>
        <v>theater</v>
      </c>
      <c r="R3973" t="str">
        <f t="shared" si="1305"/>
        <v>plays</v>
      </c>
      <c r="S3973" s="8">
        <f t="shared" si="1306"/>
        <v>41812</v>
      </c>
      <c r="T3973" s="8">
        <f t="shared" si="1307"/>
        <v>41841.536180555559</v>
      </c>
      <c r="U3973">
        <f t="shared" si="1308"/>
        <v>2014</v>
      </c>
      <c r="V3973" t="str">
        <f>VLOOKUP(MONTH(S3973),REF!$C$4:$D$15,2,FALSE)</f>
        <v>JUN</v>
      </c>
      <c r="W3973" t="str">
        <f t="shared" si="1309"/>
        <v>NO</v>
      </c>
      <c r="X3973" t="str">
        <f t="shared" si="1310"/>
        <v>NO</v>
      </c>
      <c r="Y3973" t="str">
        <f t="shared" si="1311"/>
        <v>NO</v>
      </c>
      <c r="Z3973" t="str">
        <f t="shared" si="1312"/>
        <v>YES</v>
      </c>
      <c r="AA3973" t="str">
        <f t="shared" si="1313"/>
        <v>NO</v>
      </c>
      <c r="AB3973" t="str">
        <f t="shared" si="1314"/>
        <v>NO</v>
      </c>
      <c r="AC3973" t="str">
        <f t="shared" si="1315"/>
        <v>NO</v>
      </c>
      <c r="AD3973" t="str">
        <f t="shared" si="1316"/>
        <v>NO</v>
      </c>
      <c r="AE3973" t="str">
        <f t="shared" si="1317"/>
        <v>NO</v>
      </c>
      <c r="AF3973" t="str">
        <f t="shared" si="1318"/>
        <v>NO</v>
      </c>
      <c r="AG3973" t="str">
        <f t="shared" si="1319"/>
        <v>NO</v>
      </c>
      <c r="AH3973" t="str">
        <f t="shared" si="1320"/>
        <v>NO</v>
      </c>
      <c r="AI3973" t="str">
        <f t="shared" si="1321"/>
        <v/>
      </c>
      <c r="AJ3973">
        <f t="shared" si="1322"/>
        <v>6</v>
      </c>
    </row>
    <row r="3974" spans="1:36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302"/>
        <v>0.21099999999999999</v>
      </c>
      <c r="P3974" s="6">
        <f t="shared" si="1303"/>
        <v>26.375</v>
      </c>
      <c r="Q3974" t="str">
        <f t="shared" si="1304"/>
        <v>theater</v>
      </c>
      <c r="R3974" t="str">
        <f t="shared" si="1305"/>
        <v>plays</v>
      </c>
      <c r="S3974" s="8">
        <f t="shared" si="1306"/>
        <v>41981</v>
      </c>
      <c r="T3974" s="8">
        <f t="shared" si="1307"/>
        <v>42041.067523148144</v>
      </c>
      <c r="U3974">
        <f t="shared" si="1308"/>
        <v>2014</v>
      </c>
      <c r="V3974" t="str">
        <f>VLOOKUP(MONTH(S3974),REF!$C$4:$D$15,2,FALSE)</f>
        <v>DEC</v>
      </c>
      <c r="W3974" t="str">
        <f t="shared" si="1309"/>
        <v>NO</v>
      </c>
      <c r="X3974" t="str">
        <f t="shared" si="1310"/>
        <v>YES</v>
      </c>
      <c r="Y3974" t="str">
        <f t="shared" si="1311"/>
        <v>NO</v>
      </c>
      <c r="Z3974" t="str">
        <f t="shared" si="1312"/>
        <v>NO</v>
      </c>
      <c r="AA3974" t="str">
        <f t="shared" si="1313"/>
        <v>NO</v>
      </c>
      <c r="AB3974" t="str">
        <f t="shared" si="1314"/>
        <v>NO</v>
      </c>
      <c r="AC3974" t="str">
        <f t="shared" si="1315"/>
        <v>NO</v>
      </c>
      <c r="AD3974" t="str">
        <f t="shared" si="1316"/>
        <v>NO</v>
      </c>
      <c r="AE3974" t="str">
        <f t="shared" si="1317"/>
        <v>NO</v>
      </c>
      <c r="AF3974" t="str">
        <f t="shared" si="1318"/>
        <v>NO</v>
      </c>
      <c r="AG3974" t="str">
        <f t="shared" si="1319"/>
        <v>NO</v>
      </c>
      <c r="AH3974" t="str">
        <f t="shared" si="1320"/>
        <v>NO</v>
      </c>
      <c r="AI3974" t="str">
        <f t="shared" si="1321"/>
        <v/>
      </c>
      <c r="AJ3974">
        <f t="shared" si="1322"/>
        <v>8</v>
      </c>
    </row>
    <row r="3975" spans="1:36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302"/>
        <v>0.78100000000000003</v>
      </c>
      <c r="P3975" s="6">
        <f t="shared" si="1303"/>
        <v>105.54054054054055</v>
      </c>
      <c r="Q3975" t="str">
        <f t="shared" si="1304"/>
        <v>theater</v>
      </c>
      <c r="R3975" t="str">
        <f t="shared" si="1305"/>
        <v>plays</v>
      </c>
      <c r="S3975" s="8">
        <f t="shared" si="1306"/>
        <v>42470</v>
      </c>
      <c r="T3975" s="8">
        <f t="shared" si="1307"/>
        <v>42499.166666666672</v>
      </c>
      <c r="U3975">
        <f t="shared" si="1308"/>
        <v>2016</v>
      </c>
      <c r="V3975" t="str">
        <f>VLOOKUP(MONTH(S3975),REF!$C$4:$D$15,2,FALSE)</f>
        <v>APR</v>
      </c>
      <c r="W3975" t="str">
        <f t="shared" si="1309"/>
        <v>NO</v>
      </c>
      <c r="X3975" t="str">
        <f t="shared" si="1310"/>
        <v>NO</v>
      </c>
      <c r="Y3975" t="str">
        <f t="shared" si="1311"/>
        <v>YES</v>
      </c>
      <c r="Z3975" t="str">
        <f t="shared" si="1312"/>
        <v>NO</v>
      </c>
      <c r="AA3975" t="str">
        <f t="shared" si="1313"/>
        <v>NO</v>
      </c>
      <c r="AB3975" t="str">
        <f t="shared" si="1314"/>
        <v>NO</v>
      </c>
      <c r="AC3975" t="str">
        <f t="shared" si="1315"/>
        <v>NO</v>
      </c>
      <c r="AD3975" t="str">
        <f t="shared" si="1316"/>
        <v>NO</v>
      </c>
      <c r="AE3975" t="str">
        <f t="shared" si="1317"/>
        <v>NO</v>
      </c>
      <c r="AF3975" t="str">
        <f t="shared" si="1318"/>
        <v>NO</v>
      </c>
      <c r="AG3975" t="str">
        <f t="shared" si="1319"/>
        <v>NO</v>
      </c>
      <c r="AH3975" t="str">
        <f t="shared" si="1320"/>
        <v>NO</v>
      </c>
      <c r="AI3975" t="str">
        <f t="shared" si="1321"/>
        <v/>
      </c>
      <c r="AJ3975">
        <f t="shared" si="1322"/>
        <v>37</v>
      </c>
    </row>
    <row r="3976" spans="1:36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302"/>
        <v>0.32</v>
      </c>
      <c r="P3976" s="6">
        <f t="shared" si="1303"/>
        <v>29.09090909090909</v>
      </c>
      <c r="Q3976" t="str">
        <f t="shared" si="1304"/>
        <v>theater</v>
      </c>
      <c r="R3976" t="str">
        <f t="shared" si="1305"/>
        <v>plays</v>
      </c>
      <c r="S3976" s="8">
        <f t="shared" si="1306"/>
        <v>42494</v>
      </c>
      <c r="T3976" s="8">
        <f t="shared" si="1307"/>
        <v>42523.546851851846</v>
      </c>
      <c r="U3976">
        <f t="shared" si="1308"/>
        <v>2016</v>
      </c>
      <c r="V3976" t="str">
        <f>VLOOKUP(MONTH(S3976),REF!$C$4:$D$15,2,FALSE)</f>
        <v>MAY</v>
      </c>
      <c r="W3976" t="str">
        <f t="shared" si="1309"/>
        <v>NO</v>
      </c>
      <c r="X3976" t="str">
        <f t="shared" si="1310"/>
        <v>YES</v>
      </c>
      <c r="Y3976" t="str">
        <f t="shared" si="1311"/>
        <v>NO</v>
      </c>
      <c r="Z3976" t="str">
        <f t="shared" si="1312"/>
        <v>NO</v>
      </c>
      <c r="AA3976" t="str">
        <f t="shared" si="1313"/>
        <v>NO</v>
      </c>
      <c r="AB3976" t="str">
        <f t="shared" si="1314"/>
        <v>NO</v>
      </c>
      <c r="AC3976" t="str">
        <f t="shared" si="1315"/>
        <v>NO</v>
      </c>
      <c r="AD3976" t="str">
        <f t="shared" si="1316"/>
        <v>NO</v>
      </c>
      <c r="AE3976" t="str">
        <f t="shared" si="1317"/>
        <v>NO</v>
      </c>
      <c r="AF3976" t="str">
        <f t="shared" si="1318"/>
        <v>NO</v>
      </c>
      <c r="AG3976" t="str">
        <f t="shared" si="1319"/>
        <v>NO</v>
      </c>
      <c r="AH3976" t="str">
        <f t="shared" si="1320"/>
        <v>NO</v>
      </c>
      <c r="AI3976" t="str">
        <f t="shared" si="1321"/>
        <v/>
      </c>
      <c r="AJ3976">
        <f t="shared" si="1322"/>
        <v>11</v>
      </c>
    </row>
    <row r="3977" spans="1:36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302"/>
        <v>0</v>
      </c>
      <c r="P3977" s="6" t="e">
        <f t="shared" si="1303"/>
        <v>#DIV/0!</v>
      </c>
      <c r="Q3977" t="str">
        <f t="shared" si="1304"/>
        <v>theater</v>
      </c>
      <c r="R3977" t="str">
        <f t="shared" si="1305"/>
        <v>plays</v>
      </c>
      <c r="S3977" s="8">
        <f t="shared" si="1306"/>
        <v>42535</v>
      </c>
      <c r="T3977" s="8">
        <f t="shared" si="1307"/>
        <v>42564.866875</v>
      </c>
      <c r="U3977">
        <f t="shared" si="1308"/>
        <v>2016</v>
      </c>
      <c r="V3977" t="str">
        <f>VLOOKUP(MONTH(S3977),REF!$C$4:$D$15,2,FALSE)</f>
        <v>JUN</v>
      </c>
      <c r="W3977" t="str">
        <f t="shared" si="1309"/>
        <v>YES</v>
      </c>
      <c r="X3977" t="str">
        <f t="shared" si="1310"/>
        <v>NO</v>
      </c>
      <c r="Y3977" t="str">
        <f t="shared" si="1311"/>
        <v>NO</v>
      </c>
      <c r="Z3977" t="str">
        <f t="shared" si="1312"/>
        <v>NO</v>
      </c>
      <c r="AA3977" t="str">
        <f t="shared" si="1313"/>
        <v>NO</v>
      </c>
      <c r="AB3977" t="str">
        <f t="shared" si="1314"/>
        <v>NO</v>
      </c>
      <c r="AC3977" t="str">
        <f t="shared" si="1315"/>
        <v>NO</v>
      </c>
      <c r="AD3977" t="str">
        <f t="shared" si="1316"/>
        <v>NO</v>
      </c>
      <c r="AE3977" t="str">
        <f t="shared" si="1317"/>
        <v>NO</v>
      </c>
      <c r="AF3977" t="str">
        <f t="shared" si="1318"/>
        <v>NO</v>
      </c>
      <c r="AG3977" t="str">
        <f t="shared" si="1319"/>
        <v>NO</v>
      </c>
      <c r="AH3977" t="str">
        <f t="shared" si="1320"/>
        <v>NO</v>
      </c>
      <c r="AI3977" t="str">
        <f t="shared" si="1321"/>
        <v/>
      </c>
      <c r="AJ3977">
        <f t="shared" si="1322"/>
        <v>0</v>
      </c>
    </row>
    <row r="3978" spans="1:36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302"/>
        <v>0.47692307692307695</v>
      </c>
      <c r="P3978" s="6">
        <f t="shared" si="1303"/>
        <v>62</v>
      </c>
      <c r="Q3978" t="str">
        <f t="shared" si="1304"/>
        <v>theater</v>
      </c>
      <c r="R3978" t="str">
        <f t="shared" si="1305"/>
        <v>plays</v>
      </c>
      <c r="S3978" s="8">
        <f t="shared" si="1306"/>
        <v>41831</v>
      </c>
      <c r="T3978" s="8">
        <f t="shared" si="1307"/>
        <v>41852.291666666664</v>
      </c>
      <c r="U3978">
        <f t="shared" si="1308"/>
        <v>2014</v>
      </c>
      <c r="V3978" t="str">
        <f>VLOOKUP(MONTH(S3978),REF!$C$4:$D$15,2,FALSE)</f>
        <v>JUL</v>
      </c>
      <c r="W3978" t="str">
        <f t="shared" si="1309"/>
        <v>NO</v>
      </c>
      <c r="X3978" t="str">
        <f t="shared" si="1310"/>
        <v>YES</v>
      </c>
      <c r="Y3978" t="str">
        <f t="shared" si="1311"/>
        <v>NO</v>
      </c>
      <c r="Z3978" t="str">
        <f t="shared" si="1312"/>
        <v>NO</v>
      </c>
      <c r="AA3978" t="str">
        <f t="shared" si="1313"/>
        <v>NO</v>
      </c>
      <c r="AB3978" t="str">
        <f t="shared" si="1314"/>
        <v>NO</v>
      </c>
      <c r="AC3978" t="str">
        <f t="shared" si="1315"/>
        <v>NO</v>
      </c>
      <c r="AD3978" t="str">
        <f t="shared" si="1316"/>
        <v>NO</v>
      </c>
      <c r="AE3978" t="str">
        <f t="shared" si="1317"/>
        <v>NO</v>
      </c>
      <c r="AF3978" t="str">
        <f t="shared" si="1318"/>
        <v>NO</v>
      </c>
      <c r="AG3978" t="str">
        <f t="shared" si="1319"/>
        <v>NO</v>
      </c>
      <c r="AH3978" t="str">
        <f t="shared" si="1320"/>
        <v>NO</v>
      </c>
      <c r="AI3978" t="str">
        <f t="shared" si="1321"/>
        <v/>
      </c>
      <c r="AJ3978">
        <f t="shared" si="1322"/>
        <v>10</v>
      </c>
    </row>
    <row r="3979" spans="1:36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302"/>
        <v>1.4500000000000001E-2</v>
      </c>
      <c r="P3979" s="6">
        <f t="shared" si="1303"/>
        <v>217.5</v>
      </c>
      <c r="Q3979" t="str">
        <f t="shared" si="1304"/>
        <v>theater</v>
      </c>
      <c r="R3979" t="str">
        <f t="shared" si="1305"/>
        <v>plays</v>
      </c>
      <c r="S3979" s="8">
        <f t="shared" si="1306"/>
        <v>42544</v>
      </c>
      <c r="T3979" s="8">
        <f t="shared" si="1307"/>
        <v>42573.788564814815</v>
      </c>
      <c r="U3979">
        <f t="shared" si="1308"/>
        <v>2016</v>
      </c>
      <c r="V3979" t="str">
        <f>VLOOKUP(MONTH(S3979),REF!$C$4:$D$15,2,FALSE)</f>
        <v>JUN</v>
      </c>
      <c r="W3979" t="str">
        <f t="shared" si="1309"/>
        <v>NO</v>
      </c>
      <c r="X3979" t="str">
        <f t="shared" si="1310"/>
        <v>NO</v>
      </c>
      <c r="Y3979" t="str">
        <f t="shared" si="1311"/>
        <v>NO</v>
      </c>
      <c r="Z3979" t="str">
        <f t="shared" si="1312"/>
        <v>NO</v>
      </c>
      <c r="AA3979" t="str">
        <f t="shared" si="1313"/>
        <v>NO</v>
      </c>
      <c r="AB3979" t="str">
        <f t="shared" si="1314"/>
        <v>NO</v>
      </c>
      <c r="AC3979" t="str">
        <f t="shared" si="1315"/>
        <v>NO</v>
      </c>
      <c r="AD3979" t="str">
        <f t="shared" si="1316"/>
        <v>NO</v>
      </c>
      <c r="AE3979" t="str">
        <f t="shared" si="1317"/>
        <v>NO</v>
      </c>
      <c r="AF3979" t="str">
        <f t="shared" si="1318"/>
        <v>NO</v>
      </c>
      <c r="AG3979" t="str">
        <f t="shared" si="1319"/>
        <v>NO</v>
      </c>
      <c r="AH3979" t="str">
        <f t="shared" si="1320"/>
        <v>YES</v>
      </c>
      <c r="AI3979" t="str">
        <f t="shared" si="1321"/>
        <v/>
      </c>
      <c r="AJ3979">
        <f t="shared" si="1322"/>
        <v>6</v>
      </c>
    </row>
    <row r="3980" spans="1:36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302"/>
        <v>0.107</v>
      </c>
      <c r="P3980" s="6">
        <f t="shared" si="1303"/>
        <v>26.75</v>
      </c>
      <c r="Q3980" t="str">
        <f t="shared" si="1304"/>
        <v>theater</v>
      </c>
      <c r="R3980" t="str">
        <f t="shared" si="1305"/>
        <v>plays</v>
      </c>
      <c r="S3980" s="8">
        <f t="shared" si="1306"/>
        <v>41976</v>
      </c>
      <c r="T3980" s="8">
        <f t="shared" si="1307"/>
        <v>42035.642974537041</v>
      </c>
      <c r="U3980">
        <f t="shared" si="1308"/>
        <v>2014</v>
      </c>
      <c r="V3980" t="str">
        <f>VLOOKUP(MONTH(S3980),REF!$C$4:$D$15,2,FALSE)</f>
        <v>DEC</v>
      </c>
      <c r="W3980" t="str">
        <f t="shared" si="1309"/>
        <v>NO</v>
      </c>
      <c r="X3980" t="str">
        <f t="shared" si="1310"/>
        <v>YES</v>
      </c>
      <c r="Y3980" t="str">
        <f t="shared" si="1311"/>
        <v>NO</v>
      </c>
      <c r="Z3980" t="str">
        <f t="shared" si="1312"/>
        <v>NO</v>
      </c>
      <c r="AA3980" t="str">
        <f t="shared" si="1313"/>
        <v>NO</v>
      </c>
      <c r="AB3980" t="str">
        <f t="shared" si="1314"/>
        <v>NO</v>
      </c>
      <c r="AC3980" t="str">
        <f t="shared" si="1315"/>
        <v>NO</v>
      </c>
      <c r="AD3980" t="str">
        <f t="shared" si="1316"/>
        <v>NO</v>
      </c>
      <c r="AE3980" t="str">
        <f t="shared" si="1317"/>
        <v>NO</v>
      </c>
      <c r="AF3980" t="str">
        <f t="shared" si="1318"/>
        <v>NO</v>
      </c>
      <c r="AG3980" t="str">
        <f t="shared" si="1319"/>
        <v>NO</v>
      </c>
      <c r="AH3980" t="str">
        <f t="shared" si="1320"/>
        <v>NO</v>
      </c>
      <c r="AI3980" t="str">
        <f t="shared" si="1321"/>
        <v/>
      </c>
      <c r="AJ3980">
        <f t="shared" si="1322"/>
        <v>8</v>
      </c>
    </row>
    <row r="3981" spans="1:36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302"/>
        <v>1.8333333333333333E-2</v>
      </c>
      <c r="P3981" s="6">
        <f t="shared" si="1303"/>
        <v>18.333333333333332</v>
      </c>
      <c r="Q3981" t="str">
        <f t="shared" si="1304"/>
        <v>theater</v>
      </c>
      <c r="R3981" t="str">
        <f t="shared" si="1305"/>
        <v>plays</v>
      </c>
      <c r="S3981" s="8">
        <f t="shared" si="1306"/>
        <v>42070</v>
      </c>
      <c r="T3981" s="8">
        <f t="shared" si="1307"/>
        <v>42092.833333333328</v>
      </c>
      <c r="U3981">
        <f t="shared" si="1308"/>
        <v>2015</v>
      </c>
      <c r="V3981" t="str">
        <f>VLOOKUP(MONTH(S3981),REF!$C$4:$D$15,2,FALSE)</f>
        <v>MAR</v>
      </c>
      <c r="W3981" t="str">
        <f t="shared" si="1309"/>
        <v>NO</v>
      </c>
      <c r="X3981" t="str">
        <f t="shared" si="1310"/>
        <v>NO</v>
      </c>
      <c r="Y3981" t="str">
        <f t="shared" si="1311"/>
        <v>YES</v>
      </c>
      <c r="Z3981" t="str">
        <f t="shared" si="1312"/>
        <v>NO</v>
      </c>
      <c r="AA3981" t="str">
        <f t="shared" si="1313"/>
        <v>NO</v>
      </c>
      <c r="AB3981" t="str">
        <f t="shared" si="1314"/>
        <v>NO</v>
      </c>
      <c r="AC3981" t="str">
        <f t="shared" si="1315"/>
        <v>NO</v>
      </c>
      <c r="AD3981" t="str">
        <f t="shared" si="1316"/>
        <v>NO</v>
      </c>
      <c r="AE3981" t="str">
        <f t="shared" si="1317"/>
        <v>NO</v>
      </c>
      <c r="AF3981" t="str">
        <f t="shared" si="1318"/>
        <v>NO</v>
      </c>
      <c r="AG3981" t="str">
        <f t="shared" si="1319"/>
        <v>NO</v>
      </c>
      <c r="AH3981" t="str">
        <f t="shared" si="1320"/>
        <v>NO</v>
      </c>
      <c r="AI3981" t="str">
        <f t="shared" si="1321"/>
        <v/>
      </c>
      <c r="AJ3981">
        <f t="shared" si="1322"/>
        <v>6</v>
      </c>
    </row>
    <row r="3982" spans="1:36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302"/>
        <v>0.18</v>
      </c>
      <c r="P3982" s="6">
        <f t="shared" si="1303"/>
        <v>64.285714285714292</v>
      </c>
      <c r="Q3982" t="str">
        <f t="shared" si="1304"/>
        <v>theater</v>
      </c>
      <c r="R3982" t="str">
        <f t="shared" si="1305"/>
        <v>plays</v>
      </c>
      <c r="S3982" s="8">
        <f t="shared" si="1306"/>
        <v>41796</v>
      </c>
      <c r="T3982" s="8">
        <f t="shared" si="1307"/>
        <v>41825.598923611113</v>
      </c>
      <c r="U3982">
        <f t="shared" si="1308"/>
        <v>2014</v>
      </c>
      <c r="V3982" t="str">
        <f>VLOOKUP(MONTH(S3982),REF!$C$4:$D$15,2,FALSE)</f>
        <v>JUN</v>
      </c>
      <c r="W3982" t="str">
        <f t="shared" si="1309"/>
        <v>NO</v>
      </c>
      <c r="X3982" t="str">
        <f t="shared" si="1310"/>
        <v>YES</v>
      </c>
      <c r="Y3982" t="str">
        <f t="shared" si="1311"/>
        <v>NO</v>
      </c>
      <c r="Z3982" t="str">
        <f t="shared" si="1312"/>
        <v>NO</v>
      </c>
      <c r="AA3982" t="str">
        <f t="shared" si="1313"/>
        <v>NO</v>
      </c>
      <c r="AB3982" t="str">
        <f t="shared" si="1314"/>
        <v>NO</v>
      </c>
      <c r="AC3982" t="str">
        <f t="shared" si="1315"/>
        <v>NO</v>
      </c>
      <c r="AD3982" t="str">
        <f t="shared" si="1316"/>
        <v>NO</v>
      </c>
      <c r="AE3982" t="str">
        <f t="shared" si="1317"/>
        <v>NO</v>
      </c>
      <c r="AF3982" t="str">
        <f t="shared" si="1318"/>
        <v>NO</v>
      </c>
      <c r="AG3982" t="str">
        <f t="shared" si="1319"/>
        <v>NO</v>
      </c>
      <c r="AH3982" t="str">
        <f t="shared" si="1320"/>
        <v>NO</v>
      </c>
      <c r="AI3982" t="str">
        <f t="shared" si="1321"/>
        <v/>
      </c>
      <c r="AJ3982">
        <f t="shared" si="1322"/>
        <v>7</v>
      </c>
    </row>
    <row r="3983" spans="1:36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302"/>
        <v>4.0833333333333333E-2</v>
      </c>
      <c r="P3983" s="6">
        <f t="shared" si="1303"/>
        <v>175</v>
      </c>
      <c r="Q3983" t="str">
        <f t="shared" si="1304"/>
        <v>theater</v>
      </c>
      <c r="R3983" t="str">
        <f t="shared" si="1305"/>
        <v>plays</v>
      </c>
      <c r="S3983" s="8">
        <f t="shared" si="1306"/>
        <v>42508</v>
      </c>
      <c r="T3983" s="8">
        <f t="shared" si="1307"/>
        <v>42568.179965277777</v>
      </c>
      <c r="U3983">
        <f t="shared" si="1308"/>
        <v>2016</v>
      </c>
      <c r="V3983" t="str">
        <f>VLOOKUP(MONTH(S3983),REF!$C$4:$D$15,2,FALSE)</f>
        <v>MAY</v>
      </c>
      <c r="W3983" t="str">
        <f t="shared" si="1309"/>
        <v>NO</v>
      </c>
      <c r="X3983" t="str">
        <f t="shared" si="1310"/>
        <v>NO</v>
      </c>
      <c r="Y3983" t="str">
        <f t="shared" si="1311"/>
        <v>NO</v>
      </c>
      <c r="Z3983" t="str">
        <f t="shared" si="1312"/>
        <v>NO</v>
      </c>
      <c r="AA3983" t="str">
        <f t="shared" si="1313"/>
        <v>NO</v>
      </c>
      <c r="AB3983" t="str">
        <f t="shared" si="1314"/>
        <v>NO</v>
      </c>
      <c r="AC3983" t="str">
        <f t="shared" si="1315"/>
        <v>NO</v>
      </c>
      <c r="AD3983" t="str">
        <f t="shared" si="1316"/>
        <v>YES</v>
      </c>
      <c r="AE3983" t="str">
        <f t="shared" si="1317"/>
        <v>NO</v>
      </c>
      <c r="AF3983" t="str">
        <f t="shared" si="1318"/>
        <v>NO</v>
      </c>
      <c r="AG3983" t="str">
        <f t="shared" si="1319"/>
        <v>NO</v>
      </c>
      <c r="AH3983" t="str">
        <f t="shared" si="1320"/>
        <v>NO</v>
      </c>
      <c r="AI3983" t="str">
        <f t="shared" si="1321"/>
        <v/>
      </c>
      <c r="AJ3983">
        <f t="shared" si="1322"/>
        <v>7</v>
      </c>
    </row>
    <row r="3984" spans="1:36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302"/>
        <v>0.2</v>
      </c>
      <c r="P3984" s="6">
        <f t="shared" si="1303"/>
        <v>34</v>
      </c>
      <c r="Q3984" t="str">
        <f t="shared" si="1304"/>
        <v>theater</v>
      </c>
      <c r="R3984" t="str">
        <f t="shared" si="1305"/>
        <v>plays</v>
      </c>
      <c r="S3984" s="8">
        <f t="shared" si="1306"/>
        <v>42133</v>
      </c>
      <c r="T3984" s="8">
        <f t="shared" si="1307"/>
        <v>42192.809953703705</v>
      </c>
      <c r="U3984">
        <f t="shared" si="1308"/>
        <v>2015</v>
      </c>
      <c r="V3984" t="str">
        <f>VLOOKUP(MONTH(S3984),REF!$C$4:$D$15,2,FALSE)</f>
        <v>MAY</v>
      </c>
      <c r="W3984" t="str">
        <f t="shared" si="1309"/>
        <v>YES</v>
      </c>
      <c r="X3984" t="str">
        <f t="shared" si="1310"/>
        <v>NO</v>
      </c>
      <c r="Y3984" t="str">
        <f t="shared" si="1311"/>
        <v>NO</v>
      </c>
      <c r="Z3984" t="str">
        <f t="shared" si="1312"/>
        <v>NO</v>
      </c>
      <c r="AA3984" t="str">
        <f t="shared" si="1313"/>
        <v>NO</v>
      </c>
      <c r="AB3984" t="str">
        <f t="shared" si="1314"/>
        <v>NO</v>
      </c>
      <c r="AC3984" t="str">
        <f t="shared" si="1315"/>
        <v>NO</v>
      </c>
      <c r="AD3984" t="str">
        <f t="shared" si="1316"/>
        <v>NO</v>
      </c>
      <c r="AE3984" t="str">
        <f t="shared" si="1317"/>
        <v>NO</v>
      </c>
      <c r="AF3984" t="str">
        <f t="shared" si="1318"/>
        <v>NO</v>
      </c>
      <c r="AG3984" t="str">
        <f t="shared" si="1319"/>
        <v>NO</v>
      </c>
      <c r="AH3984" t="str">
        <f t="shared" si="1320"/>
        <v>NO</v>
      </c>
      <c r="AI3984" t="str">
        <f t="shared" si="1321"/>
        <v/>
      </c>
      <c r="AJ3984">
        <f t="shared" si="1322"/>
        <v>5</v>
      </c>
    </row>
    <row r="3985" spans="1:36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302"/>
        <v>0.34802513464991025</v>
      </c>
      <c r="P3985" s="6">
        <f t="shared" si="1303"/>
        <v>84.282608695652172</v>
      </c>
      <c r="Q3985" t="str">
        <f t="shared" si="1304"/>
        <v>theater</v>
      </c>
      <c r="R3985" t="str">
        <f t="shared" si="1305"/>
        <v>plays</v>
      </c>
      <c r="S3985" s="8">
        <f t="shared" si="1306"/>
        <v>41748</v>
      </c>
      <c r="T3985" s="8">
        <f t="shared" si="1307"/>
        <v>41779.290972222225</v>
      </c>
      <c r="U3985">
        <f t="shared" si="1308"/>
        <v>2014</v>
      </c>
      <c r="V3985" t="str">
        <f>VLOOKUP(MONTH(S3985),REF!$C$4:$D$15,2,FALSE)</f>
        <v>APR</v>
      </c>
      <c r="W3985" t="str">
        <f t="shared" si="1309"/>
        <v>NO</v>
      </c>
      <c r="X3985" t="str">
        <f t="shared" si="1310"/>
        <v>NO</v>
      </c>
      <c r="Y3985" t="str">
        <f t="shared" si="1311"/>
        <v>NO</v>
      </c>
      <c r="Z3985" t="str">
        <f t="shared" si="1312"/>
        <v>YES</v>
      </c>
      <c r="AA3985" t="str">
        <f t="shared" si="1313"/>
        <v>NO</v>
      </c>
      <c r="AB3985" t="str">
        <f t="shared" si="1314"/>
        <v>NO</v>
      </c>
      <c r="AC3985" t="str">
        <f t="shared" si="1315"/>
        <v>NO</v>
      </c>
      <c r="AD3985" t="str">
        <f t="shared" si="1316"/>
        <v>NO</v>
      </c>
      <c r="AE3985" t="str">
        <f t="shared" si="1317"/>
        <v>NO</v>
      </c>
      <c r="AF3985" t="str">
        <f t="shared" si="1318"/>
        <v>NO</v>
      </c>
      <c r="AG3985" t="str">
        <f t="shared" si="1319"/>
        <v>NO</v>
      </c>
      <c r="AH3985" t="str">
        <f t="shared" si="1320"/>
        <v>NO</v>
      </c>
      <c r="AI3985" t="str">
        <f t="shared" si="1321"/>
        <v/>
      </c>
      <c r="AJ3985">
        <f t="shared" si="1322"/>
        <v>46</v>
      </c>
    </row>
    <row r="3986" spans="1:36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302"/>
        <v>6.3333333333333339E-2</v>
      </c>
      <c r="P3986" s="6">
        <f t="shared" si="1303"/>
        <v>9.5</v>
      </c>
      <c r="Q3986" t="str">
        <f t="shared" si="1304"/>
        <v>theater</v>
      </c>
      <c r="R3986" t="str">
        <f t="shared" si="1305"/>
        <v>plays</v>
      </c>
      <c r="S3986" s="8">
        <f t="shared" si="1306"/>
        <v>41921</v>
      </c>
      <c r="T3986" s="8">
        <f t="shared" si="1307"/>
        <v>41951</v>
      </c>
      <c r="U3986">
        <f t="shared" si="1308"/>
        <v>2014</v>
      </c>
      <c r="V3986" t="str">
        <f>VLOOKUP(MONTH(S3986),REF!$C$4:$D$15,2,FALSE)</f>
        <v>OCT</v>
      </c>
      <c r="W3986" t="str">
        <f t="shared" si="1309"/>
        <v>NO</v>
      </c>
      <c r="X3986" t="str">
        <f t="shared" si="1310"/>
        <v>YES</v>
      </c>
      <c r="Y3986" t="str">
        <f t="shared" si="1311"/>
        <v>NO</v>
      </c>
      <c r="Z3986" t="str">
        <f t="shared" si="1312"/>
        <v>NO</v>
      </c>
      <c r="AA3986" t="str">
        <f t="shared" si="1313"/>
        <v>NO</v>
      </c>
      <c r="AB3986" t="str">
        <f t="shared" si="1314"/>
        <v>NO</v>
      </c>
      <c r="AC3986" t="str">
        <f t="shared" si="1315"/>
        <v>NO</v>
      </c>
      <c r="AD3986" t="str">
        <f t="shared" si="1316"/>
        <v>NO</v>
      </c>
      <c r="AE3986" t="str">
        <f t="shared" si="1317"/>
        <v>NO</v>
      </c>
      <c r="AF3986" t="str">
        <f t="shared" si="1318"/>
        <v>NO</v>
      </c>
      <c r="AG3986" t="str">
        <f t="shared" si="1319"/>
        <v>NO</v>
      </c>
      <c r="AH3986" t="str">
        <f t="shared" si="1320"/>
        <v>NO</v>
      </c>
      <c r="AI3986" t="str">
        <f t="shared" si="1321"/>
        <v/>
      </c>
      <c r="AJ3986">
        <f t="shared" si="1322"/>
        <v>10</v>
      </c>
    </row>
    <row r="3987" spans="1:36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302"/>
        <v>0.32050000000000001</v>
      </c>
      <c r="P3987" s="6">
        <f t="shared" si="1303"/>
        <v>33.736842105263158</v>
      </c>
      <c r="Q3987" t="str">
        <f t="shared" si="1304"/>
        <v>theater</v>
      </c>
      <c r="R3987" t="str">
        <f t="shared" si="1305"/>
        <v>plays</v>
      </c>
      <c r="S3987" s="8">
        <f t="shared" si="1306"/>
        <v>42400</v>
      </c>
      <c r="T3987" s="8">
        <f t="shared" si="1307"/>
        <v>42420.878472222219</v>
      </c>
      <c r="U3987">
        <f t="shared" si="1308"/>
        <v>2016</v>
      </c>
      <c r="V3987" t="str">
        <f>VLOOKUP(MONTH(S3987),REF!$C$4:$D$15,2,FALSE)</f>
        <v>JAN</v>
      </c>
      <c r="W3987" t="str">
        <f t="shared" si="1309"/>
        <v>NO</v>
      </c>
      <c r="X3987" t="str">
        <f t="shared" si="1310"/>
        <v>YES</v>
      </c>
      <c r="Y3987" t="str">
        <f t="shared" si="1311"/>
        <v>NO</v>
      </c>
      <c r="Z3987" t="str">
        <f t="shared" si="1312"/>
        <v>NO</v>
      </c>
      <c r="AA3987" t="str">
        <f t="shared" si="1313"/>
        <v>NO</v>
      </c>
      <c r="AB3987" t="str">
        <f t="shared" si="1314"/>
        <v>NO</v>
      </c>
      <c r="AC3987" t="str">
        <f t="shared" si="1315"/>
        <v>NO</v>
      </c>
      <c r="AD3987" t="str">
        <f t="shared" si="1316"/>
        <v>NO</v>
      </c>
      <c r="AE3987" t="str">
        <f t="shared" si="1317"/>
        <v>NO</v>
      </c>
      <c r="AF3987" t="str">
        <f t="shared" si="1318"/>
        <v>NO</v>
      </c>
      <c r="AG3987" t="str">
        <f t="shared" si="1319"/>
        <v>NO</v>
      </c>
      <c r="AH3987" t="str">
        <f t="shared" si="1320"/>
        <v>NO</v>
      </c>
      <c r="AI3987" t="str">
        <f t="shared" si="1321"/>
        <v/>
      </c>
      <c r="AJ3987">
        <f t="shared" si="1322"/>
        <v>19</v>
      </c>
    </row>
    <row r="3988" spans="1:36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302"/>
        <v>9.7600000000000006E-2</v>
      </c>
      <c r="P3988" s="6">
        <f t="shared" si="1303"/>
        <v>37.53846153846154</v>
      </c>
      <c r="Q3988" t="str">
        <f t="shared" si="1304"/>
        <v>theater</v>
      </c>
      <c r="R3988" t="str">
        <f t="shared" si="1305"/>
        <v>plays</v>
      </c>
      <c r="S3988" s="8">
        <f t="shared" si="1306"/>
        <v>42468</v>
      </c>
      <c r="T3988" s="8">
        <f t="shared" si="1307"/>
        <v>42496.544444444444</v>
      </c>
      <c r="U3988">
        <f t="shared" si="1308"/>
        <v>2016</v>
      </c>
      <c r="V3988" t="str">
        <f>VLOOKUP(MONTH(S3988),REF!$C$4:$D$15,2,FALSE)</f>
        <v>APR</v>
      </c>
      <c r="W3988" t="str">
        <f t="shared" si="1309"/>
        <v>NO</v>
      </c>
      <c r="X3988" t="str">
        <f t="shared" si="1310"/>
        <v>NO</v>
      </c>
      <c r="Y3988" t="str">
        <f t="shared" si="1311"/>
        <v>YES</v>
      </c>
      <c r="Z3988" t="str">
        <f t="shared" si="1312"/>
        <v>NO</v>
      </c>
      <c r="AA3988" t="str">
        <f t="shared" si="1313"/>
        <v>NO</v>
      </c>
      <c r="AB3988" t="str">
        <f t="shared" si="1314"/>
        <v>NO</v>
      </c>
      <c r="AC3988" t="str">
        <f t="shared" si="1315"/>
        <v>NO</v>
      </c>
      <c r="AD3988" t="str">
        <f t="shared" si="1316"/>
        <v>NO</v>
      </c>
      <c r="AE3988" t="str">
        <f t="shared" si="1317"/>
        <v>NO</v>
      </c>
      <c r="AF3988" t="str">
        <f t="shared" si="1318"/>
        <v>NO</v>
      </c>
      <c r="AG3988" t="str">
        <f t="shared" si="1319"/>
        <v>NO</v>
      </c>
      <c r="AH3988" t="str">
        <f t="shared" si="1320"/>
        <v>NO</v>
      </c>
      <c r="AI3988" t="str">
        <f t="shared" si="1321"/>
        <v/>
      </c>
      <c r="AJ3988">
        <f t="shared" si="1322"/>
        <v>13</v>
      </c>
    </row>
    <row r="3989" spans="1:36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302"/>
        <v>0.3775</v>
      </c>
      <c r="P3989" s="6">
        <f t="shared" si="1303"/>
        <v>11.615384615384615</v>
      </c>
      <c r="Q3989" t="str">
        <f t="shared" si="1304"/>
        <v>theater</v>
      </c>
      <c r="R3989" t="str">
        <f t="shared" si="1305"/>
        <v>plays</v>
      </c>
      <c r="S3989" s="8">
        <f t="shared" si="1306"/>
        <v>41766</v>
      </c>
      <c r="T3989" s="8">
        <f t="shared" si="1307"/>
        <v>41775.92465277778</v>
      </c>
      <c r="U3989">
        <f t="shared" si="1308"/>
        <v>2014</v>
      </c>
      <c r="V3989" t="str">
        <f>VLOOKUP(MONTH(S3989),REF!$C$4:$D$15,2,FALSE)</f>
        <v>MAY</v>
      </c>
      <c r="W3989" t="str">
        <f t="shared" si="1309"/>
        <v>YES</v>
      </c>
      <c r="X3989" t="str">
        <f t="shared" si="1310"/>
        <v>NO</v>
      </c>
      <c r="Y3989" t="str">
        <f t="shared" si="1311"/>
        <v>NO</v>
      </c>
      <c r="Z3989" t="str">
        <f t="shared" si="1312"/>
        <v>NO</v>
      </c>
      <c r="AA3989" t="str">
        <f t="shared" si="1313"/>
        <v>NO</v>
      </c>
      <c r="AB3989" t="str">
        <f t="shared" si="1314"/>
        <v>NO</v>
      </c>
      <c r="AC3989" t="str">
        <f t="shared" si="1315"/>
        <v>NO</v>
      </c>
      <c r="AD3989" t="str">
        <f t="shared" si="1316"/>
        <v>NO</v>
      </c>
      <c r="AE3989" t="str">
        <f t="shared" si="1317"/>
        <v>NO</v>
      </c>
      <c r="AF3989" t="str">
        <f t="shared" si="1318"/>
        <v>NO</v>
      </c>
      <c r="AG3989" t="str">
        <f t="shared" si="1319"/>
        <v>NO</v>
      </c>
      <c r="AH3989" t="str">
        <f t="shared" si="1320"/>
        <v>NO</v>
      </c>
      <c r="AI3989" t="str">
        <f t="shared" si="1321"/>
        <v/>
      </c>
      <c r="AJ3989">
        <f t="shared" si="1322"/>
        <v>13</v>
      </c>
    </row>
    <row r="3990" spans="1:36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302"/>
        <v>2.1333333333333333E-2</v>
      </c>
      <c r="P3990" s="6">
        <f t="shared" si="1303"/>
        <v>8</v>
      </c>
      <c r="Q3990" t="str">
        <f t="shared" si="1304"/>
        <v>theater</v>
      </c>
      <c r="R3990" t="str">
        <f t="shared" si="1305"/>
        <v>plays</v>
      </c>
      <c r="S3990" s="8">
        <f t="shared" si="1306"/>
        <v>42230</v>
      </c>
      <c r="T3990" s="8">
        <f t="shared" si="1307"/>
        <v>42245.08116898148</v>
      </c>
      <c r="U3990">
        <f t="shared" si="1308"/>
        <v>2015</v>
      </c>
      <c r="V3990" t="str">
        <f>VLOOKUP(MONTH(S3990),REF!$C$4:$D$15,2,FALSE)</f>
        <v>AUG</v>
      </c>
      <c r="W3990" t="str">
        <f t="shared" si="1309"/>
        <v>NO</v>
      </c>
      <c r="X3990" t="str">
        <f t="shared" si="1310"/>
        <v>YES</v>
      </c>
      <c r="Y3990" t="str">
        <f t="shared" si="1311"/>
        <v>NO</v>
      </c>
      <c r="Z3990" t="str">
        <f t="shared" si="1312"/>
        <v>NO</v>
      </c>
      <c r="AA3990" t="str">
        <f t="shared" si="1313"/>
        <v>NO</v>
      </c>
      <c r="AB3990" t="str">
        <f t="shared" si="1314"/>
        <v>NO</v>
      </c>
      <c r="AC3990" t="str">
        <f t="shared" si="1315"/>
        <v>NO</v>
      </c>
      <c r="AD3990" t="str">
        <f t="shared" si="1316"/>
        <v>NO</v>
      </c>
      <c r="AE3990" t="str">
        <f t="shared" si="1317"/>
        <v>NO</v>
      </c>
      <c r="AF3990" t="str">
        <f t="shared" si="1318"/>
        <v>NO</v>
      </c>
      <c r="AG3990" t="str">
        <f t="shared" si="1319"/>
        <v>NO</v>
      </c>
      <c r="AH3990" t="str">
        <f t="shared" si="1320"/>
        <v>NO</v>
      </c>
      <c r="AI3990" t="str">
        <f t="shared" si="1321"/>
        <v/>
      </c>
      <c r="AJ3990">
        <f t="shared" si="1322"/>
        <v>4</v>
      </c>
    </row>
    <row r="3991" spans="1:36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302"/>
        <v>0</v>
      </c>
      <c r="P3991" s="6" t="e">
        <f t="shared" si="1303"/>
        <v>#DIV/0!</v>
      </c>
      <c r="Q3991" t="str">
        <f t="shared" si="1304"/>
        <v>theater</v>
      </c>
      <c r="R3991" t="str">
        <f t="shared" si="1305"/>
        <v>plays</v>
      </c>
      <c r="S3991" s="8">
        <f t="shared" si="1306"/>
        <v>42287</v>
      </c>
      <c r="T3991" s="8">
        <f t="shared" si="1307"/>
        <v>42316.791446759264</v>
      </c>
      <c r="U3991">
        <f t="shared" si="1308"/>
        <v>2015</v>
      </c>
      <c r="V3991" t="str">
        <f>VLOOKUP(MONTH(S3991),REF!$C$4:$D$15,2,FALSE)</f>
        <v>OCT</v>
      </c>
      <c r="W3991" t="str">
        <f t="shared" si="1309"/>
        <v>NO</v>
      </c>
      <c r="X3991" t="str">
        <f t="shared" si="1310"/>
        <v>YES</v>
      </c>
      <c r="Y3991" t="str">
        <f t="shared" si="1311"/>
        <v>NO</v>
      </c>
      <c r="Z3991" t="str">
        <f t="shared" si="1312"/>
        <v>NO</v>
      </c>
      <c r="AA3991" t="str">
        <f t="shared" si="1313"/>
        <v>NO</v>
      </c>
      <c r="AB3991" t="str">
        <f t="shared" si="1314"/>
        <v>NO</v>
      </c>
      <c r="AC3991" t="str">
        <f t="shared" si="1315"/>
        <v>NO</v>
      </c>
      <c r="AD3991" t="str">
        <f t="shared" si="1316"/>
        <v>NO</v>
      </c>
      <c r="AE3991" t="str">
        <f t="shared" si="1317"/>
        <v>NO</v>
      </c>
      <c r="AF3991" t="str">
        <f t="shared" si="1318"/>
        <v>NO</v>
      </c>
      <c r="AG3991" t="str">
        <f t="shared" si="1319"/>
        <v>NO</v>
      </c>
      <c r="AH3991" t="str">
        <f t="shared" si="1320"/>
        <v>NO</v>
      </c>
      <c r="AI3991" t="str">
        <f t="shared" si="1321"/>
        <v/>
      </c>
      <c r="AJ3991">
        <f t="shared" si="1322"/>
        <v>0</v>
      </c>
    </row>
    <row r="3992" spans="1:36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302"/>
        <v>4.1818181818181817E-2</v>
      </c>
      <c r="P3992" s="6">
        <f t="shared" si="1303"/>
        <v>23</v>
      </c>
      <c r="Q3992" t="str">
        <f t="shared" si="1304"/>
        <v>theater</v>
      </c>
      <c r="R3992" t="str">
        <f t="shared" si="1305"/>
        <v>plays</v>
      </c>
      <c r="S3992" s="8">
        <f t="shared" si="1306"/>
        <v>42402</v>
      </c>
      <c r="T3992" s="8">
        <f t="shared" si="1307"/>
        <v>42431.672372685185</v>
      </c>
      <c r="U3992">
        <f t="shared" si="1308"/>
        <v>2016</v>
      </c>
      <c r="V3992" t="str">
        <f>VLOOKUP(MONTH(S3992),REF!$C$4:$D$15,2,FALSE)</f>
        <v>FEB</v>
      </c>
      <c r="W3992" t="str">
        <f t="shared" si="1309"/>
        <v>NO</v>
      </c>
      <c r="X3992" t="str">
        <f t="shared" si="1310"/>
        <v>YES</v>
      </c>
      <c r="Y3992" t="str">
        <f t="shared" si="1311"/>
        <v>NO</v>
      </c>
      <c r="Z3992" t="str">
        <f t="shared" si="1312"/>
        <v>NO</v>
      </c>
      <c r="AA3992" t="str">
        <f t="shared" si="1313"/>
        <v>NO</v>
      </c>
      <c r="AB3992" t="str">
        <f t="shared" si="1314"/>
        <v>NO</v>
      </c>
      <c r="AC3992" t="str">
        <f t="shared" si="1315"/>
        <v>NO</v>
      </c>
      <c r="AD3992" t="str">
        <f t="shared" si="1316"/>
        <v>NO</v>
      </c>
      <c r="AE3992" t="str">
        <f t="shared" si="1317"/>
        <v>NO</v>
      </c>
      <c r="AF3992" t="str">
        <f t="shared" si="1318"/>
        <v>NO</v>
      </c>
      <c r="AG3992" t="str">
        <f t="shared" si="1319"/>
        <v>NO</v>
      </c>
      <c r="AH3992" t="str">
        <f t="shared" si="1320"/>
        <v>NO</v>
      </c>
      <c r="AI3992" t="str">
        <f t="shared" si="1321"/>
        <v/>
      </c>
      <c r="AJ3992">
        <f t="shared" si="1322"/>
        <v>3</v>
      </c>
    </row>
    <row r="3993" spans="1:36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302"/>
        <v>0.2</v>
      </c>
      <c r="P3993" s="6">
        <f t="shared" si="1303"/>
        <v>100</v>
      </c>
      <c r="Q3993" t="str">
        <f t="shared" si="1304"/>
        <v>theater</v>
      </c>
      <c r="R3993" t="str">
        <f t="shared" si="1305"/>
        <v>plays</v>
      </c>
      <c r="S3993" s="8">
        <f t="shared" si="1306"/>
        <v>42126</v>
      </c>
      <c r="T3993" s="8">
        <f t="shared" si="1307"/>
        <v>42155.644467592589</v>
      </c>
      <c r="U3993">
        <f t="shared" si="1308"/>
        <v>2015</v>
      </c>
      <c r="V3993" t="str">
        <f>VLOOKUP(MONTH(S3993),REF!$C$4:$D$15,2,FALSE)</f>
        <v>MAY</v>
      </c>
      <c r="W3993" t="str">
        <f t="shared" si="1309"/>
        <v>YES</v>
      </c>
      <c r="X3993" t="str">
        <f t="shared" si="1310"/>
        <v>NO</v>
      </c>
      <c r="Y3993" t="str">
        <f t="shared" si="1311"/>
        <v>NO</v>
      </c>
      <c r="Z3993" t="str">
        <f t="shared" si="1312"/>
        <v>NO</v>
      </c>
      <c r="AA3993" t="str">
        <f t="shared" si="1313"/>
        <v>NO</v>
      </c>
      <c r="AB3993" t="str">
        <f t="shared" si="1314"/>
        <v>NO</v>
      </c>
      <c r="AC3993" t="str">
        <f t="shared" si="1315"/>
        <v>NO</v>
      </c>
      <c r="AD3993" t="str">
        <f t="shared" si="1316"/>
        <v>NO</v>
      </c>
      <c r="AE3993" t="str">
        <f t="shared" si="1317"/>
        <v>NO</v>
      </c>
      <c r="AF3993" t="str">
        <f t="shared" si="1318"/>
        <v>NO</v>
      </c>
      <c r="AG3993" t="str">
        <f t="shared" si="1319"/>
        <v>NO</v>
      </c>
      <c r="AH3993" t="str">
        <f t="shared" si="1320"/>
        <v>NO</v>
      </c>
      <c r="AI3993" t="str">
        <f t="shared" si="1321"/>
        <v/>
      </c>
      <c r="AJ3993">
        <f t="shared" si="1322"/>
        <v>1</v>
      </c>
    </row>
    <row r="3994" spans="1:36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302"/>
        <v>5.4100000000000002E-2</v>
      </c>
      <c r="P3994" s="6">
        <f t="shared" si="1303"/>
        <v>60.111111111111114</v>
      </c>
      <c r="Q3994" t="str">
        <f t="shared" si="1304"/>
        <v>theater</v>
      </c>
      <c r="R3994" t="str">
        <f t="shared" si="1305"/>
        <v>plays</v>
      </c>
      <c r="S3994" s="8">
        <f t="shared" si="1306"/>
        <v>42290</v>
      </c>
      <c r="T3994" s="8">
        <f t="shared" si="1307"/>
        <v>42349.982164351852</v>
      </c>
      <c r="U3994">
        <f t="shared" si="1308"/>
        <v>2015</v>
      </c>
      <c r="V3994" t="str">
        <f>VLOOKUP(MONTH(S3994),REF!$C$4:$D$15,2,FALSE)</f>
        <v>OCT</v>
      </c>
      <c r="W3994" t="str">
        <f t="shared" si="1309"/>
        <v>NO</v>
      </c>
      <c r="X3994" t="str">
        <f t="shared" si="1310"/>
        <v>NO</v>
      </c>
      <c r="Y3994" t="str">
        <f t="shared" si="1311"/>
        <v>NO</v>
      </c>
      <c r="Z3994" t="str">
        <f t="shared" si="1312"/>
        <v>YES</v>
      </c>
      <c r="AA3994" t="str">
        <f t="shared" si="1313"/>
        <v>NO</v>
      </c>
      <c r="AB3994" t="str">
        <f t="shared" si="1314"/>
        <v>NO</v>
      </c>
      <c r="AC3994" t="str">
        <f t="shared" si="1315"/>
        <v>NO</v>
      </c>
      <c r="AD3994" t="str">
        <f t="shared" si="1316"/>
        <v>NO</v>
      </c>
      <c r="AE3994" t="str">
        <f t="shared" si="1317"/>
        <v>NO</v>
      </c>
      <c r="AF3994" t="str">
        <f t="shared" si="1318"/>
        <v>NO</v>
      </c>
      <c r="AG3994" t="str">
        <f t="shared" si="1319"/>
        <v>NO</v>
      </c>
      <c r="AH3994" t="str">
        <f t="shared" si="1320"/>
        <v>NO</v>
      </c>
      <c r="AI3994" t="str">
        <f t="shared" si="1321"/>
        <v/>
      </c>
      <c r="AJ3994">
        <f t="shared" si="1322"/>
        <v>9</v>
      </c>
    </row>
    <row r="3995" spans="1:36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302"/>
        <v>6.0000000000000002E-5</v>
      </c>
      <c r="P3995" s="6">
        <f t="shared" si="1303"/>
        <v>3</v>
      </c>
      <c r="Q3995" t="str">
        <f t="shared" si="1304"/>
        <v>theater</v>
      </c>
      <c r="R3995" t="str">
        <f t="shared" si="1305"/>
        <v>plays</v>
      </c>
      <c r="S3995" s="8">
        <f t="shared" si="1306"/>
        <v>42108</v>
      </c>
      <c r="T3995" s="8">
        <f t="shared" si="1307"/>
        <v>42137.864722222221</v>
      </c>
      <c r="U3995">
        <f t="shared" si="1308"/>
        <v>2015</v>
      </c>
      <c r="V3995" t="str">
        <f>VLOOKUP(MONTH(S3995),REF!$C$4:$D$15,2,FALSE)</f>
        <v>APR</v>
      </c>
      <c r="W3995" t="str">
        <f t="shared" si="1309"/>
        <v>NO</v>
      </c>
      <c r="X3995" t="str">
        <f t="shared" si="1310"/>
        <v>NO</v>
      </c>
      <c r="Y3995" t="str">
        <f t="shared" si="1311"/>
        <v>NO</v>
      </c>
      <c r="Z3995" t="str">
        <f t="shared" si="1312"/>
        <v>NO</v>
      </c>
      <c r="AA3995" t="str">
        <f t="shared" si="1313"/>
        <v>NO</v>
      </c>
      <c r="AB3995" t="str">
        <f t="shared" si="1314"/>
        <v>NO</v>
      </c>
      <c r="AC3995" t="str">
        <f t="shared" si="1315"/>
        <v>NO</v>
      </c>
      <c r="AD3995" t="str">
        <f t="shared" si="1316"/>
        <v>NO</v>
      </c>
      <c r="AE3995" t="str">
        <f t="shared" si="1317"/>
        <v>NO</v>
      </c>
      <c r="AF3995" t="str">
        <f t="shared" si="1318"/>
        <v>NO</v>
      </c>
      <c r="AG3995" t="str">
        <f t="shared" si="1319"/>
        <v>NO</v>
      </c>
      <c r="AH3995" t="str">
        <f t="shared" si="1320"/>
        <v>YES</v>
      </c>
      <c r="AI3995" t="str">
        <f t="shared" si="1321"/>
        <v/>
      </c>
      <c r="AJ3995">
        <f t="shared" si="1322"/>
        <v>1</v>
      </c>
    </row>
    <row r="3996" spans="1:36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302"/>
        <v>2.5000000000000001E-3</v>
      </c>
      <c r="P3996" s="6">
        <f t="shared" si="1303"/>
        <v>5</v>
      </c>
      <c r="Q3996" t="str">
        <f t="shared" si="1304"/>
        <v>theater</v>
      </c>
      <c r="R3996" t="str">
        <f t="shared" si="1305"/>
        <v>plays</v>
      </c>
      <c r="S3996" s="8">
        <f t="shared" si="1306"/>
        <v>41809</v>
      </c>
      <c r="T3996" s="8">
        <f t="shared" si="1307"/>
        <v>41839.389930555553</v>
      </c>
      <c r="U3996">
        <f t="shared" si="1308"/>
        <v>2014</v>
      </c>
      <c r="V3996" t="str">
        <f>VLOOKUP(MONTH(S3996),REF!$C$4:$D$15,2,FALSE)</f>
        <v>JUN</v>
      </c>
      <c r="W3996" t="str">
        <f t="shared" si="1309"/>
        <v>NO</v>
      </c>
      <c r="X3996" t="str">
        <f t="shared" si="1310"/>
        <v>YES</v>
      </c>
      <c r="Y3996" t="str">
        <f t="shared" si="1311"/>
        <v>NO</v>
      </c>
      <c r="Z3996" t="str">
        <f t="shared" si="1312"/>
        <v>NO</v>
      </c>
      <c r="AA3996" t="str">
        <f t="shared" si="1313"/>
        <v>NO</v>
      </c>
      <c r="AB3996" t="str">
        <f t="shared" si="1314"/>
        <v>NO</v>
      </c>
      <c r="AC3996" t="str">
        <f t="shared" si="1315"/>
        <v>NO</v>
      </c>
      <c r="AD3996" t="str">
        <f t="shared" si="1316"/>
        <v>NO</v>
      </c>
      <c r="AE3996" t="str">
        <f t="shared" si="1317"/>
        <v>NO</v>
      </c>
      <c r="AF3996" t="str">
        <f t="shared" si="1318"/>
        <v>NO</v>
      </c>
      <c r="AG3996" t="str">
        <f t="shared" si="1319"/>
        <v>NO</v>
      </c>
      <c r="AH3996" t="str">
        <f t="shared" si="1320"/>
        <v>NO</v>
      </c>
      <c r="AI3996" t="str">
        <f t="shared" si="1321"/>
        <v/>
      </c>
      <c r="AJ3996">
        <f t="shared" si="1322"/>
        <v>1</v>
      </c>
    </row>
    <row r="3997" spans="1:36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302"/>
        <v>0.35</v>
      </c>
      <c r="P3997" s="6">
        <f t="shared" si="1303"/>
        <v>17.5</v>
      </c>
      <c r="Q3997" t="str">
        <f t="shared" si="1304"/>
        <v>theater</v>
      </c>
      <c r="R3997" t="str">
        <f t="shared" si="1305"/>
        <v>plays</v>
      </c>
      <c r="S3997" s="8">
        <f t="shared" si="1306"/>
        <v>42020</v>
      </c>
      <c r="T3997" s="8">
        <f t="shared" si="1307"/>
        <v>42049.477083333331</v>
      </c>
      <c r="U3997">
        <f t="shared" si="1308"/>
        <v>2015</v>
      </c>
      <c r="V3997" t="str">
        <f>VLOOKUP(MONTH(S3997),REF!$C$4:$D$15,2,FALSE)</f>
        <v>JAN</v>
      </c>
      <c r="W3997" t="str">
        <f t="shared" si="1309"/>
        <v>YES</v>
      </c>
      <c r="X3997" t="str">
        <f t="shared" si="1310"/>
        <v>NO</v>
      </c>
      <c r="Y3997" t="str">
        <f t="shared" si="1311"/>
        <v>NO</v>
      </c>
      <c r="Z3997" t="str">
        <f t="shared" si="1312"/>
        <v>NO</v>
      </c>
      <c r="AA3997" t="str">
        <f t="shared" si="1313"/>
        <v>NO</v>
      </c>
      <c r="AB3997" t="str">
        <f t="shared" si="1314"/>
        <v>NO</v>
      </c>
      <c r="AC3997" t="str">
        <f t="shared" si="1315"/>
        <v>NO</v>
      </c>
      <c r="AD3997" t="str">
        <f t="shared" si="1316"/>
        <v>NO</v>
      </c>
      <c r="AE3997" t="str">
        <f t="shared" si="1317"/>
        <v>NO</v>
      </c>
      <c r="AF3997" t="str">
        <f t="shared" si="1318"/>
        <v>NO</v>
      </c>
      <c r="AG3997" t="str">
        <f t="shared" si="1319"/>
        <v>NO</v>
      </c>
      <c r="AH3997" t="str">
        <f t="shared" si="1320"/>
        <v>NO</v>
      </c>
      <c r="AI3997" t="str">
        <f t="shared" si="1321"/>
        <v/>
      </c>
      <c r="AJ3997">
        <f t="shared" si="1322"/>
        <v>4</v>
      </c>
    </row>
    <row r="3998" spans="1:36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302"/>
        <v>0.16566666666666666</v>
      </c>
      <c r="P3998" s="6">
        <f t="shared" si="1303"/>
        <v>29.235294117647058</v>
      </c>
      <c r="Q3998" t="str">
        <f t="shared" si="1304"/>
        <v>theater</v>
      </c>
      <c r="R3998" t="str">
        <f t="shared" si="1305"/>
        <v>plays</v>
      </c>
      <c r="S3998" s="8">
        <f t="shared" si="1306"/>
        <v>41950</v>
      </c>
      <c r="T3998" s="8">
        <f t="shared" si="1307"/>
        <v>41963.669444444444</v>
      </c>
      <c r="U3998">
        <f t="shared" si="1308"/>
        <v>2014</v>
      </c>
      <c r="V3998" t="str">
        <f>VLOOKUP(MONTH(S3998),REF!$C$4:$D$15,2,FALSE)</f>
        <v>NOV</v>
      </c>
      <c r="W3998" t="str">
        <f t="shared" si="1309"/>
        <v>NO</v>
      </c>
      <c r="X3998" t="str">
        <f t="shared" si="1310"/>
        <v>YES</v>
      </c>
      <c r="Y3998" t="str">
        <f t="shared" si="1311"/>
        <v>NO</v>
      </c>
      <c r="Z3998" t="str">
        <f t="shared" si="1312"/>
        <v>NO</v>
      </c>
      <c r="AA3998" t="str">
        <f t="shared" si="1313"/>
        <v>NO</v>
      </c>
      <c r="AB3998" t="str">
        <f t="shared" si="1314"/>
        <v>NO</v>
      </c>
      <c r="AC3998" t="str">
        <f t="shared" si="1315"/>
        <v>NO</v>
      </c>
      <c r="AD3998" t="str">
        <f t="shared" si="1316"/>
        <v>NO</v>
      </c>
      <c r="AE3998" t="str">
        <f t="shared" si="1317"/>
        <v>NO</v>
      </c>
      <c r="AF3998" t="str">
        <f t="shared" si="1318"/>
        <v>NO</v>
      </c>
      <c r="AG3998" t="str">
        <f t="shared" si="1319"/>
        <v>NO</v>
      </c>
      <c r="AH3998" t="str">
        <f t="shared" si="1320"/>
        <v>NO</v>
      </c>
      <c r="AI3998" t="str">
        <f t="shared" si="1321"/>
        <v/>
      </c>
      <c r="AJ3998">
        <f t="shared" si="1322"/>
        <v>17</v>
      </c>
    </row>
    <row r="3999" spans="1:36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302"/>
        <v>0</v>
      </c>
      <c r="P3999" s="6" t="e">
        <f t="shared" si="1303"/>
        <v>#DIV/0!</v>
      </c>
      <c r="Q3999" t="str">
        <f t="shared" si="1304"/>
        <v>theater</v>
      </c>
      <c r="R3999" t="str">
        <f t="shared" si="1305"/>
        <v>plays</v>
      </c>
      <c r="S3999" s="8">
        <f t="shared" si="1306"/>
        <v>42069</v>
      </c>
      <c r="T3999" s="8">
        <f t="shared" si="1307"/>
        <v>42099.349780092598</v>
      </c>
      <c r="U3999">
        <f t="shared" si="1308"/>
        <v>2015</v>
      </c>
      <c r="V3999" t="str">
        <f>VLOOKUP(MONTH(S3999),REF!$C$4:$D$15,2,FALSE)</f>
        <v>MAR</v>
      </c>
      <c r="W3999" t="str">
        <f t="shared" si="1309"/>
        <v>NO</v>
      </c>
      <c r="X3999" t="str">
        <f t="shared" si="1310"/>
        <v>YES</v>
      </c>
      <c r="Y3999" t="str">
        <f t="shared" si="1311"/>
        <v>NO</v>
      </c>
      <c r="Z3999" t="str">
        <f t="shared" si="1312"/>
        <v>NO</v>
      </c>
      <c r="AA3999" t="str">
        <f t="shared" si="1313"/>
        <v>NO</v>
      </c>
      <c r="AB3999" t="str">
        <f t="shared" si="1314"/>
        <v>NO</v>
      </c>
      <c r="AC3999" t="str">
        <f t="shared" si="1315"/>
        <v>NO</v>
      </c>
      <c r="AD3999" t="str">
        <f t="shared" si="1316"/>
        <v>NO</v>
      </c>
      <c r="AE3999" t="str">
        <f t="shared" si="1317"/>
        <v>NO</v>
      </c>
      <c r="AF3999" t="str">
        <f t="shared" si="1318"/>
        <v>NO</v>
      </c>
      <c r="AG3999" t="str">
        <f t="shared" si="1319"/>
        <v>NO</v>
      </c>
      <c r="AH3999" t="str">
        <f t="shared" si="1320"/>
        <v>NO</v>
      </c>
      <c r="AI3999" t="str">
        <f t="shared" si="1321"/>
        <v/>
      </c>
      <c r="AJ3999">
        <f t="shared" si="1322"/>
        <v>0</v>
      </c>
    </row>
    <row r="4000" spans="1:36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302"/>
        <v>0.57199999999999995</v>
      </c>
      <c r="P4000" s="6">
        <f t="shared" si="1303"/>
        <v>59.583333333333336</v>
      </c>
      <c r="Q4000" t="str">
        <f t="shared" si="1304"/>
        <v>theater</v>
      </c>
      <c r="R4000" t="str">
        <f t="shared" si="1305"/>
        <v>plays</v>
      </c>
      <c r="S4000" s="8">
        <f t="shared" si="1306"/>
        <v>42062</v>
      </c>
      <c r="T4000" s="8">
        <f t="shared" si="1307"/>
        <v>42091.921597222223</v>
      </c>
      <c r="U4000">
        <f t="shared" si="1308"/>
        <v>2015</v>
      </c>
      <c r="V4000" t="str">
        <f>VLOOKUP(MONTH(S4000),REF!$C$4:$D$15,2,FALSE)</f>
        <v>FEB</v>
      </c>
      <c r="W4000" t="str">
        <f t="shared" si="1309"/>
        <v>NO</v>
      </c>
      <c r="X4000" t="str">
        <f t="shared" si="1310"/>
        <v>YES</v>
      </c>
      <c r="Y4000" t="str">
        <f t="shared" si="1311"/>
        <v>NO</v>
      </c>
      <c r="Z4000" t="str">
        <f t="shared" si="1312"/>
        <v>NO</v>
      </c>
      <c r="AA4000" t="str">
        <f t="shared" si="1313"/>
        <v>NO</v>
      </c>
      <c r="AB4000" t="str">
        <f t="shared" si="1314"/>
        <v>NO</v>
      </c>
      <c r="AC4000" t="str">
        <f t="shared" si="1315"/>
        <v>NO</v>
      </c>
      <c r="AD4000" t="str">
        <f t="shared" si="1316"/>
        <v>NO</v>
      </c>
      <c r="AE4000" t="str">
        <f t="shared" si="1317"/>
        <v>NO</v>
      </c>
      <c r="AF4000" t="str">
        <f t="shared" si="1318"/>
        <v>NO</v>
      </c>
      <c r="AG4000" t="str">
        <f t="shared" si="1319"/>
        <v>NO</v>
      </c>
      <c r="AH4000" t="str">
        <f t="shared" si="1320"/>
        <v>NO</v>
      </c>
      <c r="AI4000" t="str">
        <f t="shared" si="1321"/>
        <v/>
      </c>
      <c r="AJ4000">
        <f t="shared" si="1322"/>
        <v>12</v>
      </c>
    </row>
    <row r="4001" spans="1:36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302"/>
        <v>0.16514285714285715</v>
      </c>
      <c r="P4001" s="6">
        <f t="shared" si="1303"/>
        <v>82.571428571428569</v>
      </c>
      <c r="Q4001" t="str">
        <f t="shared" si="1304"/>
        <v>theater</v>
      </c>
      <c r="R4001" t="str">
        <f t="shared" si="1305"/>
        <v>plays</v>
      </c>
      <c r="S4001" s="8">
        <f t="shared" si="1306"/>
        <v>41843</v>
      </c>
      <c r="T4001" s="8">
        <f t="shared" si="1307"/>
        <v>41882.827650462961</v>
      </c>
      <c r="U4001">
        <f t="shared" si="1308"/>
        <v>2014</v>
      </c>
      <c r="V4001" t="str">
        <f>VLOOKUP(MONTH(S4001),REF!$C$4:$D$15,2,FALSE)</f>
        <v>JUL</v>
      </c>
      <c r="W4001" t="str">
        <f t="shared" si="1309"/>
        <v>NO</v>
      </c>
      <c r="X4001" t="str">
        <f t="shared" si="1310"/>
        <v>NO</v>
      </c>
      <c r="Y4001" t="str">
        <f t="shared" si="1311"/>
        <v>YES</v>
      </c>
      <c r="Z4001" t="str">
        <f t="shared" si="1312"/>
        <v>NO</v>
      </c>
      <c r="AA4001" t="str">
        <f t="shared" si="1313"/>
        <v>NO</v>
      </c>
      <c r="AB4001" t="str">
        <f t="shared" si="1314"/>
        <v>NO</v>
      </c>
      <c r="AC4001" t="str">
        <f t="shared" si="1315"/>
        <v>NO</v>
      </c>
      <c r="AD4001" t="str">
        <f t="shared" si="1316"/>
        <v>NO</v>
      </c>
      <c r="AE4001" t="str">
        <f t="shared" si="1317"/>
        <v>NO</v>
      </c>
      <c r="AF4001" t="str">
        <f t="shared" si="1318"/>
        <v>NO</v>
      </c>
      <c r="AG4001" t="str">
        <f t="shared" si="1319"/>
        <v>NO</v>
      </c>
      <c r="AH4001" t="str">
        <f t="shared" si="1320"/>
        <v>NO</v>
      </c>
      <c r="AI4001" t="str">
        <f t="shared" si="1321"/>
        <v/>
      </c>
      <c r="AJ4001">
        <f t="shared" si="1322"/>
        <v>14</v>
      </c>
    </row>
    <row r="4002" spans="1:36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302"/>
        <v>1.25E-3</v>
      </c>
      <c r="P4002" s="6">
        <f t="shared" si="1303"/>
        <v>10</v>
      </c>
      <c r="Q4002" t="str">
        <f t="shared" si="1304"/>
        <v>theater</v>
      </c>
      <c r="R4002" t="str">
        <f t="shared" si="1305"/>
        <v>plays</v>
      </c>
      <c r="S4002" s="8">
        <f t="shared" si="1306"/>
        <v>42438</v>
      </c>
      <c r="T4002" s="8">
        <f t="shared" si="1307"/>
        <v>42497.603680555556</v>
      </c>
      <c r="U4002">
        <f t="shared" si="1308"/>
        <v>2016</v>
      </c>
      <c r="V4002" t="str">
        <f>VLOOKUP(MONTH(S4002),REF!$C$4:$D$15,2,FALSE)</f>
        <v>MAR</v>
      </c>
      <c r="W4002" t="str">
        <f t="shared" si="1309"/>
        <v>NO</v>
      </c>
      <c r="X4002" t="str">
        <f t="shared" si="1310"/>
        <v>NO</v>
      </c>
      <c r="Y4002" t="str">
        <f t="shared" si="1311"/>
        <v>YES</v>
      </c>
      <c r="Z4002" t="str">
        <f t="shared" si="1312"/>
        <v>NO</v>
      </c>
      <c r="AA4002" t="str">
        <f t="shared" si="1313"/>
        <v>NO</v>
      </c>
      <c r="AB4002" t="str">
        <f t="shared" si="1314"/>
        <v>NO</v>
      </c>
      <c r="AC4002" t="str">
        <f t="shared" si="1315"/>
        <v>NO</v>
      </c>
      <c r="AD4002" t="str">
        <f t="shared" si="1316"/>
        <v>NO</v>
      </c>
      <c r="AE4002" t="str">
        <f t="shared" si="1317"/>
        <v>NO</v>
      </c>
      <c r="AF4002" t="str">
        <f t="shared" si="1318"/>
        <v>NO</v>
      </c>
      <c r="AG4002" t="str">
        <f t="shared" si="1319"/>
        <v>NO</v>
      </c>
      <c r="AH4002" t="str">
        <f t="shared" si="1320"/>
        <v>NO</v>
      </c>
      <c r="AI4002" t="str">
        <f t="shared" si="1321"/>
        <v/>
      </c>
      <c r="AJ4002">
        <f t="shared" si="1322"/>
        <v>1</v>
      </c>
    </row>
    <row r="4003" spans="1:36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302"/>
        <v>0.3775</v>
      </c>
      <c r="P4003" s="6">
        <f t="shared" si="1303"/>
        <v>32.357142857142854</v>
      </c>
      <c r="Q4003" t="str">
        <f t="shared" si="1304"/>
        <v>theater</v>
      </c>
      <c r="R4003" t="str">
        <f t="shared" si="1305"/>
        <v>plays</v>
      </c>
      <c r="S4003" s="8">
        <f t="shared" si="1306"/>
        <v>42776</v>
      </c>
      <c r="T4003" s="8">
        <f t="shared" si="1307"/>
        <v>42795.791666666672</v>
      </c>
      <c r="U4003">
        <f t="shared" si="1308"/>
        <v>2017</v>
      </c>
      <c r="V4003" t="str">
        <f>VLOOKUP(MONTH(S4003),REF!$C$4:$D$15,2,FALSE)</f>
        <v>FEB</v>
      </c>
      <c r="W4003" t="str">
        <f t="shared" si="1309"/>
        <v>NO</v>
      </c>
      <c r="X4003" t="str">
        <f t="shared" si="1310"/>
        <v>YES</v>
      </c>
      <c r="Y4003" t="str">
        <f t="shared" si="1311"/>
        <v>NO</v>
      </c>
      <c r="Z4003" t="str">
        <f t="shared" si="1312"/>
        <v>NO</v>
      </c>
      <c r="AA4003" t="str">
        <f t="shared" si="1313"/>
        <v>NO</v>
      </c>
      <c r="AB4003" t="str">
        <f t="shared" si="1314"/>
        <v>NO</v>
      </c>
      <c r="AC4003" t="str">
        <f t="shared" si="1315"/>
        <v>NO</v>
      </c>
      <c r="AD4003" t="str">
        <f t="shared" si="1316"/>
        <v>NO</v>
      </c>
      <c r="AE4003" t="str">
        <f t="shared" si="1317"/>
        <v>NO</v>
      </c>
      <c r="AF4003" t="str">
        <f t="shared" si="1318"/>
        <v>NO</v>
      </c>
      <c r="AG4003" t="str">
        <f t="shared" si="1319"/>
        <v>NO</v>
      </c>
      <c r="AH4003" t="str">
        <f t="shared" si="1320"/>
        <v>NO</v>
      </c>
      <c r="AI4003" t="str">
        <f t="shared" si="1321"/>
        <v/>
      </c>
      <c r="AJ4003">
        <f t="shared" si="1322"/>
        <v>14</v>
      </c>
    </row>
    <row r="4004" spans="1:36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302"/>
        <v>1.84E-2</v>
      </c>
      <c r="P4004" s="6">
        <f t="shared" si="1303"/>
        <v>5.75</v>
      </c>
      <c r="Q4004" t="str">
        <f t="shared" si="1304"/>
        <v>theater</v>
      </c>
      <c r="R4004" t="str">
        <f t="shared" si="1305"/>
        <v>plays</v>
      </c>
      <c r="S4004" s="8">
        <f t="shared" si="1306"/>
        <v>41879</v>
      </c>
      <c r="T4004" s="8">
        <f t="shared" si="1307"/>
        <v>41909.043530092589</v>
      </c>
      <c r="U4004">
        <f t="shared" si="1308"/>
        <v>2014</v>
      </c>
      <c r="V4004" t="str">
        <f>VLOOKUP(MONTH(S4004),REF!$C$4:$D$15,2,FALSE)</f>
        <v>AUG</v>
      </c>
      <c r="W4004" t="str">
        <f t="shared" si="1309"/>
        <v>NO</v>
      </c>
      <c r="X4004" t="str">
        <f t="shared" si="1310"/>
        <v>YES</v>
      </c>
      <c r="Y4004" t="str">
        <f t="shared" si="1311"/>
        <v>NO</v>
      </c>
      <c r="Z4004" t="str">
        <f t="shared" si="1312"/>
        <v>NO</v>
      </c>
      <c r="AA4004" t="str">
        <f t="shared" si="1313"/>
        <v>NO</v>
      </c>
      <c r="AB4004" t="str">
        <f t="shared" si="1314"/>
        <v>NO</v>
      </c>
      <c r="AC4004" t="str">
        <f t="shared" si="1315"/>
        <v>NO</v>
      </c>
      <c r="AD4004" t="str">
        <f t="shared" si="1316"/>
        <v>NO</v>
      </c>
      <c r="AE4004" t="str">
        <f t="shared" si="1317"/>
        <v>NO</v>
      </c>
      <c r="AF4004" t="str">
        <f t="shared" si="1318"/>
        <v>NO</v>
      </c>
      <c r="AG4004" t="str">
        <f t="shared" si="1319"/>
        <v>NO</v>
      </c>
      <c r="AH4004" t="str">
        <f t="shared" si="1320"/>
        <v>NO</v>
      </c>
      <c r="AI4004" t="str">
        <f t="shared" si="1321"/>
        <v/>
      </c>
      <c r="AJ4004">
        <f t="shared" si="1322"/>
        <v>4</v>
      </c>
    </row>
    <row r="4005" spans="1:36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302"/>
        <v>0.10050000000000001</v>
      </c>
      <c r="P4005" s="6">
        <f t="shared" si="1303"/>
        <v>100.5</v>
      </c>
      <c r="Q4005" t="str">
        <f t="shared" si="1304"/>
        <v>theater</v>
      </c>
      <c r="R4005" t="str">
        <f t="shared" si="1305"/>
        <v>plays</v>
      </c>
      <c r="S4005" s="8">
        <f t="shared" si="1306"/>
        <v>42021</v>
      </c>
      <c r="T4005" s="8">
        <f t="shared" si="1307"/>
        <v>42050.587349537032</v>
      </c>
      <c r="U4005">
        <f t="shared" si="1308"/>
        <v>2015</v>
      </c>
      <c r="V4005" t="str">
        <f>VLOOKUP(MONTH(S4005),REF!$C$4:$D$15,2,FALSE)</f>
        <v>JAN</v>
      </c>
      <c r="W4005" t="str">
        <f t="shared" si="1309"/>
        <v>NO</v>
      </c>
      <c r="X4005" t="str">
        <f t="shared" si="1310"/>
        <v>YES</v>
      </c>
      <c r="Y4005" t="str">
        <f t="shared" si="1311"/>
        <v>NO</v>
      </c>
      <c r="Z4005" t="str">
        <f t="shared" si="1312"/>
        <v>NO</v>
      </c>
      <c r="AA4005" t="str">
        <f t="shared" si="1313"/>
        <v>NO</v>
      </c>
      <c r="AB4005" t="str">
        <f t="shared" si="1314"/>
        <v>NO</v>
      </c>
      <c r="AC4005" t="str">
        <f t="shared" si="1315"/>
        <v>NO</v>
      </c>
      <c r="AD4005" t="str">
        <f t="shared" si="1316"/>
        <v>NO</v>
      </c>
      <c r="AE4005" t="str">
        <f t="shared" si="1317"/>
        <v>NO</v>
      </c>
      <c r="AF4005" t="str">
        <f t="shared" si="1318"/>
        <v>NO</v>
      </c>
      <c r="AG4005" t="str">
        <f t="shared" si="1319"/>
        <v>NO</v>
      </c>
      <c r="AH4005" t="str">
        <f t="shared" si="1320"/>
        <v>NO</v>
      </c>
      <c r="AI4005" t="str">
        <f t="shared" si="1321"/>
        <v/>
      </c>
      <c r="AJ4005">
        <f t="shared" si="1322"/>
        <v>2</v>
      </c>
    </row>
    <row r="4006" spans="1:36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302"/>
        <v>2E-3</v>
      </c>
      <c r="P4006" s="6">
        <f t="shared" si="1303"/>
        <v>1</v>
      </c>
      <c r="Q4006" t="str">
        <f t="shared" si="1304"/>
        <v>theater</v>
      </c>
      <c r="R4006" t="str">
        <f t="shared" si="1305"/>
        <v>plays</v>
      </c>
      <c r="S4006" s="8">
        <f t="shared" si="1306"/>
        <v>41890</v>
      </c>
      <c r="T4006" s="8">
        <f t="shared" si="1307"/>
        <v>41920.16269675926</v>
      </c>
      <c r="U4006">
        <f t="shared" si="1308"/>
        <v>2014</v>
      </c>
      <c r="V4006" t="str">
        <f>VLOOKUP(MONTH(S4006),REF!$C$4:$D$15,2,FALSE)</f>
        <v>SEP</v>
      </c>
      <c r="W4006" t="str">
        <f t="shared" si="1309"/>
        <v>YES</v>
      </c>
      <c r="X4006" t="str">
        <f t="shared" si="1310"/>
        <v>NO</v>
      </c>
      <c r="Y4006" t="str">
        <f t="shared" si="1311"/>
        <v>NO</v>
      </c>
      <c r="Z4006" t="str">
        <f t="shared" si="1312"/>
        <v>NO</v>
      </c>
      <c r="AA4006" t="str">
        <f t="shared" si="1313"/>
        <v>NO</v>
      </c>
      <c r="AB4006" t="str">
        <f t="shared" si="1314"/>
        <v>NO</v>
      </c>
      <c r="AC4006" t="str">
        <f t="shared" si="1315"/>
        <v>NO</v>
      </c>
      <c r="AD4006" t="str">
        <f t="shared" si="1316"/>
        <v>NO</v>
      </c>
      <c r="AE4006" t="str">
        <f t="shared" si="1317"/>
        <v>NO</v>
      </c>
      <c r="AF4006" t="str">
        <f t="shared" si="1318"/>
        <v>NO</v>
      </c>
      <c r="AG4006" t="str">
        <f t="shared" si="1319"/>
        <v>NO</v>
      </c>
      <c r="AH4006" t="str">
        <f t="shared" si="1320"/>
        <v>NO</v>
      </c>
      <c r="AI4006" t="str">
        <f t="shared" si="1321"/>
        <v/>
      </c>
      <c r="AJ4006">
        <f t="shared" si="1322"/>
        <v>1</v>
      </c>
    </row>
    <row r="4007" spans="1:36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302"/>
        <v>1.3333333333333334E-2</v>
      </c>
      <c r="P4007" s="6">
        <f t="shared" si="1303"/>
        <v>20</v>
      </c>
      <c r="Q4007" t="str">
        <f t="shared" si="1304"/>
        <v>theater</v>
      </c>
      <c r="R4007" t="str">
        <f t="shared" si="1305"/>
        <v>plays</v>
      </c>
      <c r="S4007" s="8">
        <f t="shared" si="1306"/>
        <v>41873</v>
      </c>
      <c r="T4007" s="8">
        <f t="shared" si="1307"/>
        <v>41932.807696759257</v>
      </c>
      <c r="U4007">
        <f t="shared" si="1308"/>
        <v>2014</v>
      </c>
      <c r="V4007" t="str">
        <f>VLOOKUP(MONTH(S4007),REF!$C$4:$D$15,2,FALSE)</f>
        <v>AUG</v>
      </c>
      <c r="W4007" t="str">
        <f t="shared" si="1309"/>
        <v>NO</v>
      </c>
      <c r="X4007" t="str">
        <f t="shared" si="1310"/>
        <v>YES</v>
      </c>
      <c r="Y4007" t="str">
        <f t="shared" si="1311"/>
        <v>NO</v>
      </c>
      <c r="Z4007" t="str">
        <f t="shared" si="1312"/>
        <v>NO</v>
      </c>
      <c r="AA4007" t="str">
        <f t="shared" si="1313"/>
        <v>NO</v>
      </c>
      <c r="AB4007" t="str">
        <f t="shared" si="1314"/>
        <v>NO</v>
      </c>
      <c r="AC4007" t="str">
        <f t="shared" si="1315"/>
        <v>NO</v>
      </c>
      <c r="AD4007" t="str">
        <f t="shared" si="1316"/>
        <v>NO</v>
      </c>
      <c r="AE4007" t="str">
        <f t="shared" si="1317"/>
        <v>NO</v>
      </c>
      <c r="AF4007" t="str">
        <f t="shared" si="1318"/>
        <v>NO</v>
      </c>
      <c r="AG4007" t="str">
        <f t="shared" si="1319"/>
        <v>NO</v>
      </c>
      <c r="AH4007" t="str">
        <f t="shared" si="1320"/>
        <v>NO</v>
      </c>
      <c r="AI4007" t="str">
        <f t="shared" si="1321"/>
        <v/>
      </c>
      <c r="AJ4007">
        <f t="shared" si="1322"/>
        <v>2</v>
      </c>
    </row>
    <row r="4008" spans="1:36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302"/>
        <v>6.666666666666667E-5</v>
      </c>
      <c r="P4008" s="6">
        <f t="shared" si="1303"/>
        <v>2</v>
      </c>
      <c r="Q4008" t="str">
        <f t="shared" si="1304"/>
        <v>theater</v>
      </c>
      <c r="R4008" t="str">
        <f t="shared" si="1305"/>
        <v>plays</v>
      </c>
      <c r="S4008" s="8">
        <f t="shared" si="1306"/>
        <v>42392</v>
      </c>
      <c r="T4008" s="8">
        <f t="shared" si="1307"/>
        <v>42416.772997685184</v>
      </c>
      <c r="U4008">
        <f t="shared" si="1308"/>
        <v>2016</v>
      </c>
      <c r="V4008" t="str">
        <f>VLOOKUP(MONTH(S4008),REF!$C$4:$D$15,2,FALSE)</f>
        <v>JAN</v>
      </c>
      <c r="W4008" t="str">
        <f t="shared" si="1309"/>
        <v>NO</v>
      </c>
      <c r="X4008" t="str">
        <f t="shared" si="1310"/>
        <v>NO</v>
      </c>
      <c r="Y4008" t="str">
        <f t="shared" si="1311"/>
        <v>NO</v>
      </c>
      <c r="Z4008" t="str">
        <f t="shared" si="1312"/>
        <v>NO</v>
      </c>
      <c r="AA4008" t="str">
        <f t="shared" si="1313"/>
        <v>NO</v>
      </c>
      <c r="AB4008" t="str">
        <f t="shared" si="1314"/>
        <v>NO</v>
      </c>
      <c r="AC4008" t="str">
        <f t="shared" si="1315"/>
        <v>NO</v>
      </c>
      <c r="AD4008" t="str">
        <f t="shared" si="1316"/>
        <v>YES</v>
      </c>
      <c r="AE4008" t="str">
        <f t="shared" si="1317"/>
        <v>NO</v>
      </c>
      <c r="AF4008" t="str">
        <f t="shared" si="1318"/>
        <v>NO</v>
      </c>
      <c r="AG4008" t="str">
        <f t="shared" si="1319"/>
        <v>NO</v>
      </c>
      <c r="AH4008" t="str">
        <f t="shared" si="1320"/>
        <v>NO</v>
      </c>
      <c r="AI4008" t="str">
        <f t="shared" si="1321"/>
        <v/>
      </c>
      <c r="AJ4008">
        <f t="shared" si="1322"/>
        <v>1</v>
      </c>
    </row>
    <row r="4009" spans="1:36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302"/>
        <v>2.5000000000000001E-3</v>
      </c>
      <c r="P4009" s="6">
        <f t="shared" si="1303"/>
        <v>5</v>
      </c>
      <c r="Q4009" t="str">
        <f t="shared" si="1304"/>
        <v>theater</v>
      </c>
      <c r="R4009" t="str">
        <f t="shared" si="1305"/>
        <v>plays</v>
      </c>
      <c r="S4009" s="8">
        <f t="shared" si="1306"/>
        <v>41849</v>
      </c>
      <c r="T4009" s="8">
        <f t="shared" si="1307"/>
        <v>41877.686111111107</v>
      </c>
      <c r="U4009">
        <f t="shared" si="1308"/>
        <v>2014</v>
      </c>
      <c r="V4009" t="str">
        <f>VLOOKUP(MONTH(S4009),REF!$C$4:$D$15,2,FALSE)</f>
        <v>JUL</v>
      </c>
      <c r="W4009" t="str">
        <f t="shared" si="1309"/>
        <v>NO</v>
      </c>
      <c r="X4009" t="str">
        <f t="shared" si="1310"/>
        <v>YES</v>
      </c>
      <c r="Y4009" t="str">
        <f t="shared" si="1311"/>
        <v>NO</v>
      </c>
      <c r="Z4009" t="str">
        <f t="shared" si="1312"/>
        <v>NO</v>
      </c>
      <c r="AA4009" t="str">
        <f t="shared" si="1313"/>
        <v>NO</v>
      </c>
      <c r="AB4009" t="str">
        <f t="shared" si="1314"/>
        <v>NO</v>
      </c>
      <c r="AC4009" t="str">
        <f t="shared" si="1315"/>
        <v>NO</v>
      </c>
      <c r="AD4009" t="str">
        <f t="shared" si="1316"/>
        <v>NO</v>
      </c>
      <c r="AE4009" t="str">
        <f t="shared" si="1317"/>
        <v>NO</v>
      </c>
      <c r="AF4009" t="str">
        <f t="shared" si="1318"/>
        <v>NO</v>
      </c>
      <c r="AG4009" t="str">
        <f t="shared" si="1319"/>
        <v>NO</v>
      </c>
      <c r="AH4009" t="str">
        <f t="shared" si="1320"/>
        <v>NO</v>
      </c>
      <c r="AI4009" t="str">
        <f t="shared" si="1321"/>
        <v/>
      </c>
      <c r="AJ4009">
        <f t="shared" si="1322"/>
        <v>1</v>
      </c>
    </row>
    <row r="4010" spans="1:36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302"/>
        <v>0.06</v>
      </c>
      <c r="P4010" s="6">
        <f t="shared" si="1303"/>
        <v>15</v>
      </c>
      <c r="Q4010" t="str">
        <f t="shared" si="1304"/>
        <v>theater</v>
      </c>
      <c r="R4010" t="str">
        <f t="shared" si="1305"/>
        <v>plays</v>
      </c>
      <c r="S4010" s="8">
        <f t="shared" si="1306"/>
        <v>42178</v>
      </c>
      <c r="T4010" s="8">
        <f t="shared" si="1307"/>
        <v>42207.964201388888</v>
      </c>
      <c r="U4010">
        <f t="shared" si="1308"/>
        <v>2015</v>
      </c>
      <c r="V4010" t="str">
        <f>VLOOKUP(MONTH(S4010),REF!$C$4:$D$15,2,FALSE)</f>
        <v>JUN</v>
      </c>
      <c r="W4010" t="str">
        <f t="shared" si="1309"/>
        <v>NO</v>
      </c>
      <c r="X4010" t="str">
        <f t="shared" si="1310"/>
        <v>YES</v>
      </c>
      <c r="Y4010" t="str">
        <f t="shared" si="1311"/>
        <v>NO</v>
      </c>
      <c r="Z4010" t="str">
        <f t="shared" si="1312"/>
        <v>NO</v>
      </c>
      <c r="AA4010" t="str">
        <f t="shared" si="1313"/>
        <v>NO</v>
      </c>
      <c r="AB4010" t="str">
        <f t="shared" si="1314"/>
        <v>NO</v>
      </c>
      <c r="AC4010" t="str">
        <f t="shared" si="1315"/>
        <v>NO</v>
      </c>
      <c r="AD4010" t="str">
        <f t="shared" si="1316"/>
        <v>NO</v>
      </c>
      <c r="AE4010" t="str">
        <f t="shared" si="1317"/>
        <v>NO</v>
      </c>
      <c r="AF4010" t="str">
        <f t="shared" si="1318"/>
        <v>NO</v>
      </c>
      <c r="AG4010" t="str">
        <f t="shared" si="1319"/>
        <v>NO</v>
      </c>
      <c r="AH4010" t="str">
        <f t="shared" si="1320"/>
        <v>NO</v>
      </c>
      <c r="AI4010" t="str">
        <f t="shared" si="1321"/>
        <v/>
      </c>
      <c r="AJ4010">
        <f t="shared" si="1322"/>
        <v>4</v>
      </c>
    </row>
    <row r="4011" spans="1:36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302"/>
        <v>3.8860103626943004E-2</v>
      </c>
      <c r="P4011" s="6">
        <f t="shared" si="1303"/>
        <v>25</v>
      </c>
      <c r="Q4011" t="str">
        <f t="shared" si="1304"/>
        <v>theater</v>
      </c>
      <c r="R4011" t="str">
        <f t="shared" si="1305"/>
        <v>plays</v>
      </c>
      <c r="S4011" s="8">
        <f t="shared" si="1306"/>
        <v>41852</v>
      </c>
      <c r="T4011" s="8">
        <f t="shared" si="1307"/>
        <v>41891.700925925928</v>
      </c>
      <c r="U4011">
        <f t="shared" si="1308"/>
        <v>2014</v>
      </c>
      <c r="V4011" t="str">
        <f>VLOOKUP(MONTH(S4011),REF!$C$4:$D$15,2,FALSE)</f>
        <v>AUG</v>
      </c>
      <c r="W4011" t="str">
        <f t="shared" si="1309"/>
        <v>NO</v>
      </c>
      <c r="X4011" t="str">
        <f t="shared" si="1310"/>
        <v>YES</v>
      </c>
      <c r="Y4011" t="str">
        <f t="shared" si="1311"/>
        <v>NO</v>
      </c>
      <c r="Z4011" t="str">
        <f t="shared" si="1312"/>
        <v>NO</v>
      </c>
      <c r="AA4011" t="str">
        <f t="shared" si="1313"/>
        <v>NO</v>
      </c>
      <c r="AB4011" t="str">
        <f t="shared" si="1314"/>
        <v>NO</v>
      </c>
      <c r="AC4011" t="str">
        <f t="shared" si="1315"/>
        <v>NO</v>
      </c>
      <c r="AD4011" t="str">
        <f t="shared" si="1316"/>
        <v>NO</v>
      </c>
      <c r="AE4011" t="str">
        <f t="shared" si="1317"/>
        <v>NO</v>
      </c>
      <c r="AF4011" t="str">
        <f t="shared" si="1318"/>
        <v>NO</v>
      </c>
      <c r="AG4011" t="str">
        <f t="shared" si="1319"/>
        <v>NO</v>
      </c>
      <c r="AH4011" t="str">
        <f t="shared" si="1320"/>
        <v>NO</v>
      </c>
      <c r="AI4011" t="str">
        <f t="shared" si="1321"/>
        <v/>
      </c>
      <c r="AJ4011">
        <f t="shared" si="1322"/>
        <v>3</v>
      </c>
    </row>
    <row r="4012" spans="1:36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302"/>
        <v>0.24194444444444443</v>
      </c>
      <c r="P4012" s="6">
        <f t="shared" si="1303"/>
        <v>45.842105263157897</v>
      </c>
      <c r="Q4012" t="str">
        <f t="shared" si="1304"/>
        <v>theater</v>
      </c>
      <c r="R4012" t="str">
        <f t="shared" si="1305"/>
        <v>plays</v>
      </c>
      <c r="S4012" s="8">
        <f t="shared" si="1306"/>
        <v>41922</v>
      </c>
      <c r="T4012" s="8">
        <f t="shared" si="1307"/>
        <v>41938.770439814813</v>
      </c>
      <c r="U4012">
        <f t="shared" si="1308"/>
        <v>2014</v>
      </c>
      <c r="V4012" t="str">
        <f>VLOOKUP(MONTH(S4012),REF!$C$4:$D$15,2,FALSE)</f>
        <v>OCT</v>
      </c>
      <c r="W4012" t="str">
        <f t="shared" si="1309"/>
        <v>NO</v>
      </c>
      <c r="X4012" t="str">
        <f t="shared" si="1310"/>
        <v>NO</v>
      </c>
      <c r="Y4012" t="str">
        <f t="shared" si="1311"/>
        <v>YES</v>
      </c>
      <c r="Z4012" t="str">
        <f t="shared" si="1312"/>
        <v>NO</v>
      </c>
      <c r="AA4012" t="str">
        <f t="shared" si="1313"/>
        <v>NO</v>
      </c>
      <c r="AB4012" t="str">
        <f t="shared" si="1314"/>
        <v>NO</v>
      </c>
      <c r="AC4012" t="str">
        <f t="shared" si="1315"/>
        <v>NO</v>
      </c>
      <c r="AD4012" t="str">
        <f t="shared" si="1316"/>
        <v>NO</v>
      </c>
      <c r="AE4012" t="str">
        <f t="shared" si="1317"/>
        <v>NO</v>
      </c>
      <c r="AF4012" t="str">
        <f t="shared" si="1318"/>
        <v>NO</v>
      </c>
      <c r="AG4012" t="str">
        <f t="shared" si="1319"/>
        <v>NO</v>
      </c>
      <c r="AH4012" t="str">
        <f t="shared" si="1320"/>
        <v>NO</v>
      </c>
      <c r="AI4012" t="str">
        <f t="shared" si="1321"/>
        <v/>
      </c>
      <c r="AJ4012">
        <f t="shared" si="1322"/>
        <v>38</v>
      </c>
    </row>
    <row r="4013" spans="1:36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302"/>
        <v>7.5999999999999998E-2</v>
      </c>
      <c r="P4013" s="6">
        <f t="shared" si="1303"/>
        <v>4.75</v>
      </c>
      <c r="Q4013" t="str">
        <f t="shared" si="1304"/>
        <v>theater</v>
      </c>
      <c r="R4013" t="str">
        <f t="shared" si="1305"/>
        <v>plays</v>
      </c>
      <c r="S4013" s="8">
        <f t="shared" si="1306"/>
        <v>42003</v>
      </c>
      <c r="T4013" s="8">
        <f t="shared" si="1307"/>
        <v>42032.54488425926</v>
      </c>
      <c r="U4013">
        <f t="shared" si="1308"/>
        <v>2014</v>
      </c>
      <c r="V4013" t="str">
        <f>VLOOKUP(MONTH(S4013),REF!$C$4:$D$15,2,FALSE)</f>
        <v>DEC</v>
      </c>
      <c r="W4013" t="str">
        <f t="shared" si="1309"/>
        <v>YES</v>
      </c>
      <c r="X4013" t="str">
        <f t="shared" si="1310"/>
        <v>NO</v>
      </c>
      <c r="Y4013" t="str">
        <f t="shared" si="1311"/>
        <v>NO</v>
      </c>
      <c r="Z4013" t="str">
        <f t="shared" si="1312"/>
        <v>NO</v>
      </c>
      <c r="AA4013" t="str">
        <f t="shared" si="1313"/>
        <v>NO</v>
      </c>
      <c r="AB4013" t="str">
        <f t="shared" si="1314"/>
        <v>NO</v>
      </c>
      <c r="AC4013" t="str">
        <f t="shared" si="1315"/>
        <v>NO</v>
      </c>
      <c r="AD4013" t="str">
        <f t="shared" si="1316"/>
        <v>NO</v>
      </c>
      <c r="AE4013" t="str">
        <f t="shared" si="1317"/>
        <v>NO</v>
      </c>
      <c r="AF4013" t="str">
        <f t="shared" si="1318"/>
        <v>NO</v>
      </c>
      <c r="AG4013" t="str">
        <f t="shared" si="1319"/>
        <v>NO</v>
      </c>
      <c r="AH4013" t="str">
        <f t="shared" si="1320"/>
        <v>NO</v>
      </c>
      <c r="AI4013" t="str">
        <f t="shared" si="1321"/>
        <v/>
      </c>
      <c r="AJ4013">
        <f t="shared" si="1322"/>
        <v>4</v>
      </c>
    </row>
    <row r="4014" spans="1:36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302"/>
        <v>0</v>
      </c>
      <c r="P4014" s="6" t="e">
        <f t="shared" si="1303"/>
        <v>#DIV/0!</v>
      </c>
      <c r="Q4014" t="str">
        <f t="shared" si="1304"/>
        <v>theater</v>
      </c>
      <c r="R4014" t="str">
        <f t="shared" si="1305"/>
        <v>plays</v>
      </c>
      <c r="S4014" s="8">
        <f t="shared" si="1306"/>
        <v>42097</v>
      </c>
      <c r="T4014" s="8">
        <f t="shared" si="1307"/>
        <v>42126.544548611113</v>
      </c>
      <c r="U4014">
        <f t="shared" si="1308"/>
        <v>2015</v>
      </c>
      <c r="V4014" t="str">
        <f>VLOOKUP(MONTH(S4014),REF!$C$4:$D$15,2,FALSE)</f>
        <v>APR</v>
      </c>
      <c r="W4014" t="str">
        <f t="shared" si="1309"/>
        <v>YES</v>
      </c>
      <c r="X4014" t="str">
        <f t="shared" si="1310"/>
        <v>NO</v>
      </c>
      <c r="Y4014" t="str">
        <f t="shared" si="1311"/>
        <v>NO</v>
      </c>
      <c r="Z4014" t="str">
        <f t="shared" si="1312"/>
        <v>NO</v>
      </c>
      <c r="AA4014" t="str">
        <f t="shared" si="1313"/>
        <v>NO</v>
      </c>
      <c r="AB4014" t="str">
        <f t="shared" si="1314"/>
        <v>NO</v>
      </c>
      <c r="AC4014" t="str">
        <f t="shared" si="1315"/>
        <v>NO</v>
      </c>
      <c r="AD4014" t="str">
        <f t="shared" si="1316"/>
        <v>NO</v>
      </c>
      <c r="AE4014" t="str">
        <f t="shared" si="1317"/>
        <v>NO</v>
      </c>
      <c r="AF4014" t="str">
        <f t="shared" si="1318"/>
        <v>NO</v>
      </c>
      <c r="AG4014" t="str">
        <f t="shared" si="1319"/>
        <v>NO</v>
      </c>
      <c r="AH4014" t="str">
        <f t="shared" si="1320"/>
        <v>NO</v>
      </c>
      <c r="AI4014" t="str">
        <f t="shared" si="1321"/>
        <v/>
      </c>
      <c r="AJ4014">
        <f t="shared" si="1322"/>
        <v>0</v>
      </c>
    </row>
    <row r="4015" spans="1:36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302"/>
        <v>1.2999999999999999E-2</v>
      </c>
      <c r="P4015" s="6">
        <f t="shared" si="1303"/>
        <v>13</v>
      </c>
      <c r="Q4015" t="str">
        <f t="shared" si="1304"/>
        <v>theater</v>
      </c>
      <c r="R4015" t="str">
        <f t="shared" si="1305"/>
        <v>plays</v>
      </c>
      <c r="S4015" s="8">
        <f t="shared" si="1306"/>
        <v>42021</v>
      </c>
      <c r="T4015" s="8">
        <f t="shared" si="1307"/>
        <v>42051.301192129627</v>
      </c>
      <c r="U4015">
        <f t="shared" si="1308"/>
        <v>2015</v>
      </c>
      <c r="V4015" t="str">
        <f>VLOOKUP(MONTH(S4015),REF!$C$4:$D$15,2,FALSE)</f>
        <v>JAN</v>
      </c>
      <c r="W4015" t="str">
        <f t="shared" si="1309"/>
        <v>NO</v>
      </c>
      <c r="X4015" t="str">
        <f t="shared" si="1310"/>
        <v>YES</v>
      </c>
      <c r="Y4015" t="str">
        <f t="shared" si="1311"/>
        <v>NO</v>
      </c>
      <c r="Z4015" t="str">
        <f t="shared" si="1312"/>
        <v>NO</v>
      </c>
      <c r="AA4015" t="str">
        <f t="shared" si="1313"/>
        <v>NO</v>
      </c>
      <c r="AB4015" t="str">
        <f t="shared" si="1314"/>
        <v>NO</v>
      </c>
      <c r="AC4015" t="str">
        <f t="shared" si="1315"/>
        <v>NO</v>
      </c>
      <c r="AD4015" t="str">
        <f t="shared" si="1316"/>
        <v>NO</v>
      </c>
      <c r="AE4015" t="str">
        <f t="shared" si="1317"/>
        <v>NO</v>
      </c>
      <c r="AF4015" t="str">
        <f t="shared" si="1318"/>
        <v>NO</v>
      </c>
      <c r="AG4015" t="str">
        <f t="shared" si="1319"/>
        <v>NO</v>
      </c>
      <c r="AH4015" t="str">
        <f t="shared" si="1320"/>
        <v>NO</v>
      </c>
      <c r="AI4015" t="str">
        <f t="shared" si="1321"/>
        <v/>
      </c>
      <c r="AJ4015">
        <f t="shared" si="1322"/>
        <v>2</v>
      </c>
    </row>
    <row r="4016" spans="1:36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302"/>
        <v>0</v>
      </c>
      <c r="P4016" s="6" t="e">
        <f t="shared" si="1303"/>
        <v>#DIV/0!</v>
      </c>
      <c r="Q4016" t="str">
        <f t="shared" si="1304"/>
        <v>theater</v>
      </c>
      <c r="R4016" t="str">
        <f t="shared" si="1305"/>
        <v>plays</v>
      </c>
      <c r="S4016" s="8">
        <f t="shared" si="1306"/>
        <v>42419</v>
      </c>
      <c r="T4016" s="8">
        <f t="shared" si="1307"/>
        <v>42434.246168981481</v>
      </c>
      <c r="U4016">
        <f t="shared" si="1308"/>
        <v>2016</v>
      </c>
      <c r="V4016" t="str">
        <f>VLOOKUP(MONTH(S4016),REF!$C$4:$D$15,2,FALSE)</f>
        <v>FEB</v>
      </c>
      <c r="W4016" t="str">
        <f t="shared" si="1309"/>
        <v>NO</v>
      </c>
      <c r="X4016" t="str">
        <f t="shared" si="1310"/>
        <v>NO</v>
      </c>
      <c r="Y4016" t="str">
        <f t="shared" si="1311"/>
        <v>YES</v>
      </c>
      <c r="Z4016" t="str">
        <f t="shared" si="1312"/>
        <v>NO</v>
      </c>
      <c r="AA4016" t="str">
        <f t="shared" si="1313"/>
        <v>NO</v>
      </c>
      <c r="AB4016" t="str">
        <f t="shared" si="1314"/>
        <v>NO</v>
      </c>
      <c r="AC4016" t="str">
        <f t="shared" si="1315"/>
        <v>NO</v>
      </c>
      <c r="AD4016" t="str">
        <f t="shared" si="1316"/>
        <v>NO</v>
      </c>
      <c r="AE4016" t="str">
        <f t="shared" si="1317"/>
        <v>NO</v>
      </c>
      <c r="AF4016" t="str">
        <f t="shared" si="1318"/>
        <v>NO</v>
      </c>
      <c r="AG4016" t="str">
        <f t="shared" si="1319"/>
        <v>NO</v>
      </c>
      <c r="AH4016" t="str">
        <f t="shared" si="1320"/>
        <v>NO</v>
      </c>
      <c r="AI4016" t="str">
        <f t="shared" si="1321"/>
        <v/>
      </c>
      <c r="AJ4016">
        <f t="shared" si="1322"/>
        <v>0</v>
      </c>
    </row>
    <row r="4017" spans="1:36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302"/>
        <v>1.4285714285714287E-4</v>
      </c>
      <c r="P4017" s="6">
        <f t="shared" si="1303"/>
        <v>1</v>
      </c>
      <c r="Q4017" t="str">
        <f t="shared" si="1304"/>
        <v>theater</v>
      </c>
      <c r="R4017" t="str">
        <f t="shared" si="1305"/>
        <v>plays</v>
      </c>
      <c r="S4017" s="8">
        <f t="shared" si="1306"/>
        <v>42175</v>
      </c>
      <c r="T4017" s="8">
        <f t="shared" si="1307"/>
        <v>42204.780821759261</v>
      </c>
      <c r="U4017">
        <f t="shared" si="1308"/>
        <v>2015</v>
      </c>
      <c r="V4017" t="str">
        <f>VLOOKUP(MONTH(S4017),REF!$C$4:$D$15,2,FALSE)</f>
        <v>JUN</v>
      </c>
      <c r="W4017" t="str">
        <f t="shared" si="1309"/>
        <v>NO</v>
      </c>
      <c r="X4017" t="str">
        <f t="shared" si="1310"/>
        <v>NO</v>
      </c>
      <c r="Y4017" t="str">
        <f t="shared" si="1311"/>
        <v>YES</v>
      </c>
      <c r="Z4017" t="str">
        <f t="shared" si="1312"/>
        <v>NO</v>
      </c>
      <c r="AA4017" t="str">
        <f t="shared" si="1313"/>
        <v>NO</v>
      </c>
      <c r="AB4017" t="str">
        <f t="shared" si="1314"/>
        <v>NO</v>
      </c>
      <c r="AC4017" t="str">
        <f t="shared" si="1315"/>
        <v>NO</v>
      </c>
      <c r="AD4017" t="str">
        <f t="shared" si="1316"/>
        <v>NO</v>
      </c>
      <c r="AE4017" t="str">
        <f t="shared" si="1317"/>
        <v>NO</v>
      </c>
      <c r="AF4017" t="str">
        <f t="shared" si="1318"/>
        <v>NO</v>
      </c>
      <c r="AG4017" t="str">
        <f t="shared" si="1319"/>
        <v>NO</v>
      </c>
      <c r="AH4017" t="str">
        <f t="shared" si="1320"/>
        <v>NO</v>
      </c>
      <c r="AI4017" t="str">
        <f t="shared" si="1321"/>
        <v/>
      </c>
      <c r="AJ4017">
        <f t="shared" si="1322"/>
        <v>1</v>
      </c>
    </row>
    <row r="4018" spans="1:36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302"/>
        <v>0.14000000000000001</v>
      </c>
      <c r="P4018" s="6">
        <f t="shared" si="1303"/>
        <v>10</v>
      </c>
      <c r="Q4018" t="str">
        <f t="shared" si="1304"/>
        <v>theater</v>
      </c>
      <c r="R4018" t="str">
        <f t="shared" si="1305"/>
        <v>plays</v>
      </c>
      <c r="S4018" s="8">
        <f t="shared" si="1306"/>
        <v>41870</v>
      </c>
      <c r="T4018" s="8">
        <f t="shared" si="1307"/>
        <v>41899.872685185182</v>
      </c>
      <c r="U4018">
        <f t="shared" si="1308"/>
        <v>2014</v>
      </c>
      <c r="V4018" t="str">
        <f>VLOOKUP(MONTH(S4018),REF!$C$4:$D$15,2,FALSE)</f>
        <v>AUG</v>
      </c>
      <c r="W4018" t="str">
        <f t="shared" si="1309"/>
        <v>YES</v>
      </c>
      <c r="X4018" t="str">
        <f t="shared" si="1310"/>
        <v>NO</v>
      </c>
      <c r="Y4018" t="str">
        <f t="shared" si="1311"/>
        <v>NO</v>
      </c>
      <c r="Z4018" t="str">
        <f t="shared" si="1312"/>
        <v>NO</v>
      </c>
      <c r="AA4018" t="str">
        <f t="shared" si="1313"/>
        <v>NO</v>
      </c>
      <c r="AB4018" t="str">
        <f t="shared" si="1314"/>
        <v>NO</v>
      </c>
      <c r="AC4018" t="str">
        <f t="shared" si="1315"/>
        <v>NO</v>
      </c>
      <c r="AD4018" t="str">
        <f t="shared" si="1316"/>
        <v>NO</v>
      </c>
      <c r="AE4018" t="str">
        <f t="shared" si="1317"/>
        <v>NO</v>
      </c>
      <c r="AF4018" t="str">
        <f t="shared" si="1318"/>
        <v>NO</v>
      </c>
      <c r="AG4018" t="str">
        <f t="shared" si="1319"/>
        <v>NO</v>
      </c>
      <c r="AH4018" t="str">
        <f t="shared" si="1320"/>
        <v>NO</v>
      </c>
      <c r="AI4018" t="str">
        <f t="shared" si="1321"/>
        <v/>
      </c>
      <c r="AJ4018">
        <f t="shared" si="1322"/>
        <v>7</v>
      </c>
    </row>
    <row r="4019" spans="1:36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302"/>
        <v>1.0500000000000001E-2</v>
      </c>
      <c r="P4019" s="6">
        <f t="shared" si="1303"/>
        <v>52.5</v>
      </c>
      <c r="Q4019" t="str">
        <f t="shared" si="1304"/>
        <v>theater</v>
      </c>
      <c r="R4019" t="str">
        <f t="shared" si="1305"/>
        <v>plays</v>
      </c>
      <c r="S4019" s="8">
        <f t="shared" si="1306"/>
        <v>41857</v>
      </c>
      <c r="T4019" s="8">
        <f t="shared" si="1307"/>
        <v>41886.672152777777</v>
      </c>
      <c r="U4019">
        <f t="shared" si="1308"/>
        <v>2014</v>
      </c>
      <c r="V4019" t="str">
        <f>VLOOKUP(MONTH(S4019),REF!$C$4:$D$15,2,FALSE)</f>
        <v>AUG</v>
      </c>
      <c r="W4019" t="str">
        <f t="shared" si="1309"/>
        <v>NO</v>
      </c>
      <c r="X4019" t="str">
        <f t="shared" si="1310"/>
        <v>NO</v>
      </c>
      <c r="Y4019" t="str">
        <f t="shared" si="1311"/>
        <v>NO</v>
      </c>
      <c r="Z4019" t="str">
        <f t="shared" si="1312"/>
        <v>YES</v>
      </c>
      <c r="AA4019" t="str">
        <f t="shared" si="1313"/>
        <v>NO</v>
      </c>
      <c r="AB4019" t="str">
        <f t="shared" si="1314"/>
        <v>NO</v>
      </c>
      <c r="AC4019" t="str">
        <f t="shared" si="1315"/>
        <v>NO</v>
      </c>
      <c r="AD4019" t="str">
        <f t="shared" si="1316"/>
        <v>NO</v>
      </c>
      <c r="AE4019" t="str">
        <f t="shared" si="1317"/>
        <v>NO</v>
      </c>
      <c r="AF4019" t="str">
        <f t="shared" si="1318"/>
        <v>NO</v>
      </c>
      <c r="AG4019" t="str">
        <f t="shared" si="1319"/>
        <v>NO</v>
      </c>
      <c r="AH4019" t="str">
        <f t="shared" si="1320"/>
        <v>NO</v>
      </c>
      <c r="AI4019" t="str">
        <f t="shared" si="1321"/>
        <v/>
      </c>
      <c r="AJ4019">
        <f t="shared" si="1322"/>
        <v>2</v>
      </c>
    </row>
    <row r="4020" spans="1:36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302"/>
        <v>8.666666666666667E-2</v>
      </c>
      <c r="P4020" s="6">
        <f t="shared" si="1303"/>
        <v>32.5</v>
      </c>
      <c r="Q4020" t="str">
        <f t="shared" si="1304"/>
        <v>theater</v>
      </c>
      <c r="R4020" t="str">
        <f t="shared" si="1305"/>
        <v>plays</v>
      </c>
      <c r="S4020" s="8">
        <f t="shared" si="1306"/>
        <v>42621</v>
      </c>
      <c r="T4020" s="8">
        <f t="shared" si="1307"/>
        <v>42650.91097222222</v>
      </c>
      <c r="U4020">
        <f t="shared" si="1308"/>
        <v>2016</v>
      </c>
      <c r="V4020" t="str">
        <f>VLOOKUP(MONTH(S4020),REF!$C$4:$D$15,2,FALSE)</f>
        <v>SEP</v>
      </c>
      <c r="W4020" t="str">
        <f t="shared" si="1309"/>
        <v>NO</v>
      </c>
      <c r="X4020" t="str">
        <f t="shared" si="1310"/>
        <v>YES</v>
      </c>
      <c r="Y4020" t="str">
        <f t="shared" si="1311"/>
        <v>NO</v>
      </c>
      <c r="Z4020" t="str">
        <f t="shared" si="1312"/>
        <v>NO</v>
      </c>
      <c r="AA4020" t="str">
        <f t="shared" si="1313"/>
        <v>NO</v>
      </c>
      <c r="AB4020" t="str">
        <f t="shared" si="1314"/>
        <v>NO</v>
      </c>
      <c r="AC4020" t="str">
        <f t="shared" si="1315"/>
        <v>NO</v>
      </c>
      <c r="AD4020" t="str">
        <f t="shared" si="1316"/>
        <v>NO</v>
      </c>
      <c r="AE4020" t="str">
        <f t="shared" si="1317"/>
        <v>NO</v>
      </c>
      <c r="AF4020" t="str">
        <f t="shared" si="1318"/>
        <v>NO</v>
      </c>
      <c r="AG4020" t="str">
        <f t="shared" si="1319"/>
        <v>NO</v>
      </c>
      <c r="AH4020" t="str">
        <f t="shared" si="1320"/>
        <v>NO</v>
      </c>
      <c r="AI4020" t="str">
        <f t="shared" si="1321"/>
        <v/>
      </c>
      <c r="AJ4020">
        <f t="shared" si="1322"/>
        <v>4</v>
      </c>
    </row>
    <row r="4021" spans="1:36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302"/>
        <v>8.2857142857142851E-3</v>
      </c>
      <c r="P4021" s="6">
        <f t="shared" si="1303"/>
        <v>7.25</v>
      </c>
      <c r="Q4021" t="str">
        <f t="shared" si="1304"/>
        <v>theater</v>
      </c>
      <c r="R4021" t="str">
        <f t="shared" si="1305"/>
        <v>plays</v>
      </c>
      <c r="S4021" s="8">
        <f t="shared" si="1306"/>
        <v>42418</v>
      </c>
      <c r="T4021" s="8">
        <f t="shared" si="1307"/>
        <v>42475.686111111107</v>
      </c>
      <c r="U4021">
        <f t="shared" si="1308"/>
        <v>2016</v>
      </c>
      <c r="V4021" t="str">
        <f>VLOOKUP(MONTH(S4021),REF!$C$4:$D$15,2,FALSE)</f>
        <v>FEB</v>
      </c>
      <c r="W4021" t="str">
        <f t="shared" si="1309"/>
        <v>NO</v>
      </c>
      <c r="X4021" t="str">
        <f t="shared" si="1310"/>
        <v>YES</v>
      </c>
      <c r="Y4021" t="str">
        <f t="shared" si="1311"/>
        <v>NO</v>
      </c>
      <c r="Z4021" t="str">
        <f t="shared" si="1312"/>
        <v>NO</v>
      </c>
      <c r="AA4021" t="str">
        <f t="shared" si="1313"/>
        <v>NO</v>
      </c>
      <c r="AB4021" t="str">
        <f t="shared" si="1314"/>
        <v>NO</v>
      </c>
      <c r="AC4021" t="str">
        <f t="shared" si="1315"/>
        <v>NO</v>
      </c>
      <c r="AD4021" t="str">
        <f t="shared" si="1316"/>
        <v>NO</v>
      </c>
      <c r="AE4021" t="str">
        <f t="shared" si="1317"/>
        <v>NO</v>
      </c>
      <c r="AF4021" t="str">
        <f t="shared" si="1318"/>
        <v>NO</v>
      </c>
      <c r="AG4021" t="str">
        <f t="shared" si="1319"/>
        <v>NO</v>
      </c>
      <c r="AH4021" t="str">
        <f t="shared" si="1320"/>
        <v>NO</v>
      </c>
      <c r="AI4021" t="str">
        <f t="shared" si="1321"/>
        <v/>
      </c>
      <c r="AJ4021">
        <f t="shared" si="1322"/>
        <v>4</v>
      </c>
    </row>
    <row r="4022" spans="1:36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302"/>
        <v>0.16666666666666666</v>
      </c>
      <c r="P4022" s="6">
        <f t="shared" si="1303"/>
        <v>33.333333333333336</v>
      </c>
      <c r="Q4022" t="str">
        <f t="shared" si="1304"/>
        <v>theater</v>
      </c>
      <c r="R4022" t="str">
        <f t="shared" si="1305"/>
        <v>plays</v>
      </c>
      <c r="S4022" s="8">
        <f t="shared" si="1306"/>
        <v>42057</v>
      </c>
      <c r="T4022" s="8">
        <f t="shared" si="1307"/>
        <v>42087.149293981478</v>
      </c>
      <c r="U4022">
        <f t="shared" si="1308"/>
        <v>2015</v>
      </c>
      <c r="V4022" t="str">
        <f>VLOOKUP(MONTH(S4022),REF!$C$4:$D$15,2,FALSE)</f>
        <v>FEB</v>
      </c>
      <c r="W4022" t="str">
        <f t="shared" si="1309"/>
        <v>YES</v>
      </c>
      <c r="X4022" t="str">
        <f t="shared" si="1310"/>
        <v>NO</v>
      </c>
      <c r="Y4022" t="str">
        <f t="shared" si="1311"/>
        <v>NO</v>
      </c>
      <c r="Z4022" t="str">
        <f t="shared" si="1312"/>
        <v>NO</v>
      </c>
      <c r="AA4022" t="str">
        <f t="shared" si="1313"/>
        <v>NO</v>
      </c>
      <c r="AB4022" t="str">
        <f t="shared" si="1314"/>
        <v>NO</v>
      </c>
      <c r="AC4022" t="str">
        <f t="shared" si="1315"/>
        <v>NO</v>
      </c>
      <c r="AD4022" t="str">
        <f t="shared" si="1316"/>
        <v>NO</v>
      </c>
      <c r="AE4022" t="str">
        <f t="shared" si="1317"/>
        <v>NO</v>
      </c>
      <c r="AF4022" t="str">
        <f t="shared" si="1318"/>
        <v>NO</v>
      </c>
      <c r="AG4022" t="str">
        <f t="shared" si="1319"/>
        <v>NO</v>
      </c>
      <c r="AH4022" t="str">
        <f t="shared" si="1320"/>
        <v>NO</v>
      </c>
      <c r="AI4022" t="str">
        <f t="shared" si="1321"/>
        <v/>
      </c>
      <c r="AJ4022">
        <f t="shared" si="1322"/>
        <v>3</v>
      </c>
    </row>
    <row r="4023" spans="1:36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302"/>
        <v>8.3333333333333332E-3</v>
      </c>
      <c r="P4023" s="6">
        <f t="shared" si="1303"/>
        <v>62.5</v>
      </c>
      <c r="Q4023" t="str">
        <f t="shared" si="1304"/>
        <v>theater</v>
      </c>
      <c r="R4023" t="str">
        <f t="shared" si="1305"/>
        <v>plays</v>
      </c>
      <c r="S4023" s="8">
        <f t="shared" si="1306"/>
        <v>41879</v>
      </c>
      <c r="T4023" s="8">
        <f t="shared" si="1307"/>
        <v>41938.911550925928</v>
      </c>
      <c r="U4023">
        <f t="shared" si="1308"/>
        <v>2014</v>
      </c>
      <c r="V4023" t="str">
        <f>VLOOKUP(MONTH(S4023),REF!$C$4:$D$15,2,FALSE)</f>
        <v>AUG</v>
      </c>
      <c r="W4023" t="str">
        <f t="shared" si="1309"/>
        <v>NO</v>
      </c>
      <c r="X4023" t="str">
        <f t="shared" si="1310"/>
        <v>NO</v>
      </c>
      <c r="Y4023" t="str">
        <f t="shared" si="1311"/>
        <v>NO</v>
      </c>
      <c r="Z4023" t="str">
        <f t="shared" si="1312"/>
        <v>NO</v>
      </c>
      <c r="AA4023" t="str">
        <f t="shared" si="1313"/>
        <v>YES</v>
      </c>
      <c r="AB4023" t="str">
        <f t="shared" si="1314"/>
        <v>NO</v>
      </c>
      <c r="AC4023" t="str">
        <f t="shared" si="1315"/>
        <v>NO</v>
      </c>
      <c r="AD4023" t="str">
        <f t="shared" si="1316"/>
        <v>NO</v>
      </c>
      <c r="AE4023" t="str">
        <f t="shared" si="1317"/>
        <v>NO</v>
      </c>
      <c r="AF4023" t="str">
        <f t="shared" si="1318"/>
        <v>NO</v>
      </c>
      <c r="AG4023" t="str">
        <f t="shared" si="1319"/>
        <v>NO</v>
      </c>
      <c r="AH4023" t="str">
        <f t="shared" si="1320"/>
        <v>NO</v>
      </c>
      <c r="AI4023" t="str">
        <f t="shared" si="1321"/>
        <v/>
      </c>
      <c r="AJ4023">
        <f t="shared" si="1322"/>
        <v>2</v>
      </c>
    </row>
    <row r="4024" spans="1:36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302"/>
        <v>0.69561111111111107</v>
      </c>
      <c r="P4024" s="6">
        <f t="shared" si="1303"/>
        <v>63.558375634517766</v>
      </c>
      <c r="Q4024" t="str">
        <f t="shared" si="1304"/>
        <v>theater</v>
      </c>
      <c r="R4024" t="str">
        <f t="shared" si="1305"/>
        <v>plays</v>
      </c>
      <c r="S4024" s="8">
        <f t="shared" si="1306"/>
        <v>41991</v>
      </c>
      <c r="T4024" s="8">
        <f t="shared" si="1307"/>
        <v>42036.120833333334</v>
      </c>
      <c r="U4024">
        <f t="shared" si="1308"/>
        <v>2014</v>
      </c>
      <c r="V4024" t="str">
        <f>VLOOKUP(MONTH(S4024),REF!$C$4:$D$15,2,FALSE)</f>
        <v>DEC</v>
      </c>
      <c r="W4024" t="str">
        <f t="shared" si="1309"/>
        <v>NO</v>
      </c>
      <c r="X4024" t="str">
        <f t="shared" si="1310"/>
        <v>NO</v>
      </c>
      <c r="Y4024" t="str">
        <f t="shared" si="1311"/>
        <v>NO</v>
      </c>
      <c r="Z4024" t="str">
        <f t="shared" si="1312"/>
        <v>NO</v>
      </c>
      <c r="AA4024" t="str">
        <f t="shared" si="1313"/>
        <v>YES</v>
      </c>
      <c r="AB4024" t="str">
        <f t="shared" si="1314"/>
        <v>NO</v>
      </c>
      <c r="AC4024" t="str">
        <f t="shared" si="1315"/>
        <v>NO</v>
      </c>
      <c r="AD4024" t="str">
        <f t="shared" si="1316"/>
        <v>NO</v>
      </c>
      <c r="AE4024" t="str">
        <f t="shared" si="1317"/>
        <v>NO</v>
      </c>
      <c r="AF4024" t="str">
        <f t="shared" si="1318"/>
        <v>NO</v>
      </c>
      <c r="AG4024" t="str">
        <f t="shared" si="1319"/>
        <v>NO</v>
      </c>
      <c r="AH4024" t="str">
        <f t="shared" si="1320"/>
        <v>NO</v>
      </c>
      <c r="AI4024" t="str">
        <f t="shared" si="1321"/>
        <v/>
      </c>
      <c r="AJ4024">
        <f t="shared" si="1322"/>
        <v>197</v>
      </c>
    </row>
    <row r="4025" spans="1:36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302"/>
        <v>0</v>
      </c>
      <c r="P4025" s="6" t="e">
        <f t="shared" si="1303"/>
        <v>#DIV/0!</v>
      </c>
      <c r="Q4025" t="str">
        <f t="shared" si="1304"/>
        <v>theater</v>
      </c>
      <c r="R4025" t="str">
        <f t="shared" si="1305"/>
        <v>plays</v>
      </c>
      <c r="S4025" s="8">
        <f t="shared" si="1306"/>
        <v>42409</v>
      </c>
      <c r="T4025" s="8">
        <f t="shared" si="1307"/>
        <v>42453.957905092597</v>
      </c>
      <c r="U4025">
        <f t="shared" si="1308"/>
        <v>2016</v>
      </c>
      <c r="V4025" t="str">
        <f>VLOOKUP(MONTH(S4025),REF!$C$4:$D$15,2,FALSE)</f>
        <v>FEB</v>
      </c>
      <c r="W4025" t="str">
        <f t="shared" si="1309"/>
        <v>NO</v>
      </c>
      <c r="X4025" t="str">
        <f t="shared" si="1310"/>
        <v>NO</v>
      </c>
      <c r="Y4025" t="str">
        <f t="shared" si="1311"/>
        <v>YES</v>
      </c>
      <c r="Z4025" t="str">
        <f t="shared" si="1312"/>
        <v>NO</v>
      </c>
      <c r="AA4025" t="str">
        <f t="shared" si="1313"/>
        <v>NO</v>
      </c>
      <c r="AB4025" t="str">
        <f t="shared" si="1314"/>
        <v>NO</v>
      </c>
      <c r="AC4025" t="str">
        <f t="shared" si="1315"/>
        <v>NO</v>
      </c>
      <c r="AD4025" t="str">
        <f t="shared" si="1316"/>
        <v>NO</v>
      </c>
      <c r="AE4025" t="str">
        <f t="shared" si="1317"/>
        <v>NO</v>
      </c>
      <c r="AF4025" t="str">
        <f t="shared" si="1318"/>
        <v>NO</v>
      </c>
      <c r="AG4025" t="str">
        <f t="shared" si="1319"/>
        <v>NO</v>
      </c>
      <c r="AH4025" t="str">
        <f t="shared" si="1320"/>
        <v>NO</v>
      </c>
      <c r="AI4025" t="str">
        <f t="shared" si="1321"/>
        <v/>
      </c>
      <c r="AJ4025">
        <f t="shared" si="1322"/>
        <v>0</v>
      </c>
    </row>
    <row r="4026" spans="1:36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302"/>
        <v>1.2500000000000001E-2</v>
      </c>
      <c r="P4026" s="6">
        <f t="shared" si="1303"/>
        <v>10</v>
      </c>
      <c r="Q4026" t="str">
        <f t="shared" si="1304"/>
        <v>theater</v>
      </c>
      <c r="R4026" t="str">
        <f t="shared" si="1305"/>
        <v>plays</v>
      </c>
      <c r="S4026" s="8">
        <f t="shared" si="1306"/>
        <v>42218</v>
      </c>
      <c r="T4026" s="8">
        <f t="shared" si="1307"/>
        <v>42247.670104166667</v>
      </c>
      <c r="U4026">
        <f t="shared" si="1308"/>
        <v>2015</v>
      </c>
      <c r="V4026" t="str">
        <f>VLOOKUP(MONTH(S4026),REF!$C$4:$D$15,2,FALSE)</f>
        <v>AUG</v>
      </c>
      <c r="W4026" t="str">
        <f t="shared" si="1309"/>
        <v>YES</v>
      </c>
      <c r="X4026" t="str">
        <f t="shared" si="1310"/>
        <v>NO</v>
      </c>
      <c r="Y4026" t="str">
        <f t="shared" si="1311"/>
        <v>NO</v>
      </c>
      <c r="Z4026" t="str">
        <f t="shared" si="1312"/>
        <v>NO</v>
      </c>
      <c r="AA4026" t="str">
        <f t="shared" si="1313"/>
        <v>NO</v>
      </c>
      <c r="AB4026" t="str">
        <f t="shared" si="1314"/>
        <v>NO</v>
      </c>
      <c r="AC4026" t="str">
        <f t="shared" si="1315"/>
        <v>NO</v>
      </c>
      <c r="AD4026" t="str">
        <f t="shared" si="1316"/>
        <v>NO</v>
      </c>
      <c r="AE4026" t="str">
        <f t="shared" si="1317"/>
        <v>NO</v>
      </c>
      <c r="AF4026" t="str">
        <f t="shared" si="1318"/>
        <v>NO</v>
      </c>
      <c r="AG4026" t="str">
        <f t="shared" si="1319"/>
        <v>NO</v>
      </c>
      <c r="AH4026" t="str">
        <f t="shared" si="1320"/>
        <v>NO</v>
      </c>
      <c r="AI4026" t="str">
        <f t="shared" si="1321"/>
        <v/>
      </c>
      <c r="AJ4026">
        <f t="shared" si="1322"/>
        <v>1</v>
      </c>
    </row>
    <row r="4027" spans="1:36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302"/>
        <v>0.05</v>
      </c>
      <c r="P4027" s="6">
        <f t="shared" si="1303"/>
        <v>62.5</v>
      </c>
      <c r="Q4027" t="str">
        <f t="shared" si="1304"/>
        <v>theater</v>
      </c>
      <c r="R4027" t="str">
        <f t="shared" si="1305"/>
        <v>plays</v>
      </c>
      <c r="S4027" s="8">
        <f t="shared" si="1306"/>
        <v>42151</v>
      </c>
      <c r="T4027" s="8">
        <f t="shared" si="1307"/>
        <v>42211.237685185188</v>
      </c>
      <c r="U4027">
        <f t="shared" si="1308"/>
        <v>2015</v>
      </c>
      <c r="V4027" t="str">
        <f>VLOOKUP(MONTH(S4027),REF!$C$4:$D$15,2,FALSE)</f>
        <v>MAY</v>
      </c>
      <c r="W4027" t="str">
        <f t="shared" si="1309"/>
        <v>NO</v>
      </c>
      <c r="X4027" t="str">
        <f t="shared" si="1310"/>
        <v>NO</v>
      </c>
      <c r="Y4027" t="str">
        <f t="shared" si="1311"/>
        <v>YES</v>
      </c>
      <c r="Z4027" t="str">
        <f t="shared" si="1312"/>
        <v>NO</v>
      </c>
      <c r="AA4027" t="str">
        <f t="shared" si="1313"/>
        <v>NO</v>
      </c>
      <c r="AB4027" t="str">
        <f t="shared" si="1314"/>
        <v>NO</v>
      </c>
      <c r="AC4027" t="str">
        <f t="shared" si="1315"/>
        <v>NO</v>
      </c>
      <c r="AD4027" t="str">
        <f t="shared" si="1316"/>
        <v>NO</v>
      </c>
      <c r="AE4027" t="str">
        <f t="shared" si="1317"/>
        <v>NO</v>
      </c>
      <c r="AF4027" t="str">
        <f t="shared" si="1318"/>
        <v>NO</v>
      </c>
      <c r="AG4027" t="str">
        <f t="shared" si="1319"/>
        <v>NO</v>
      </c>
      <c r="AH4027" t="str">
        <f t="shared" si="1320"/>
        <v>NO</v>
      </c>
      <c r="AI4027" t="str">
        <f t="shared" si="1321"/>
        <v/>
      </c>
      <c r="AJ4027">
        <f t="shared" si="1322"/>
        <v>4</v>
      </c>
    </row>
    <row r="4028" spans="1:36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302"/>
        <v>0</v>
      </c>
      <c r="P4028" s="6" t="e">
        <f t="shared" si="1303"/>
        <v>#DIV/0!</v>
      </c>
      <c r="Q4028" t="str">
        <f t="shared" si="1304"/>
        <v>theater</v>
      </c>
      <c r="R4028" t="str">
        <f t="shared" si="1305"/>
        <v>plays</v>
      </c>
      <c r="S4028" s="8">
        <f t="shared" si="1306"/>
        <v>42283</v>
      </c>
      <c r="T4028" s="8">
        <f t="shared" si="1307"/>
        <v>42342.697210648148</v>
      </c>
      <c r="U4028">
        <f t="shared" si="1308"/>
        <v>2015</v>
      </c>
      <c r="V4028" t="str">
        <f>VLOOKUP(MONTH(S4028),REF!$C$4:$D$15,2,FALSE)</f>
        <v>OCT</v>
      </c>
      <c r="W4028" t="str">
        <f t="shared" si="1309"/>
        <v>NO</v>
      </c>
      <c r="X4028" t="str">
        <f t="shared" si="1310"/>
        <v>YES</v>
      </c>
      <c r="Y4028" t="str">
        <f t="shared" si="1311"/>
        <v>NO</v>
      </c>
      <c r="Z4028" t="str">
        <f t="shared" si="1312"/>
        <v>NO</v>
      </c>
      <c r="AA4028" t="str">
        <f t="shared" si="1313"/>
        <v>NO</v>
      </c>
      <c r="AB4028" t="str">
        <f t="shared" si="1314"/>
        <v>NO</v>
      </c>
      <c r="AC4028" t="str">
        <f t="shared" si="1315"/>
        <v>NO</v>
      </c>
      <c r="AD4028" t="str">
        <f t="shared" si="1316"/>
        <v>NO</v>
      </c>
      <c r="AE4028" t="str">
        <f t="shared" si="1317"/>
        <v>NO</v>
      </c>
      <c r="AF4028" t="str">
        <f t="shared" si="1318"/>
        <v>NO</v>
      </c>
      <c r="AG4028" t="str">
        <f t="shared" si="1319"/>
        <v>NO</v>
      </c>
      <c r="AH4028" t="str">
        <f t="shared" si="1320"/>
        <v>NO</v>
      </c>
      <c r="AI4028" t="str">
        <f t="shared" si="1321"/>
        <v/>
      </c>
      <c r="AJ4028">
        <f t="shared" si="1322"/>
        <v>0</v>
      </c>
    </row>
    <row r="4029" spans="1:36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302"/>
        <v>7.166666666666667E-2</v>
      </c>
      <c r="P4029" s="6">
        <f t="shared" si="1303"/>
        <v>30.714285714285715</v>
      </c>
      <c r="Q4029" t="str">
        <f t="shared" si="1304"/>
        <v>theater</v>
      </c>
      <c r="R4029" t="str">
        <f t="shared" si="1305"/>
        <v>plays</v>
      </c>
      <c r="S4029" s="8">
        <f t="shared" si="1306"/>
        <v>42769</v>
      </c>
      <c r="T4029" s="8">
        <f t="shared" si="1307"/>
        <v>42789.041666666672</v>
      </c>
      <c r="U4029">
        <f t="shared" si="1308"/>
        <v>2017</v>
      </c>
      <c r="V4029" t="str">
        <f>VLOOKUP(MONTH(S4029),REF!$C$4:$D$15,2,FALSE)</f>
        <v>FEB</v>
      </c>
      <c r="W4029" t="str">
        <f t="shared" si="1309"/>
        <v>NO</v>
      </c>
      <c r="X4029" t="str">
        <f t="shared" si="1310"/>
        <v>YES</v>
      </c>
      <c r="Y4029" t="str">
        <f t="shared" si="1311"/>
        <v>NO</v>
      </c>
      <c r="Z4029" t="str">
        <f t="shared" si="1312"/>
        <v>NO</v>
      </c>
      <c r="AA4029" t="str">
        <f t="shared" si="1313"/>
        <v>NO</v>
      </c>
      <c r="AB4029" t="str">
        <f t="shared" si="1314"/>
        <v>NO</v>
      </c>
      <c r="AC4029" t="str">
        <f t="shared" si="1315"/>
        <v>NO</v>
      </c>
      <c r="AD4029" t="str">
        <f t="shared" si="1316"/>
        <v>NO</v>
      </c>
      <c r="AE4029" t="str">
        <f t="shared" si="1317"/>
        <v>NO</v>
      </c>
      <c r="AF4029" t="str">
        <f t="shared" si="1318"/>
        <v>NO</v>
      </c>
      <c r="AG4029" t="str">
        <f t="shared" si="1319"/>
        <v>NO</v>
      </c>
      <c r="AH4029" t="str">
        <f t="shared" si="1320"/>
        <v>NO</v>
      </c>
      <c r="AI4029" t="str">
        <f t="shared" si="1321"/>
        <v/>
      </c>
      <c r="AJ4029">
        <f t="shared" si="1322"/>
        <v>7</v>
      </c>
    </row>
    <row r="4030" spans="1:36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302"/>
        <v>0.28050000000000003</v>
      </c>
      <c r="P4030" s="6">
        <f t="shared" si="1303"/>
        <v>51</v>
      </c>
      <c r="Q4030" t="str">
        <f t="shared" si="1304"/>
        <v>theater</v>
      </c>
      <c r="R4030" t="str">
        <f t="shared" si="1305"/>
        <v>plays</v>
      </c>
      <c r="S4030" s="8">
        <f t="shared" si="1306"/>
        <v>41766</v>
      </c>
      <c r="T4030" s="8">
        <f t="shared" si="1307"/>
        <v>41795.938657407409</v>
      </c>
      <c r="U4030">
        <f t="shared" si="1308"/>
        <v>2014</v>
      </c>
      <c r="V4030" t="str">
        <f>VLOOKUP(MONTH(S4030),REF!$C$4:$D$15,2,FALSE)</f>
        <v>MAY</v>
      </c>
      <c r="W4030" t="str">
        <f t="shared" si="1309"/>
        <v>NO</v>
      </c>
      <c r="X4030" t="str">
        <f t="shared" si="1310"/>
        <v>YES</v>
      </c>
      <c r="Y4030" t="str">
        <f t="shared" si="1311"/>
        <v>NO</v>
      </c>
      <c r="Z4030" t="str">
        <f t="shared" si="1312"/>
        <v>NO</v>
      </c>
      <c r="AA4030" t="str">
        <f t="shared" si="1313"/>
        <v>NO</v>
      </c>
      <c r="AB4030" t="str">
        <f t="shared" si="1314"/>
        <v>NO</v>
      </c>
      <c r="AC4030" t="str">
        <f t="shared" si="1315"/>
        <v>NO</v>
      </c>
      <c r="AD4030" t="str">
        <f t="shared" si="1316"/>
        <v>NO</v>
      </c>
      <c r="AE4030" t="str">
        <f t="shared" si="1317"/>
        <v>NO</v>
      </c>
      <c r="AF4030" t="str">
        <f t="shared" si="1318"/>
        <v>NO</v>
      </c>
      <c r="AG4030" t="str">
        <f t="shared" si="1319"/>
        <v>NO</v>
      </c>
      <c r="AH4030" t="str">
        <f t="shared" si="1320"/>
        <v>NO</v>
      </c>
      <c r="AI4030" t="str">
        <f t="shared" si="1321"/>
        <v/>
      </c>
      <c r="AJ4030">
        <f t="shared" si="1322"/>
        <v>11</v>
      </c>
    </row>
    <row r="4031" spans="1:36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302"/>
        <v>0</v>
      </c>
      <c r="P4031" s="6" t="e">
        <f t="shared" si="1303"/>
        <v>#DIV/0!</v>
      </c>
      <c r="Q4031" t="str">
        <f t="shared" si="1304"/>
        <v>theater</v>
      </c>
      <c r="R4031" t="str">
        <f t="shared" si="1305"/>
        <v>plays</v>
      </c>
      <c r="S4031" s="8">
        <f t="shared" si="1306"/>
        <v>42322</v>
      </c>
      <c r="T4031" s="8">
        <f t="shared" si="1307"/>
        <v>42352.02511574074</v>
      </c>
      <c r="U4031">
        <f t="shared" si="1308"/>
        <v>2015</v>
      </c>
      <c r="V4031" t="str">
        <f>VLOOKUP(MONTH(S4031),REF!$C$4:$D$15,2,FALSE)</f>
        <v>NOV</v>
      </c>
      <c r="W4031" t="str">
        <f t="shared" si="1309"/>
        <v>NO</v>
      </c>
      <c r="X4031" t="str">
        <f t="shared" si="1310"/>
        <v>NO</v>
      </c>
      <c r="Y4031" t="str">
        <f t="shared" si="1311"/>
        <v>NO</v>
      </c>
      <c r="Z4031" t="str">
        <f t="shared" si="1312"/>
        <v>NO</v>
      </c>
      <c r="AA4031" t="str">
        <f t="shared" si="1313"/>
        <v>NO</v>
      </c>
      <c r="AB4031" t="str">
        <f t="shared" si="1314"/>
        <v>YES</v>
      </c>
      <c r="AC4031" t="str">
        <f t="shared" si="1315"/>
        <v>NO</v>
      </c>
      <c r="AD4031" t="str">
        <f t="shared" si="1316"/>
        <v>NO</v>
      </c>
      <c r="AE4031" t="str">
        <f t="shared" si="1317"/>
        <v>NO</v>
      </c>
      <c r="AF4031" t="str">
        <f t="shared" si="1318"/>
        <v>NO</v>
      </c>
      <c r="AG4031" t="str">
        <f t="shared" si="1319"/>
        <v>NO</v>
      </c>
      <c r="AH4031" t="str">
        <f t="shared" si="1320"/>
        <v>NO</v>
      </c>
      <c r="AI4031" t="str">
        <f t="shared" si="1321"/>
        <v/>
      </c>
      <c r="AJ4031">
        <f t="shared" si="1322"/>
        <v>0</v>
      </c>
    </row>
    <row r="4032" spans="1:36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302"/>
        <v>0.16</v>
      </c>
      <c r="P4032" s="6">
        <f t="shared" si="1303"/>
        <v>66.666666666666671</v>
      </c>
      <c r="Q4032" t="str">
        <f t="shared" si="1304"/>
        <v>theater</v>
      </c>
      <c r="R4032" t="str">
        <f t="shared" si="1305"/>
        <v>plays</v>
      </c>
      <c r="S4032" s="8">
        <f t="shared" si="1306"/>
        <v>42375</v>
      </c>
      <c r="T4032" s="8">
        <f t="shared" si="1307"/>
        <v>42403.78402777778</v>
      </c>
      <c r="U4032">
        <f t="shared" si="1308"/>
        <v>2016</v>
      </c>
      <c r="V4032" t="str">
        <f>VLOOKUP(MONTH(S4032),REF!$C$4:$D$15,2,FALSE)</f>
        <v>JAN</v>
      </c>
      <c r="W4032" t="str">
        <f t="shared" si="1309"/>
        <v>NO</v>
      </c>
      <c r="X4032" t="str">
        <f t="shared" si="1310"/>
        <v>YES</v>
      </c>
      <c r="Y4032" t="str">
        <f t="shared" si="1311"/>
        <v>NO</v>
      </c>
      <c r="Z4032" t="str">
        <f t="shared" si="1312"/>
        <v>NO</v>
      </c>
      <c r="AA4032" t="str">
        <f t="shared" si="1313"/>
        <v>NO</v>
      </c>
      <c r="AB4032" t="str">
        <f t="shared" si="1314"/>
        <v>NO</v>
      </c>
      <c r="AC4032" t="str">
        <f t="shared" si="1315"/>
        <v>NO</v>
      </c>
      <c r="AD4032" t="str">
        <f t="shared" si="1316"/>
        <v>NO</v>
      </c>
      <c r="AE4032" t="str">
        <f t="shared" si="1317"/>
        <v>NO</v>
      </c>
      <c r="AF4032" t="str">
        <f t="shared" si="1318"/>
        <v>NO</v>
      </c>
      <c r="AG4032" t="str">
        <f t="shared" si="1319"/>
        <v>NO</v>
      </c>
      <c r="AH4032" t="str">
        <f t="shared" si="1320"/>
        <v>NO</v>
      </c>
      <c r="AI4032" t="str">
        <f t="shared" si="1321"/>
        <v/>
      </c>
      <c r="AJ4032">
        <f t="shared" si="1322"/>
        <v>6</v>
      </c>
    </row>
    <row r="4033" spans="1:36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302"/>
        <v>0</v>
      </c>
      <c r="P4033" s="6" t="e">
        <f t="shared" si="1303"/>
        <v>#DIV/0!</v>
      </c>
      <c r="Q4033" t="str">
        <f t="shared" si="1304"/>
        <v>theater</v>
      </c>
      <c r="R4033" t="str">
        <f t="shared" si="1305"/>
        <v>plays</v>
      </c>
      <c r="S4033" s="8">
        <f t="shared" si="1306"/>
        <v>41942</v>
      </c>
      <c r="T4033" s="8">
        <f t="shared" si="1307"/>
        <v>41991.626898148148</v>
      </c>
      <c r="U4033">
        <f t="shared" si="1308"/>
        <v>2014</v>
      </c>
      <c r="V4033" t="str">
        <f>VLOOKUP(MONTH(S4033),REF!$C$4:$D$15,2,FALSE)</f>
        <v>OCT</v>
      </c>
      <c r="W4033" t="str">
        <f t="shared" si="1309"/>
        <v>NO</v>
      </c>
      <c r="X4033" t="str">
        <f t="shared" si="1310"/>
        <v>NO</v>
      </c>
      <c r="Y4033" t="str">
        <f t="shared" si="1311"/>
        <v>YES</v>
      </c>
      <c r="Z4033" t="str">
        <f t="shared" si="1312"/>
        <v>NO</v>
      </c>
      <c r="AA4033" t="str">
        <f t="shared" si="1313"/>
        <v>NO</v>
      </c>
      <c r="AB4033" t="str">
        <f t="shared" si="1314"/>
        <v>NO</v>
      </c>
      <c r="AC4033" t="str">
        <f t="shared" si="1315"/>
        <v>NO</v>
      </c>
      <c r="AD4033" t="str">
        <f t="shared" si="1316"/>
        <v>NO</v>
      </c>
      <c r="AE4033" t="str">
        <f t="shared" si="1317"/>
        <v>NO</v>
      </c>
      <c r="AF4033" t="str">
        <f t="shared" si="1318"/>
        <v>NO</v>
      </c>
      <c r="AG4033" t="str">
        <f t="shared" si="1319"/>
        <v>NO</v>
      </c>
      <c r="AH4033" t="str">
        <f t="shared" si="1320"/>
        <v>NO</v>
      </c>
      <c r="AI4033" t="str">
        <f t="shared" si="1321"/>
        <v/>
      </c>
      <c r="AJ4033">
        <f t="shared" si="1322"/>
        <v>0</v>
      </c>
    </row>
    <row r="4034" spans="1:36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302"/>
        <v>6.8287037037037035E-2</v>
      </c>
      <c r="P4034" s="6">
        <f t="shared" si="1303"/>
        <v>59</v>
      </c>
      <c r="Q4034" t="str">
        <f t="shared" si="1304"/>
        <v>theater</v>
      </c>
      <c r="R4034" t="str">
        <f t="shared" si="1305"/>
        <v>plays</v>
      </c>
      <c r="S4034" s="8">
        <f t="shared" si="1306"/>
        <v>42294</v>
      </c>
      <c r="T4034" s="8">
        <f t="shared" si="1307"/>
        <v>42353.85087962963</v>
      </c>
      <c r="U4034">
        <f t="shared" si="1308"/>
        <v>2015</v>
      </c>
      <c r="V4034" t="str">
        <f>VLOOKUP(MONTH(S4034),REF!$C$4:$D$15,2,FALSE)</f>
        <v>OCT</v>
      </c>
      <c r="W4034" t="str">
        <f t="shared" si="1309"/>
        <v>NO</v>
      </c>
      <c r="X4034" t="str">
        <f t="shared" si="1310"/>
        <v>NO</v>
      </c>
      <c r="Y4034" t="str">
        <f t="shared" si="1311"/>
        <v>YES</v>
      </c>
      <c r="Z4034" t="str">
        <f t="shared" si="1312"/>
        <v>NO</v>
      </c>
      <c r="AA4034" t="str">
        <f t="shared" si="1313"/>
        <v>NO</v>
      </c>
      <c r="AB4034" t="str">
        <f t="shared" si="1314"/>
        <v>NO</v>
      </c>
      <c r="AC4034" t="str">
        <f t="shared" si="1315"/>
        <v>NO</v>
      </c>
      <c r="AD4034" t="str">
        <f t="shared" si="1316"/>
        <v>NO</v>
      </c>
      <c r="AE4034" t="str">
        <f t="shared" si="1317"/>
        <v>NO</v>
      </c>
      <c r="AF4034" t="str">
        <f t="shared" si="1318"/>
        <v>NO</v>
      </c>
      <c r="AG4034" t="str">
        <f t="shared" si="1319"/>
        <v>NO</v>
      </c>
      <c r="AH4034" t="str">
        <f t="shared" si="1320"/>
        <v>NO</v>
      </c>
      <c r="AI4034" t="str">
        <f t="shared" si="1321"/>
        <v/>
      </c>
      <c r="AJ4034">
        <f t="shared" si="1322"/>
        <v>7</v>
      </c>
    </row>
    <row r="4035" spans="1:36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323">E4035/D4035</f>
        <v>0.25698702928870293</v>
      </c>
      <c r="P4035" s="6">
        <f t="shared" ref="P4035:P4098" si="1324">E4035/L4035</f>
        <v>65.340319148936175</v>
      </c>
      <c r="Q4035" t="str">
        <f t="shared" ref="Q4035:Q4098" si="1325">LEFT(N4035,FIND("/",N4035)-1)</f>
        <v>theater</v>
      </c>
      <c r="R4035" t="str">
        <f t="shared" ref="R4035:R4098" si="1326">RIGHT(N4035,LEN(N4035)-FIND("/",N4035))</f>
        <v>plays</v>
      </c>
      <c r="S4035" s="8">
        <f t="shared" ref="S4035:S4098" si="1327">ROUND((J4035/86400)+DATE(1970,1,1),0)</f>
        <v>42614</v>
      </c>
      <c r="T4035" s="8">
        <f t="shared" ref="T4035:T4098" si="1328">(I4035/86400)+DATE(1970,1,1)</f>
        <v>42645.375</v>
      </c>
      <c r="U4035">
        <f t="shared" ref="U4035:U4098" si="1329">YEAR(S4035)</f>
        <v>2016</v>
      </c>
      <c r="V4035" t="str">
        <f>VLOOKUP(MONTH(S4035),REF!$C$4:$D$15,2,FALSE)</f>
        <v>SEP</v>
      </c>
      <c r="W4035" t="str">
        <f t="shared" ref="W4035:W4098" si="1330">IF(D4035&lt;1000,"YES","NO")</f>
        <v>NO</v>
      </c>
      <c r="X4035" t="str">
        <f t="shared" ref="X4035:X4098" si="1331">IF(AND($D4035&gt;=1000,$D4035&lt;=4999),"YES","NO")</f>
        <v>NO</v>
      </c>
      <c r="Y4035" t="str">
        <f t="shared" ref="Y4035:Y4098" si="1332">IF(AND($D4035&gt;=5000,$D4035&lt;=9999),"YES","NO")</f>
        <v>NO</v>
      </c>
      <c r="Z4035" t="str">
        <f t="shared" ref="Z4035:Z4098" si="1333">IF(AND($D4035&gt;=10000,$D4035&lt;=14999),"YES","NO")</f>
        <v>NO</v>
      </c>
      <c r="AA4035" t="str">
        <f t="shared" ref="AA4035:AA4098" si="1334">IF(AND($D4035&gt;=15000,$D4035&lt;=19999),"YES","NO")</f>
        <v>NO</v>
      </c>
      <c r="AB4035" t="str">
        <f t="shared" ref="AB4035:AB4098" si="1335">IF(AND($D4035&gt;=20000,$D4035&lt;=24999),"YES","NO")</f>
        <v>YES</v>
      </c>
      <c r="AC4035" t="str">
        <f t="shared" ref="AC4035:AC4098" si="1336">IF(AND($D4035&gt;=25000,$D4035&lt;=29999),"YES","NO")</f>
        <v>NO</v>
      </c>
      <c r="AD4035" t="str">
        <f t="shared" ref="AD4035:AD4098" si="1337">IF(AND($D4035&gt;=30000,$D4035&lt;=34999),"YES","NO")</f>
        <v>NO</v>
      </c>
      <c r="AE4035" t="str">
        <f t="shared" ref="AE4035:AE4098" si="1338">IF(AND($D4035&gt;=35000,$D4035&lt;=39999),"YES","NO")</f>
        <v>NO</v>
      </c>
      <c r="AF4035" t="str">
        <f t="shared" ref="AF4035:AF4098" si="1339">IF(AND($D4035&gt;=40000,$D4035&lt;=44999),"YES","NO")</f>
        <v>NO</v>
      </c>
      <c r="AG4035" t="str">
        <f t="shared" ref="AG4035:AG4098" si="1340">IF(AND($D4035&gt;=45000,$D4035&lt;=49999),"YES","NO")</f>
        <v>NO</v>
      </c>
      <c r="AH4035" t="str">
        <f t="shared" ref="AH4035:AH4098" si="1341">IF($D4035&gt;=50000,"YES","NO")</f>
        <v>NO</v>
      </c>
      <c r="AI4035" t="str">
        <f t="shared" ref="AI4035:AI4098" si="1342">IF(F4035="successful",L4035,"")</f>
        <v/>
      </c>
      <c r="AJ4035">
        <f t="shared" ref="AJ4035:AJ4098" si="1343">IF(F4035="failed",L4035,"")</f>
        <v>94</v>
      </c>
    </row>
    <row r="4036" spans="1:36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323"/>
        <v>1.4814814814814815E-2</v>
      </c>
      <c r="P4036" s="6">
        <f t="shared" si="1324"/>
        <v>100</v>
      </c>
      <c r="Q4036" t="str">
        <f t="shared" si="1325"/>
        <v>theater</v>
      </c>
      <c r="R4036" t="str">
        <f t="shared" si="1326"/>
        <v>plays</v>
      </c>
      <c r="S4036" s="8">
        <f t="shared" si="1327"/>
        <v>42068</v>
      </c>
      <c r="T4036" s="8">
        <f t="shared" si="1328"/>
        <v>42097.905671296292</v>
      </c>
      <c r="U4036">
        <f t="shared" si="1329"/>
        <v>2015</v>
      </c>
      <c r="V4036" t="str">
        <f>VLOOKUP(MONTH(S4036),REF!$C$4:$D$15,2,FALSE)</f>
        <v>MAR</v>
      </c>
      <c r="W4036" t="str">
        <f t="shared" si="1330"/>
        <v>NO</v>
      </c>
      <c r="X4036" t="str">
        <f t="shared" si="1331"/>
        <v>NO</v>
      </c>
      <c r="Y4036" t="str">
        <f t="shared" si="1332"/>
        <v>NO</v>
      </c>
      <c r="Z4036" t="str">
        <f t="shared" si="1333"/>
        <v>YES</v>
      </c>
      <c r="AA4036" t="str">
        <f t="shared" si="1334"/>
        <v>NO</v>
      </c>
      <c r="AB4036" t="str">
        <f t="shared" si="1335"/>
        <v>NO</v>
      </c>
      <c r="AC4036" t="str">
        <f t="shared" si="1336"/>
        <v>NO</v>
      </c>
      <c r="AD4036" t="str">
        <f t="shared" si="1337"/>
        <v>NO</v>
      </c>
      <c r="AE4036" t="str">
        <f t="shared" si="1338"/>
        <v>NO</v>
      </c>
      <c r="AF4036" t="str">
        <f t="shared" si="1339"/>
        <v>NO</v>
      </c>
      <c r="AG4036" t="str">
        <f t="shared" si="1340"/>
        <v>NO</v>
      </c>
      <c r="AH4036" t="str">
        <f t="shared" si="1341"/>
        <v>NO</v>
      </c>
      <c r="AI4036" t="str">
        <f t="shared" si="1342"/>
        <v/>
      </c>
      <c r="AJ4036">
        <f t="shared" si="1343"/>
        <v>2</v>
      </c>
    </row>
    <row r="4037" spans="1:36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323"/>
        <v>0.36849999999999999</v>
      </c>
      <c r="P4037" s="6">
        <f t="shared" si="1324"/>
        <v>147.4</v>
      </c>
      <c r="Q4037" t="str">
        <f t="shared" si="1325"/>
        <v>theater</v>
      </c>
      <c r="R4037" t="str">
        <f t="shared" si="1326"/>
        <v>plays</v>
      </c>
      <c r="S4037" s="8">
        <f t="shared" si="1327"/>
        <v>41904</v>
      </c>
      <c r="T4037" s="8">
        <f t="shared" si="1328"/>
        <v>41933.882951388892</v>
      </c>
      <c r="U4037">
        <f t="shared" si="1329"/>
        <v>2014</v>
      </c>
      <c r="V4037" t="str">
        <f>VLOOKUP(MONTH(S4037),REF!$C$4:$D$15,2,FALSE)</f>
        <v>SEP</v>
      </c>
      <c r="W4037" t="str">
        <f t="shared" si="1330"/>
        <v>NO</v>
      </c>
      <c r="X4037" t="str">
        <f t="shared" si="1331"/>
        <v>NO</v>
      </c>
      <c r="Y4037" t="str">
        <f t="shared" si="1332"/>
        <v>NO</v>
      </c>
      <c r="Z4037" t="str">
        <f t="shared" si="1333"/>
        <v>YES</v>
      </c>
      <c r="AA4037" t="str">
        <f t="shared" si="1334"/>
        <v>NO</v>
      </c>
      <c r="AB4037" t="str">
        <f t="shared" si="1335"/>
        <v>NO</v>
      </c>
      <c r="AC4037" t="str">
        <f t="shared" si="1336"/>
        <v>NO</v>
      </c>
      <c r="AD4037" t="str">
        <f t="shared" si="1337"/>
        <v>NO</v>
      </c>
      <c r="AE4037" t="str">
        <f t="shared" si="1338"/>
        <v>NO</v>
      </c>
      <c r="AF4037" t="str">
        <f t="shared" si="1339"/>
        <v>NO</v>
      </c>
      <c r="AG4037" t="str">
        <f t="shared" si="1340"/>
        <v>NO</v>
      </c>
      <c r="AH4037" t="str">
        <f t="shared" si="1341"/>
        <v>NO</v>
      </c>
      <c r="AI4037" t="str">
        <f t="shared" si="1342"/>
        <v/>
      </c>
      <c r="AJ4037">
        <f t="shared" si="1343"/>
        <v>25</v>
      </c>
    </row>
    <row r="4038" spans="1:36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323"/>
        <v>0.47049999999999997</v>
      </c>
      <c r="P4038" s="6">
        <f t="shared" si="1324"/>
        <v>166.05882352941177</v>
      </c>
      <c r="Q4038" t="str">
        <f t="shared" si="1325"/>
        <v>theater</v>
      </c>
      <c r="R4038" t="str">
        <f t="shared" si="1326"/>
        <v>plays</v>
      </c>
      <c r="S4038" s="8">
        <f t="shared" si="1327"/>
        <v>41805</v>
      </c>
      <c r="T4038" s="8">
        <f t="shared" si="1328"/>
        <v>41821.9375</v>
      </c>
      <c r="U4038">
        <f t="shared" si="1329"/>
        <v>2014</v>
      </c>
      <c r="V4038" t="str">
        <f>VLOOKUP(MONTH(S4038),REF!$C$4:$D$15,2,FALSE)</f>
        <v>JUN</v>
      </c>
      <c r="W4038" t="str">
        <f t="shared" si="1330"/>
        <v>NO</v>
      </c>
      <c r="X4038" t="str">
        <f t="shared" si="1331"/>
        <v>NO</v>
      </c>
      <c r="Y4038" t="str">
        <f t="shared" si="1332"/>
        <v>YES</v>
      </c>
      <c r="Z4038" t="str">
        <f t="shared" si="1333"/>
        <v>NO</v>
      </c>
      <c r="AA4038" t="str">
        <f t="shared" si="1334"/>
        <v>NO</v>
      </c>
      <c r="AB4038" t="str">
        <f t="shared" si="1335"/>
        <v>NO</v>
      </c>
      <c r="AC4038" t="str">
        <f t="shared" si="1336"/>
        <v>NO</v>
      </c>
      <c r="AD4038" t="str">
        <f t="shared" si="1337"/>
        <v>NO</v>
      </c>
      <c r="AE4038" t="str">
        <f t="shared" si="1338"/>
        <v>NO</v>
      </c>
      <c r="AF4038" t="str">
        <f t="shared" si="1339"/>
        <v>NO</v>
      </c>
      <c r="AG4038" t="str">
        <f t="shared" si="1340"/>
        <v>NO</v>
      </c>
      <c r="AH4038" t="str">
        <f t="shared" si="1341"/>
        <v>NO</v>
      </c>
      <c r="AI4038" t="str">
        <f t="shared" si="1342"/>
        <v/>
      </c>
      <c r="AJ4038">
        <f t="shared" si="1343"/>
        <v>17</v>
      </c>
    </row>
    <row r="4039" spans="1:36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323"/>
        <v>0.11428571428571428</v>
      </c>
      <c r="P4039" s="6">
        <f t="shared" si="1324"/>
        <v>40</v>
      </c>
      <c r="Q4039" t="str">
        <f t="shared" si="1325"/>
        <v>theater</v>
      </c>
      <c r="R4039" t="str">
        <f t="shared" si="1326"/>
        <v>plays</v>
      </c>
      <c r="S4039" s="8">
        <f t="shared" si="1327"/>
        <v>42497</v>
      </c>
      <c r="T4039" s="8">
        <f t="shared" si="1328"/>
        <v>42514.600694444445</v>
      </c>
      <c r="U4039">
        <f t="shared" si="1329"/>
        <v>2016</v>
      </c>
      <c r="V4039" t="str">
        <f>VLOOKUP(MONTH(S4039),REF!$C$4:$D$15,2,FALSE)</f>
        <v>MAY</v>
      </c>
      <c r="W4039" t="str">
        <f t="shared" si="1330"/>
        <v>YES</v>
      </c>
      <c r="X4039" t="str">
        <f t="shared" si="1331"/>
        <v>NO</v>
      </c>
      <c r="Y4039" t="str">
        <f t="shared" si="1332"/>
        <v>NO</v>
      </c>
      <c r="Z4039" t="str">
        <f t="shared" si="1333"/>
        <v>NO</v>
      </c>
      <c r="AA4039" t="str">
        <f t="shared" si="1334"/>
        <v>NO</v>
      </c>
      <c r="AB4039" t="str">
        <f t="shared" si="1335"/>
        <v>NO</v>
      </c>
      <c r="AC4039" t="str">
        <f t="shared" si="1336"/>
        <v>NO</v>
      </c>
      <c r="AD4039" t="str">
        <f t="shared" si="1337"/>
        <v>NO</v>
      </c>
      <c r="AE4039" t="str">
        <f t="shared" si="1338"/>
        <v>NO</v>
      </c>
      <c r="AF4039" t="str">
        <f t="shared" si="1339"/>
        <v>NO</v>
      </c>
      <c r="AG4039" t="str">
        <f t="shared" si="1340"/>
        <v>NO</v>
      </c>
      <c r="AH4039" t="str">
        <f t="shared" si="1341"/>
        <v>NO</v>
      </c>
      <c r="AI4039" t="str">
        <f t="shared" si="1342"/>
        <v/>
      </c>
      <c r="AJ4039">
        <f t="shared" si="1343"/>
        <v>2</v>
      </c>
    </row>
    <row r="4040" spans="1:36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323"/>
        <v>0.12039999999999999</v>
      </c>
      <c r="P4040" s="6">
        <f t="shared" si="1324"/>
        <v>75.25</v>
      </c>
      <c r="Q4040" t="str">
        <f t="shared" si="1325"/>
        <v>theater</v>
      </c>
      <c r="R4040" t="str">
        <f t="shared" si="1326"/>
        <v>plays</v>
      </c>
      <c r="S4040" s="8">
        <f t="shared" si="1327"/>
        <v>41870</v>
      </c>
      <c r="T4040" s="8">
        <f t="shared" si="1328"/>
        <v>41929.798726851848</v>
      </c>
      <c r="U4040">
        <f t="shared" si="1329"/>
        <v>2014</v>
      </c>
      <c r="V4040" t="str">
        <f>VLOOKUP(MONTH(S4040),REF!$C$4:$D$15,2,FALSE)</f>
        <v>AUG</v>
      </c>
      <c r="W4040" t="str">
        <f t="shared" si="1330"/>
        <v>NO</v>
      </c>
      <c r="X4040" t="str">
        <f t="shared" si="1331"/>
        <v>YES</v>
      </c>
      <c r="Y4040" t="str">
        <f t="shared" si="1332"/>
        <v>NO</v>
      </c>
      <c r="Z4040" t="str">
        <f t="shared" si="1333"/>
        <v>NO</v>
      </c>
      <c r="AA4040" t="str">
        <f t="shared" si="1334"/>
        <v>NO</v>
      </c>
      <c r="AB4040" t="str">
        <f t="shared" si="1335"/>
        <v>NO</v>
      </c>
      <c r="AC4040" t="str">
        <f t="shared" si="1336"/>
        <v>NO</v>
      </c>
      <c r="AD4040" t="str">
        <f t="shared" si="1337"/>
        <v>NO</v>
      </c>
      <c r="AE4040" t="str">
        <f t="shared" si="1338"/>
        <v>NO</v>
      </c>
      <c r="AF4040" t="str">
        <f t="shared" si="1339"/>
        <v>NO</v>
      </c>
      <c r="AG4040" t="str">
        <f t="shared" si="1340"/>
        <v>NO</v>
      </c>
      <c r="AH4040" t="str">
        <f t="shared" si="1341"/>
        <v>NO</v>
      </c>
      <c r="AI4040" t="str">
        <f t="shared" si="1342"/>
        <v/>
      </c>
      <c r="AJ4040">
        <f t="shared" si="1343"/>
        <v>4</v>
      </c>
    </row>
    <row r="4041" spans="1:36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323"/>
        <v>0.6</v>
      </c>
      <c r="P4041" s="6">
        <f t="shared" si="1324"/>
        <v>60</v>
      </c>
      <c r="Q4041" t="str">
        <f t="shared" si="1325"/>
        <v>theater</v>
      </c>
      <c r="R4041" t="str">
        <f t="shared" si="1326"/>
        <v>plays</v>
      </c>
      <c r="S4041" s="8">
        <f t="shared" si="1327"/>
        <v>42306</v>
      </c>
      <c r="T4041" s="8">
        <f t="shared" si="1328"/>
        <v>42339.249305555553</v>
      </c>
      <c r="U4041">
        <f t="shared" si="1329"/>
        <v>2015</v>
      </c>
      <c r="V4041" t="str">
        <f>VLOOKUP(MONTH(S4041),REF!$C$4:$D$15,2,FALSE)</f>
        <v>OCT</v>
      </c>
      <c r="W4041" t="str">
        <f t="shared" si="1330"/>
        <v>YES</v>
      </c>
      <c r="X4041" t="str">
        <f t="shared" si="1331"/>
        <v>NO</v>
      </c>
      <c r="Y4041" t="str">
        <f t="shared" si="1332"/>
        <v>NO</v>
      </c>
      <c r="Z4041" t="str">
        <f t="shared" si="1333"/>
        <v>NO</v>
      </c>
      <c r="AA4041" t="str">
        <f t="shared" si="1334"/>
        <v>NO</v>
      </c>
      <c r="AB4041" t="str">
        <f t="shared" si="1335"/>
        <v>NO</v>
      </c>
      <c r="AC4041" t="str">
        <f t="shared" si="1336"/>
        <v>NO</v>
      </c>
      <c r="AD4041" t="str">
        <f t="shared" si="1337"/>
        <v>NO</v>
      </c>
      <c r="AE4041" t="str">
        <f t="shared" si="1338"/>
        <v>NO</v>
      </c>
      <c r="AF4041" t="str">
        <f t="shared" si="1339"/>
        <v>NO</v>
      </c>
      <c r="AG4041" t="str">
        <f t="shared" si="1340"/>
        <v>NO</v>
      </c>
      <c r="AH4041" t="str">
        <f t="shared" si="1341"/>
        <v>NO</v>
      </c>
      <c r="AI4041" t="str">
        <f t="shared" si="1342"/>
        <v/>
      </c>
      <c r="AJ4041">
        <f t="shared" si="1343"/>
        <v>5</v>
      </c>
    </row>
    <row r="4042" spans="1:36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323"/>
        <v>0.3125</v>
      </c>
      <c r="P4042" s="6">
        <f t="shared" si="1324"/>
        <v>1250</v>
      </c>
      <c r="Q4042" t="str">
        <f t="shared" si="1325"/>
        <v>theater</v>
      </c>
      <c r="R4042" t="str">
        <f t="shared" si="1326"/>
        <v>plays</v>
      </c>
      <c r="S4042" s="8">
        <f t="shared" si="1327"/>
        <v>42144</v>
      </c>
      <c r="T4042" s="8">
        <f t="shared" si="1328"/>
        <v>42203.125</v>
      </c>
      <c r="U4042">
        <f t="shared" si="1329"/>
        <v>2015</v>
      </c>
      <c r="V4042" t="str">
        <f>VLOOKUP(MONTH(S4042),REF!$C$4:$D$15,2,FALSE)</f>
        <v>MAY</v>
      </c>
      <c r="W4042" t="str">
        <f t="shared" si="1330"/>
        <v>NO</v>
      </c>
      <c r="X4042" t="str">
        <f t="shared" si="1331"/>
        <v>NO</v>
      </c>
      <c r="Y4042" t="str">
        <f t="shared" si="1332"/>
        <v>YES</v>
      </c>
      <c r="Z4042" t="str">
        <f t="shared" si="1333"/>
        <v>NO</v>
      </c>
      <c r="AA4042" t="str">
        <f t="shared" si="1334"/>
        <v>NO</v>
      </c>
      <c r="AB4042" t="str">
        <f t="shared" si="1335"/>
        <v>NO</v>
      </c>
      <c r="AC4042" t="str">
        <f t="shared" si="1336"/>
        <v>NO</v>
      </c>
      <c r="AD4042" t="str">
        <f t="shared" si="1337"/>
        <v>NO</v>
      </c>
      <c r="AE4042" t="str">
        <f t="shared" si="1338"/>
        <v>NO</v>
      </c>
      <c r="AF4042" t="str">
        <f t="shared" si="1339"/>
        <v>NO</v>
      </c>
      <c r="AG4042" t="str">
        <f t="shared" si="1340"/>
        <v>NO</v>
      </c>
      <c r="AH4042" t="str">
        <f t="shared" si="1341"/>
        <v>NO</v>
      </c>
      <c r="AI4042" t="str">
        <f t="shared" si="1342"/>
        <v/>
      </c>
      <c r="AJ4042">
        <f t="shared" si="1343"/>
        <v>2</v>
      </c>
    </row>
    <row r="4043" spans="1:36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323"/>
        <v>4.1999999999999997E-3</v>
      </c>
      <c r="P4043" s="6">
        <f t="shared" si="1324"/>
        <v>10.5</v>
      </c>
      <c r="Q4043" t="str">
        <f t="shared" si="1325"/>
        <v>theater</v>
      </c>
      <c r="R4043" t="str">
        <f t="shared" si="1326"/>
        <v>plays</v>
      </c>
      <c r="S4043" s="8">
        <f t="shared" si="1327"/>
        <v>42559</v>
      </c>
      <c r="T4043" s="8">
        <f t="shared" si="1328"/>
        <v>42619.474004629628</v>
      </c>
      <c r="U4043">
        <f t="shared" si="1329"/>
        <v>2016</v>
      </c>
      <c r="V4043" t="str">
        <f>VLOOKUP(MONTH(S4043),REF!$C$4:$D$15,2,FALSE)</f>
        <v>JUL</v>
      </c>
      <c r="W4043" t="str">
        <f t="shared" si="1330"/>
        <v>NO</v>
      </c>
      <c r="X4043" t="str">
        <f t="shared" si="1331"/>
        <v>NO</v>
      </c>
      <c r="Y4043" t="str">
        <f t="shared" si="1332"/>
        <v>YES</v>
      </c>
      <c r="Z4043" t="str">
        <f t="shared" si="1333"/>
        <v>NO</v>
      </c>
      <c r="AA4043" t="str">
        <f t="shared" si="1334"/>
        <v>NO</v>
      </c>
      <c r="AB4043" t="str">
        <f t="shared" si="1335"/>
        <v>NO</v>
      </c>
      <c r="AC4043" t="str">
        <f t="shared" si="1336"/>
        <v>NO</v>
      </c>
      <c r="AD4043" t="str">
        <f t="shared" si="1337"/>
        <v>NO</v>
      </c>
      <c r="AE4043" t="str">
        <f t="shared" si="1338"/>
        <v>NO</v>
      </c>
      <c r="AF4043" t="str">
        <f t="shared" si="1339"/>
        <v>NO</v>
      </c>
      <c r="AG4043" t="str">
        <f t="shared" si="1340"/>
        <v>NO</v>
      </c>
      <c r="AH4043" t="str">
        <f t="shared" si="1341"/>
        <v>NO</v>
      </c>
      <c r="AI4043" t="str">
        <f t="shared" si="1342"/>
        <v/>
      </c>
      <c r="AJ4043">
        <f t="shared" si="1343"/>
        <v>2</v>
      </c>
    </row>
    <row r="4044" spans="1:36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323"/>
        <v>2.0999999999999999E-3</v>
      </c>
      <c r="P4044" s="6">
        <f t="shared" si="1324"/>
        <v>7</v>
      </c>
      <c r="Q4044" t="str">
        <f t="shared" si="1325"/>
        <v>theater</v>
      </c>
      <c r="R4044" t="str">
        <f t="shared" si="1326"/>
        <v>plays</v>
      </c>
      <c r="S4044" s="8">
        <f t="shared" si="1327"/>
        <v>41995</v>
      </c>
      <c r="T4044" s="8">
        <f t="shared" si="1328"/>
        <v>42024.802777777775</v>
      </c>
      <c r="U4044">
        <f t="shared" si="1329"/>
        <v>2014</v>
      </c>
      <c r="V4044" t="str">
        <f>VLOOKUP(MONTH(S4044),REF!$C$4:$D$15,2,FALSE)</f>
        <v>DEC</v>
      </c>
      <c r="W4044" t="str">
        <f t="shared" si="1330"/>
        <v>NO</v>
      </c>
      <c r="X4044" t="str">
        <f t="shared" si="1331"/>
        <v>NO</v>
      </c>
      <c r="Y4044" t="str">
        <f t="shared" si="1332"/>
        <v>NO</v>
      </c>
      <c r="Z4044" t="str">
        <f t="shared" si="1333"/>
        <v>YES</v>
      </c>
      <c r="AA4044" t="str">
        <f t="shared" si="1334"/>
        <v>NO</v>
      </c>
      <c r="AB4044" t="str">
        <f t="shared" si="1335"/>
        <v>NO</v>
      </c>
      <c r="AC4044" t="str">
        <f t="shared" si="1336"/>
        <v>NO</v>
      </c>
      <c r="AD4044" t="str">
        <f t="shared" si="1337"/>
        <v>NO</v>
      </c>
      <c r="AE4044" t="str">
        <f t="shared" si="1338"/>
        <v>NO</v>
      </c>
      <c r="AF4044" t="str">
        <f t="shared" si="1339"/>
        <v>NO</v>
      </c>
      <c r="AG4044" t="str">
        <f t="shared" si="1340"/>
        <v>NO</v>
      </c>
      <c r="AH4044" t="str">
        <f t="shared" si="1341"/>
        <v>NO</v>
      </c>
      <c r="AI4044" t="str">
        <f t="shared" si="1342"/>
        <v/>
      </c>
      <c r="AJ4044">
        <f t="shared" si="1343"/>
        <v>3</v>
      </c>
    </row>
    <row r="4045" spans="1:36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323"/>
        <v>0</v>
      </c>
      <c r="P4045" s="6" t="e">
        <f t="shared" si="1324"/>
        <v>#DIV/0!</v>
      </c>
      <c r="Q4045" t="str">
        <f t="shared" si="1325"/>
        <v>theater</v>
      </c>
      <c r="R4045" t="str">
        <f t="shared" si="1326"/>
        <v>plays</v>
      </c>
      <c r="S4045" s="8">
        <f t="shared" si="1327"/>
        <v>41949</v>
      </c>
      <c r="T4045" s="8">
        <f t="shared" si="1328"/>
        <v>41963.957465277781</v>
      </c>
      <c r="U4045">
        <f t="shared" si="1329"/>
        <v>2014</v>
      </c>
      <c r="V4045" t="str">
        <f>VLOOKUP(MONTH(S4045),REF!$C$4:$D$15,2,FALSE)</f>
        <v>NOV</v>
      </c>
      <c r="W4045" t="str">
        <f t="shared" si="1330"/>
        <v>YES</v>
      </c>
      <c r="X4045" t="str">
        <f t="shared" si="1331"/>
        <v>NO</v>
      </c>
      <c r="Y4045" t="str">
        <f t="shared" si="1332"/>
        <v>NO</v>
      </c>
      <c r="Z4045" t="str">
        <f t="shared" si="1333"/>
        <v>NO</v>
      </c>
      <c r="AA4045" t="str">
        <f t="shared" si="1334"/>
        <v>NO</v>
      </c>
      <c r="AB4045" t="str">
        <f t="shared" si="1335"/>
        <v>NO</v>
      </c>
      <c r="AC4045" t="str">
        <f t="shared" si="1336"/>
        <v>NO</v>
      </c>
      <c r="AD4045" t="str">
        <f t="shared" si="1337"/>
        <v>NO</v>
      </c>
      <c r="AE4045" t="str">
        <f t="shared" si="1338"/>
        <v>NO</v>
      </c>
      <c r="AF4045" t="str">
        <f t="shared" si="1339"/>
        <v>NO</v>
      </c>
      <c r="AG4045" t="str">
        <f t="shared" si="1340"/>
        <v>NO</v>
      </c>
      <c r="AH4045" t="str">
        <f t="shared" si="1341"/>
        <v>NO</v>
      </c>
      <c r="AI4045" t="str">
        <f t="shared" si="1342"/>
        <v/>
      </c>
      <c r="AJ4045">
        <f t="shared" si="1343"/>
        <v>0</v>
      </c>
    </row>
    <row r="4046" spans="1:36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323"/>
        <v>0.375</v>
      </c>
      <c r="P4046" s="6">
        <f t="shared" si="1324"/>
        <v>56.25</v>
      </c>
      <c r="Q4046" t="str">
        <f t="shared" si="1325"/>
        <v>theater</v>
      </c>
      <c r="R4046" t="str">
        <f t="shared" si="1326"/>
        <v>plays</v>
      </c>
      <c r="S4046" s="8">
        <f t="shared" si="1327"/>
        <v>42074</v>
      </c>
      <c r="T4046" s="8">
        <f t="shared" si="1328"/>
        <v>42104.208333333328</v>
      </c>
      <c r="U4046">
        <f t="shared" si="1329"/>
        <v>2015</v>
      </c>
      <c r="V4046" t="str">
        <f>VLOOKUP(MONTH(S4046),REF!$C$4:$D$15,2,FALSE)</f>
        <v>MAR</v>
      </c>
      <c r="W4046" t="str">
        <f t="shared" si="1330"/>
        <v>YES</v>
      </c>
      <c r="X4046" t="str">
        <f t="shared" si="1331"/>
        <v>NO</v>
      </c>
      <c r="Y4046" t="str">
        <f t="shared" si="1332"/>
        <v>NO</v>
      </c>
      <c r="Z4046" t="str">
        <f t="shared" si="1333"/>
        <v>NO</v>
      </c>
      <c r="AA4046" t="str">
        <f t="shared" si="1334"/>
        <v>NO</v>
      </c>
      <c r="AB4046" t="str">
        <f t="shared" si="1335"/>
        <v>NO</v>
      </c>
      <c r="AC4046" t="str">
        <f t="shared" si="1336"/>
        <v>NO</v>
      </c>
      <c r="AD4046" t="str">
        <f t="shared" si="1337"/>
        <v>NO</v>
      </c>
      <c r="AE4046" t="str">
        <f t="shared" si="1338"/>
        <v>NO</v>
      </c>
      <c r="AF4046" t="str">
        <f t="shared" si="1339"/>
        <v>NO</v>
      </c>
      <c r="AG4046" t="str">
        <f t="shared" si="1340"/>
        <v>NO</v>
      </c>
      <c r="AH4046" t="str">
        <f t="shared" si="1341"/>
        <v>NO</v>
      </c>
      <c r="AI4046" t="str">
        <f t="shared" si="1342"/>
        <v/>
      </c>
      <c r="AJ4046">
        <f t="shared" si="1343"/>
        <v>4</v>
      </c>
    </row>
    <row r="4047" spans="1:36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323"/>
        <v>2.0000000000000001E-4</v>
      </c>
      <c r="P4047" s="6">
        <f t="shared" si="1324"/>
        <v>1</v>
      </c>
      <c r="Q4047" t="str">
        <f t="shared" si="1325"/>
        <v>theater</v>
      </c>
      <c r="R4047" t="str">
        <f t="shared" si="1326"/>
        <v>plays</v>
      </c>
      <c r="S4047" s="8">
        <f t="shared" si="1327"/>
        <v>41842</v>
      </c>
      <c r="T4047" s="8">
        <f t="shared" si="1328"/>
        <v>41872.201261574075</v>
      </c>
      <c r="U4047">
        <f t="shared" si="1329"/>
        <v>2014</v>
      </c>
      <c r="V4047" t="str">
        <f>VLOOKUP(MONTH(S4047),REF!$C$4:$D$15,2,FALSE)</f>
        <v>JUL</v>
      </c>
      <c r="W4047" t="str">
        <f t="shared" si="1330"/>
        <v>NO</v>
      </c>
      <c r="X4047" t="str">
        <f t="shared" si="1331"/>
        <v>NO</v>
      </c>
      <c r="Y4047" t="str">
        <f t="shared" si="1332"/>
        <v>YES</v>
      </c>
      <c r="Z4047" t="str">
        <f t="shared" si="1333"/>
        <v>NO</v>
      </c>
      <c r="AA4047" t="str">
        <f t="shared" si="1334"/>
        <v>NO</v>
      </c>
      <c r="AB4047" t="str">
        <f t="shared" si="1335"/>
        <v>NO</v>
      </c>
      <c r="AC4047" t="str">
        <f t="shared" si="1336"/>
        <v>NO</v>
      </c>
      <c r="AD4047" t="str">
        <f t="shared" si="1337"/>
        <v>NO</v>
      </c>
      <c r="AE4047" t="str">
        <f t="shared" si="1338"/>
        <v>NO</v>
      </c>
      <c r="AF4047" t="str">
        <f t="shared" si="1339"/>
        <v>NO</v>
      </c>
      <c r="AG4047" t="str">
        <f t="shared" si="1340"/>
        <v>NO</v>
      </c>
      <c r="AH4047" t="str">
        <f t="shared" si="1341"/>
        <v>NO</v>
      </c>
      <c r="AI4047" t="str">
        <f t="shared" si="1342"/>
        <v/>
      </c>
      <c r="AJ4047">
        <f t="shared" si="1343"/>
        <v>1</v>
      </c>
    </row>
    <row r="4048" spans="1:36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323"/>
        <v>8.2142857142857142E-2</v>
      </c>
      <c r="P4048" s="6">
        <f t="shared" si="1324"/>
        <v>38.333333333333336</v>
      </c>
      <c r="Q4048" t="str">
        <f t="shared" si="1325"/>
        <v>theater</v>
      </c>
      <c r="R4048" t="str">
        <f t="shared" si="1326"/>
        <v>plays</v>
      </c>
      <c r="S4048" s="8">
        <f t="shared" si="1327"/>
        <v>41905</v>
      </c>
      <c r="T4048" s="8">
        <f t="shared" si="1328"/>
        <v>41934.650578703702</v>
      </c>
      <c r="U4048">
        <f t="shared" si="1329"/>
        <v>2014</v>
      </c>
      <c r="V4048" t="str">
        <f>VLOOKUP(MONTH(S4048),REF!$C$4:$D$15,2,FALSE)</f>
        <v>SEP</v>
      </c>
      <c r="W4048" t="str">
        <f t="shared" si="1330"/>
        <v>NO</v>
      </c>
      <c r="X4048" t="str">
        <f t="shared" si="1331"/>
        <v>NO</v>
      </c>
      <c r="Y4048" t="str">
        <f t="shared" si="1332"/>
        <v>YES</v>
      </c>
      <c r="Z4048" t="str">
        <f t="shared" si="1333"/>
        <v>NO</v>
      </c>
      <c r="AA4048" t="str">
        <f t="shared" si="1334"/>
        <v>NO</v>
      </c>
      <c r="AB4048" t="str">
        <f t="shared" si="1335"/>
        <v>NO</v>
      </c>
      <c r="AC4048" t="str">
        <f t="shared" si="1336"/>
        <v>NO</v>
      </c>
      <c r="AD4048" t="str">
        <f t="shared" si="1337"/>
        <v>NO</v>
      </c>
      <c r="AE4048" t="str">
        <f t="shared" si="1338"/>
        <v>NO</v>
      </c>
      <c r="AF4048" t="str">
        <f t="shared" si="1339"/>
        <v>NO</v>
      </c>
      <c r="AG4048" t="str">
        <f t="shared" si="1340"/>
        <v>NO</v>
      </c>
      <c r="AH4048" t="str">
        <f t="shared" si="1341"/>
        <v>NO</v>
      </c>
      <c r="AI4048" t="str">
        <f t="shared" si="1342"/>
        <v/>
      </c>
      <c r="AJ4048">
        <f t="shared" si="1343"/>
        <v>12</v>
      </c>
    </row>
    <row r="4049" spans="1:36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323"/>
        <v>2.1999999999999999E-2</v>
      </c>
      <c r="P4049" s="6">
        <f t="shared" si="1324"/>
        <v>27.5</v>
      </c>
      <c r="Q4049" t="str">
        <f t="shared" si="1325"/>
        <v>theater</v>
      </c>
      <c r="R4049" t="str">
        <f t="shared" si="1326"/>
        <v>plays</v>
      </c>
      <c r="S4049" s="8">
        <f t="shared" si="1327"/>
        <v>41991</v>
      </c>
      <c r="T4049" s="8">
        <f t="shared" si="1328"/>
        <v>42015.041666666672</v>
      </c>
      <c r="U4049">
        <f t="shared" si="1329"/>
        <v>2014</v>
      </c>
      <c r="V4049" t="str">
        <f>VLOOKUP(MONTH(S4049),REF!$C$4:$D$15,2,FALSE)</f>
        <v>DEC</v>
      </c>
      <c r="W4049" t="str">
        <f t="shared" si="1330"/>
        <v>NO</v>
      </c>
      <c r="X4049" t="str">
        <f t="shared" si="1331"/>
        <v>NO</v>
      </c>
      <c r="Y4049" t="str">
        <f t="shared" si="1332"/>
        <v>YES</v>
      </c>
      <c r="Z4049" t="str">
        <f t="shared" si="1333"/>
        <v>NO</v>
      </c>
      <c r="AA4049" t="str">
        <f t="shared" si="1334"/>
        <v>NO</v>
      </c>
      <c r="AB4049" t="str">
        <f t="shared" si="1335"/>
        <v>NO</v>
      </c>
      <c r="AC4049" t="str">
        <f t="shared" si="1336"/>
        <v>NO</v>
      </c>
      <c r="AD4049" t="str">
        <f t="shared" si="1337"/>
        <v>NO</v>
      </c>
      <c r="AE4049" t="str">
        <f t="shared" si="1338"/>
        <v>NO</v>
      </c>
      <c r="AF4049" t="str">
        <f t="shared" si="1339"/>
        <v>NO</v>
      </c>
      <c r="AG4049" t="str">
        <f t="shared" si="1340"/>
        <v>NO</v>
      </c>
      <c r="AH4049" t="str">
        <f t="shared" si="1341"/>
        <v>NO</v>
      </c>
      <c r="AI4049" t="str">
        <f t="shared" si="1342"/>
        <v/>
      </c>
      <c r="AJ4049">
        <f t="shared" si="1343"/>
        <v>4</v>
      </c>
    </row>
    <row r="4050" spans="1:36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323"/>
        <v>0.17652941176470588</v>
      </c>
      <c r="P4050" s="6">
        <f t="shared" si="1324"/>
        <v>32.978021978021978</v>
      </c>
      <c r="Q4050" t="str">
        <f t="shared" si="1325"/>
        <v>theater</v>
      </c>
      <c r="R4050" t="str">
        <f t="shared" si="1326"/>
        <v>plays</v>
      </c>
      <c r="S4050" s="8">
        <f t="shared" si="1327"/>
        <v>42437</v>
      </c>
      <c r="T4050" s="8">
        <f t="shared" si="1328"/>
        <v>42471.467442129629</v>
      </c>
      <c r="U4050">
        <f t="shared" si="1329"/>
        <v>2016</v>
      </c>
      <c r="V4050" t="str">
        <f>VLOOKUP(MONTH(S4050),REF!$C$4:$D$15,2,FALSE)</f>
        <v>MAR</v>
      </c>
      <c r="W4050" t="str">
        <f t="shared" si="1330"/>
        <v>NO</v>
      </c>
      <c r="X4050" t="str">
        <f t="shared" si="1331"/>
        <v>NO</v>
      </c>
      <c r="Y4050" t="str">
        <f t="shared" si="1332"/>
        <v>NO</v>
      </c>
      <c r="Z4050" t="str">
        <f t="shared" si="1333"/>
        <v>NO</v>
      </c>
      <c r="AA4050" t="str">
        <f t="shared" si="1334"/>
        <v>YES</v>
      </c>
      <c r="AB4050" t="str">
        <f t="shared" si="1335"/>
        <v>NO</v>
      </c>
      <c r="AC4050" t="str">
        <f t="shared" si="1336"/>
        <v>NO</v>
      </c>
      <c r="AD4050" t="str">
        <f t="shared" si="1337"/>
        <v>NO</v>
      </c>
      <c r="AE4050" t="str">
        <f t="shared" si="1338"/>
        <v>NO</v>
      </c>
      <c r="AF4050" t="str">
        <f t="shared" si="1339"/>
        <v>NO</v>
      </c>
      <c r="AG4050" t="str">
        <f t="shared" si="1340"/>
        <v>NO</v>
      </c>
      <c r="AH4050" t="str">
        <f t="shared" si="1341"/>
        <v>NO</v>
      </c>
      <c r="AI4050" t="str">
        <f t="shared" si="1342"/>
        <v/>
      </c>
      <c r="AJ4050">
        <f t="shared" si="1343"/>
        <v>91</v>
      </c>
    </row>
    <row r="4051" spans="1:36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323"/>
        <v>8.0000000000000004E-4</v>
      </c>
      <c r="P4051" s="6">
        <f t="shared" si="1324"/>
        <v>16</v>
      </c>
      <c r="Q4051" t="str">
        <f t="shared" si="1325"/>
        <v>theater</v>
      </c>
      <c r="R4051" t="str">
        <f t="shared" si="1326"/>
        <v>plays</v>
      </c>
      <c r="S4051" s="8">
        <f t="shared" si="1327"/>
        <v>42170</v>
      </c>
      <c r="T4051" s="8">
        <f t="shared" si="1328"/>
        <v>42199.958506944444</v>
      </c>
      <c r="U4051">
        <f t="shared" si="1329"/>
        <v>2015</v>
      </c>
      <c r="V4051" t="str">
        <f>VLOOKUP(MONTH(S4051),REF!$C$4:$D$15,2,FALSE)</f>
        <v>JUN</v>
      </c>
      <c r="W4051" t="str">
        <f t="shared" si="1330"/>
        <v>NO</v>
      </c>
      <c r="X4051" t="str">
        <f t="shared" si="1331"/>
        <v>NO</v>
      </c>
      <c r="Y4051" t="str">
        <f t="shared" si="1332"/>
        <v>NO</v>
      </c>
      <c r="Z4051" t="str">
        <f t="shared" si="1333"/>
        <v>NO</v>
      </c>
      <c r="AA4051" t="str">
        <f t="shared" si="1334"/>
        <v>NO</v>
      </c>
      <c r="AB4051" t="str">
        <f t="shared" si="1335"/>
        <v>YES</v>
      </c>
      <c r="AC4051" t="str">
        <f t="shared" si="1336"/>
        <v>NO</v>
      </c>
      <c r="AD4051" t="str">
        <f t="shared" si="1337"/>
        <v>NO</v>
      </c>
      <c r="AE4051" t="str">
        <f t="shared" si="1338"/>
        <v>NO</v>
      </c>
      <c r="AF4051" t="str">
        <f t="shared" si="1339"/>
        <v>NO</v>
      </c>
      <c r="AG4051" t="str">
        <f t="shared" si="1340"/>
        <v>NO</v>
      </c>
      <c r="AH4051" t="str">
        <f t="shared" si="1341"/>
        <v>NO</v>
      </c>
      <c r="AI4051" t="str">
        <f t="shared" si="1342"/>
        <v/>
      </c>
      <c r="AJ4051">
        <f t="shared" si="1343"/>
        <v>1</v>
      </c>
    </row>
    <row r="4052" spans="1:36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323"/>
        <v>6.6666666666666664E-4</v>
      </c>
      <c r="P4052" s="6">
        <f t="shared" si="1324"/>
        <v>1</v>
      </c>
      <c r="Q4052" t="str">
        <f t="shared" si="1325"/>
        <v>theater</v>
      </c>
      <c r="R4052" t="str">
        <f t="shared" si="1326"/>
        <v>plays</v>
      </c>
      <c r="S4052" s="8">
        <f t="shared" si="1327"/>
        <v>41906</v>
      </c>
      <c r="T4052" s="8">
        <f t="shared" si="1328"/>
        <v>41935.636469907404</v>
      </c>
      <c r="U4052">
        <f t="shared" si="1329"/>
        <v>2014</v>
      </c>
      <c r="V4052" t="str">
        <f>VLOOKUP(MONTH(S4052),REF!$C$4:$D$15,2,FALSE)</f>
        <v>SEP</v>
      </c>
      <c r="W4052" t="str">
        <f t="shared" si="1330"/>
        <v>NO</v>
      </c>
      <c r="X4052" t="str">
        <f t="shared" si="1331"/>
        <v>YES</v>
      </c>
      <c r="Y4052" t="str">
        <f t="shared" si="1332"/>
        <v>NO</v>
      </c>
      <c r="Z4052" t="str">
        <f t="shared" si="1333"/>
        <v>NO</v>
      </c>
      <c r="AA4052" t="str">
        <f t="shared" si="1334"/>
        <v>NO</v>
      </c>
      <c r="AB4052" t="str">
        <f t="shared" si="1335"/>
        <v>NO</v>
      </c>
      <c r="AC4052" t="str">
        <f t="shared" si="1336"/>
        <v>NO</v>
      </c>
      <c r="AD4052" t="str">
        <f t="shared" si="1337"/>
        <v>NO</v>
      </c>
      <c r="AE4052" t="str">
        <f t="shared" si="1338"/>
        <v>NO</v>
      </c>
      <c r="AF4052" t="str">
        <f t="shared" si="1339"/>
        <v>NO</v>
      </c>
      <c r="AG4052" t="str">
        <f t="shared" si="1340"/>
        <v>NO</v>
      </c>
      <c r="AH4052" t="str">
        <f t="shared" si="1341"/>
        <v>NO</v>
      </c>
      <c r="AI4052" t="str">
        <f t="shared" si="1342"/>
        <v/>
      </c>
      <c r="AJ4052">
        <f t="shared" si="1343"/>
        <v>1</v>
      </c>
    </row>
    <row r="4053" spans="1:36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323"/>
        <v>0</v>
      </c>
      <c r="P4053" s="6" t="e">
        <f t="shared" si="1324"/>
        <v>#DIV/0!</v>
      </c>
      <c r="Q4053" t="str">
        <f t="shared" si="1325"/>
        <v>theater</v>
      </c>
      <c r="R4053" t="str">
        <f t="shared" si="1326"/>
        <v>plays</v>
      </c>
      <c r="S4053" s="8">
        <f t="shared" si="1327"/>
        <v>41762</v>
      </c>
      <c r="T4053" s="8">
        <f t="shared" si="1328"/>
        <v>41768.286805555559</v>
      </c>
      <c r="U4053">
        <f t="shared" si="1329"/>
        <v>2014</v>
      </c>
      <c r="V4053" t="str">
        <f>VLOOKUP(MONTH(S4053),REF!$C$4:$D$15,2,FALSE)</f>
        <v>MAY</v>
      </c>
      <c r="W4053" t="str">
        <f t="shared" si="1330"/>
        <v>YES</v>
      </c>
      <c r="X4053" t="str">
        <f t="shared" si="1331"/>
        <v>NO</v>
      </c>
      <c r="Y4053" t="str">
        <f t="shared" si="1332"/>
        <v>NO</v>
      </c>
      <c r="Z4053" t="str">
        <f t="shared" si="1333"/>
        <v>NO</v>
      </c>
      <c r="AA4053" t="str">
        <f t="shared" si="1334"/>
        <v>NO</v>
      </c>
      <c r="AB4053" t="str">
        <f t="shared" si="1335"/>
        <v>NO</v>
      </c>
      <c r="AC4053" t="str">
        <f t="shared" si="1336"/>
        <v>NO</v>
      </c>
      <c r="AD4053" t="str">
        <f t="shared" si="1337"/>
        <v>NO</v>
      </c>
      <c r="AE4053" t="str">
        <f t="shared" si="1338"/>
        <v>NO</v>
      </c>
      <c r="AF4053" t="str">
        <f t="shared" si="1339"/>
        <v>NO</v>
      </c>
      <c r="AG4053" t="str">
        <f t="shared" si="1340"/>
        <v>NO</v>
      </c>
      <c r="AH4053" t="str">
        <f t="shared" si="1341"/>
        <v>NO</v>
      </c>
      <c r="AI4053" t="str">
        <f t="shared" si="1342"/>
        <v/>
      </c>
      <c r="AJ4053">
        <f t="shared" si="1343"/>
        <v>0</v>
      </c>
    </row>
    <row r="4054" spans="1:36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323"/>
        <v>0.37533333333333335</v>
      </c>
      <c r="P4054" s="6">
        <f t="shared" si="1324"/>
        <v>86.615384615384613</v>
      </c>
      <c r="Q4054" t="str">
        <f t="shared" si="1325"/>
        <v>theater</v>
      </c>
      <c r="R4054" t="str">
        <f t="shared" si="1326"/>
        <v>plays</v>
      </c>
      <c r="S4054" s="8">
        <f t="shared" si="1327"/>
        <v>41866</v>
      </c>
      <c r="T4054" s="8">
        <f t="shared" si="1328"/>
        <v>41925.878657407404</v>
      </c>
      <c r="U4054">
        <f t="shared" si="1329"/>
        <v>2014</v>
      </c>
      <c r="V4054" t="str">
        <f>VLOOKUP(MONTH(S4054),REF!$C$4:$D$15,2,FALSE)</f>
        <v>AUG</v>
      </c>
      <c r="W4054" t="str">
        <f t="shared" si="1330"/>
        <v>NO</v>
      </c>
      <c r="X4054" t="str">
        <f t="shared" si="1331"/>
        <v>YES</v>
      </c>
      <c r="Y4054" t="str">
        <f t="shared" si="1332"/>
        <v>NO</v>
      </c>
      <c r="Z4054" t="str">
        <f t="shared" si="1333"/>
        <v>NO</v>
      </c>
      <c r="AA4054" t="str">
        <f t="shared" si="1334"/>
        <v>NO</v>
      </c>
      <c r="AB4054" t="str">
        <f t="shared" si="1335"/>
        <v>NO</v>
      </c>
      <c r="AC4054" t="str">
        <f t="shared" si="1336"/>
        <v>NO</v>
      </c>
      <c r="AD4054" t="str">
        <f t="shared" si="1337"/>
        <v>NO</v>
      </c>
      <c r="AE4054" t="str">
        <f t="shared" si="1338"/>
        <v>NO</v>
      </c>
      <c r="AF4054" t="str">
        <f t="shared" si="1339"/>
        <v>NO</v>
      </c>
      <c r="AG4054" t="str">
        <f t="shared" si="1340"/>
        <v>NO</v>
      </c>
      <c r="AH4054" t="str">
        <f t="shared" si="1341"/>
        <v>NO</v>
      </c>
      <c r="AI4054" t="str">
        <f t="shared" si="1342"/>
        <v/>
      </c>
      <c r="AJ4054">
        <f t="shared" si="1343"/>
        <v>13</v>
      </c>
    </row>
    <row r="4055" spans="1:36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323"/>
        <v>0.22</v>
      </c>
      <c r="P4055" s="6">
        <f t="shared" si="1324"/>
        <v>55</v>
      </c>
      <c r="Q4055" t="str">
        <f t="shared" si="1325"/>
        <v>theater</v>
      </c>
      <c r="R4055" t="str">
        <f t="shared" si="1326"/>
        <v>plays</v>
      </c>
      <c r="S4055" s="8">
        <f t="shared" si="1327"/>
        <v>41929</v>
      </c>
      <c r="T4055" s="8">
        <f t="shared" si="1328"/>
        <v>41958.833333333328</v>
      </c>
      <c r="U4055">
        <f t="shared" si="1329"/>
        <v>2014</v>
      </c>
      <c r="V4055" t="str">
        <f>VLOOKUP(MONTH(S4055),REF!$C$4:$D$15,2,FALSE)</f>
        <v>OCT</v>
      </c>
      <c r="W4055" t="str">
        <f t="shared" si="1330"/>
        <v>YES</v>
      </c>
      <c r="X4055" t="str">
        <f t="shared" si="1331"/>
        <v>NO</v>
      </c>
      <c r="Y4055" t="str">
        <f t="shared" si="1332"/>
        <v>NO</v>
      </c>
      <c r="Z4055" t="str">
        <f t="shared" si="1333"/>
        <v>NO</v>
      </c>
      <c r="AA4055" t="str">
        <f t="shared" si="1334"/>
        <v>NO</v>
      </c>
      <c r="AB4055" t="str">
        <f t="shared" si="1335"/>
        <v>NO</v>
      </c>
      <c r="AC4055" t="str">
        <f t="shared" si="1336"/>
        <v>NO</v>
      </c>
      <c r="AD4055" t="str">
        <f t="shared" si="1337"/>
        <v>NO</v>
      </c>
      <c r="AE4055" t="str">
        <f t="shared" si="1338"/>
        <v>NO</v>
      </c>
      <c r="AF4055" t="str">
        <f t="shared" si="1339"/>
        <v>NO</v>
      </c>
      <c r="AG4055" t="str">
        <f t="shared" si="1340"/>
        <v>NO</v>
      </c>
      <c r="AH4055" t="str">
        <f t="shared" si="1341"/>
        <v>NO</v>
      </c>
      <c r="AI4055" t="str">
        <f t="shared" si="1342"/>
        <v/>
      </c>
      <c r="AJ4055">
        <f t="shared" si="1343"/>
        <v>2</v>
      </c>
    </row>
    <row r="4056" spans="1:36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323"/>
        <v>0</v>
      </c>
      <c r="P4056" s="6" t="e">
        <f t="shared" si="1324"/>
        <v>#DIV/0!</v>
      </c>
      <c r="Q4056" t="str">
        <f t="shared" si="1325"/>
        <v>theater</v>
      </c>
      <c r="R4056" t="str">
        <f t="shared" si="1326"/>
        <v>plays</v>
      </c>
      <c r="S4056" s="8">
        <f t="shared" si="1327"/>
        <v>42614</v>
      </c>
      <c r="T4056" s="8">
        <f t="shared" si="1328"/>
        <v>42644.166666666672</v>
      </c>
      <c r="U4056">
        <f t="shared" si="1329"/>
        <v>2016</v>
      </c>
      <c r="V4056" t="str">
        <f>VLOOKUP(MONTH(S4056),REF!$C$4:$D$15,2,FALSE)</f>
        <v>SEP</v>
      </c>
      <c r="W4056" t="str">
        <f t="shared" si="1330"/>
        <v>NO</v>
      </c>
      <c r="X4056" t="str">
        <f t="shared" si="1331"/>
        <v>NO</v>
      </c>
      <c r="Y4056" t="str">
        <f t="shared" si="1332"/>
        <v>YES</v>
      </c>
      <c r="Z4056" t="str">
        <f t="shared" si="1333"/>
        <v>NO</v>
      </c>
      <c r="AA4056" t="str">
        <f t="shared" si="1334"/>
        <v>NO</v>
      </c>
      <c r="AB4056" t="str">
        <f t="shared" si="1335"/>
        <v>NO</v>
      </c>
      <c r="AC4056" t="str">
        <f t="shared" si="1336"/>
        <v>NO</v>
      </c>
      <c r="AD4056" t="str">
        <f t="shared" si="1337"/>
        <v>NO</v>
      </c>
      <c r="AE4056" t="str">
        <f t="shared" si="1338"/>
        <v>NO</v>
      </c>
      <c r="AF4056" t="str">
        <f t="shared" si="1339"/>
        <v>NO</v>
      </c>
      <c r="AG4056" t="str">
        <f t="shared" si="1340"/>
        <v>NO</v>
      </c>
      <c r="AH4056" t="str">
        <f t="shared" si="1341"/>
        <v>NO</v>
      </c>
      <c r="AI4056" t="str">
        <f t="shared" si="1342"/>
        <v/>
      </c>
      <c r="AJ4056">
        <f t="shared" si="1343"/>
        <v>0</v>
      </c>
    </row>
    <row r="4057" spans="1:36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323"/>
        <v>0.1762</v>
      </c>
      <c r="P4057" s="6">
        <f t="shared" si="1324"/>
        <v>41.952380952380949</v>
      </c>
      <c r="Q4057" t="str">
        <f t="shared" si="1325"/>
        <v>theater</v>
      </c>
      <c r="R4057" t="str">
        <f t="shared" si="1326"/>
        <v>plays</v>
      </c>
      <c r="S4057" s="8">
        <f t="shared" si="1327"/>
        <v>41780</v>
      </c>
      <c r="T4057" s="8">
        <f t="shared" si="1328"/>
        <v>41809.648506944446</v>
      </c>
      <c r="U4057">
        <f t="shared" si="1329"/>
        <v>2014</v>
      </c>
      <c r="V4057" t="str">
        <f>VLOOKUP(MONTH(S4057),REF!$C$4:$D$15,2,FALSE)</f>
        <v>MAY</v>
      </c>
      <c r="W4057" t="str">
        <f t="shared" si="1330"/>
        <v>NO</v>
      </c>
      <c r="X4057" t="str">
        <f t="shared" si="1331"/>
        <v>NO</v>
      </c>
      <c r="Y4057" t="str">
        <f t="shared" si="1332"/>
        <v>YES</v>
      </c>
      <c r="Z4057" t="str">
        <f t="shared" si="1333"/>
        <v>NO</v>
      </c>
      <c r="AA4057" t="str">
        <f t="shared" si="1334"/>
        <v>NO</v>
      </c>
      <c r="AB4057" t="str">
        <f t="shared" si="1335"/>
        <v>NO</v>
      </c>
      <c r="AC4057" t="str">
        <f t="shared" si="1336"/>
        <v>NO</v>
      </c>
      <c r="AD4057" t="str">
        <f t="shared" si="1337"/>
        <v>NO</v>
      </c>
      <c r="AE4057" t="str">
        <f t="shared" si="1338"/>
        <v>NO</v>
      </c>
      <c r="AF4057" t="str">
        <f t="shared" si="1339"/>
        <v>NO</v>
      </c>
      <c r="AG4057" t="str">
        <f t="shared" si="1340"/>
        <v>NO</v>
      </c>
      <c r="AH4057" t="str">
        <f t="shared" si="1341"/>
        <v>NO</v>
      </c>
      <c r="AI4057" t="str">
        <f t="shared" si="1342"/>
        <v/>
      </c>
      <c r="AJ4057">
        <f t="shared" si="1343"/>
        <v>21</v>
      </c>
    </row>
    <row r="4058" spans="1:36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323"/>
        <v>0.53</v>
      </c>
      <c r="P4058" s="6">
        <f t="shared" si="1324"/>
        <v>88.333333333333329</v>
      </c>
      <c r="Q4058" t="str">
        <f t="shared" si="1325"/>
        <v>theater</v>
      </c>
      <c r="R4058" t="str">
        <f t="shared" si="1326"/>
        <v>plays</v>
      </c>
      <c r="S4058" s="8">
        <f t="shared" si="1327"/>
        <v>42535</v>
      </c>
      <c r="T4058" s="8">
        <f t="shared" si="1328"/>
        <v>42554.832638888889</v>
      </c>
      <c r="U4058">
        <f t="shared" si="1329"/>
        <v>2016</v>
      </c>
      <c r="V4058" t="str">
        <f>VLOOKUP(MONTH(S4058),REF!$C$4:$D$15,2,FALSE)</f>
        <v>JUN</v>
      </c>
      <c r="W4058" t="str">
        <f t="shared" si="1330"/>
        <v>NO</v>
      </c>
      <c r="X4058" t="str">
        <f t="shared" si="1331"/>
        <v>YES</v>
      </c>
      <c r="Y4058" t="str">
        <f t="shared" si="1332"/>
        <v>NO</v>
      </c>
      <c r="Z4058" t="str">
        <f t="shared" si="1333"/>
        <v>NO</v>
      </c>
      <c r="AA4058" t="str">
        <f t="shared" si="1334"/>
        <v>NO</v>
      </c>
      <c r="AB4058" t="str">
        <f t="shared" si="1335"/>
        <v>NO</v>
      </c>
      <c r="AC4058" t="str">
        <f t="shared" si="1336"/>
        <v>NO</v>
      </c>
      <c r="AD4058" t="str">
        <f t="shared" si="1337"/>
        <v>NO</v>
      </c>
      <c r="AE4058" t="str">
        <f t="shared" si="1338"/>
        <v>NO</v>
      </c>
      <c r="AF4058" t="str">
        <f t="shared" si="1339"/>
        <v>NO</v>
      </c>
      <c r="AG4058" t="str">
        <f t="shared" si="1340"/>
        <v>NO</v>
      </c>
      <c r="AH4058" t="str">
        <f t="shared" si="1341"/>
        <v>NO</v>
      </c>
      <c r="AI4058" t="str">
        <f t="shared" si="1342"/>
        <v/>
      </c>
      <c r="AJ4058">
        <f t="shared" si="1343"/>
        <v>9</v>
      </c>
    </row>
    <row r="4059" spans="1:36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323"/>
        <v>0.22142857142857142</v>
      </c>
      <c r="P4059" s="6">
        <f t="shared" si="1324"/>
        <v>129.16666666666666</v>
      </c>
      <c r="Q4059" t="str">
        <f t="shared" si="1325"/>
        <v>theater</v>
      </c>
      <c r="R4059" t="str">
        <f t="shared" si="1326"/>
        <v>plays</v>
      </c>
      <c r="S4059" s="8">
        <f t="shared" si="1327"/>
        <v>42311</v>
      </c>
      <c r="T4059" s="8">
        <f t="shared" si="1328"/>
        <v>42333.958333333328</v>
      </c>
      <c r="U4059">
        <f t="shared" si="1329"/>
        <v>2015</v>
      </c>
      <c r="V4059" t="str">
        <f>VLOOKUP(MONTH(S4059),REF!$C$4:$D$15,2,FALSE)</f>
        <v>NOV</v>
      </c>
      <c r="W4059" t="str">
        <f t="shared" si="1330"/>
        <v>NO</v>
      </c>
      <c r="X4059" t="str">
        <f t="shared" si="1331"/>
        <v>YES</v>
      </c>
      <c r="Y4059" t="str">
        <f t="shared" si="1332"/>
        <v>NO</v>
      </c>
      <c r="Z4059" t="str">
        <f t="shared" si="1333"/>
        <v>NO</v>
      </c>
      <c r="AA4059" t="str">
        <f t="shared" si="1334"/>
        <v>NO</v>
      </c>
      <c r="AB4059" t="str">
        <f t="shared" si="1335"/>
        <v>NO</v>
      </c>
      <c r="AC4059" t="str">
        <f t="shared" si="1336"/>
        <v>NO</v>
      </c>
      <c r="AD4059" t="str">
        <f t="shared" si="1337"/>
        <v>NO</v>
      </c>
      <c r="AE4059" t="str">
        <f t="shared" si="1338"/>
        <v>NO</v>
      </c>
      <c r="AF4059" t="str">
        <f t="shared" si="1339"/>
        <v>NO</v>
      </c>
      <c r="AG4059" t="str">
        <f t="shared" si="1340"/>
        <v>NO</v>
      </c>
      <c r="AH4059" t="str">
        <f t="shared" si="1341"/>
        <v>NO</v>
      </c>
      <c r="AI4059" t="str">
        <f t="shared" si="1342"/>
        <v/>
      </c>
      <c r="AJ4059">
        <f t="shared" si="1343"/>
        <v>6</v>
      </c>
    </row>
    <row r="4060" spans="1:36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323"/>
        <v>2.5333333333333333E-2</v>
      </c>
      <c r="P4060" s="6">
        <f t="shared" si="1324"/>
        <v>23.75</v>
      </c>
      <c r="Q4060" t="str">
        <f t="shared" si="1325"/>
        <v>theater</v>
      </c>
      <c r="R4060" t="str">
        <f t="shared" si="1326"/>
        <v>plays</v>
      </c>
      <c r="S4060" s="8">
        <f t="shared" si="1327"/>
        <v>42446</v>
      </c>
      <c r="T4060" s="8">
        <f t="shared" si="1328"/>
        <v>42461.165972222225</v>
      </c>
      <c r="U4060">
        <f t="shared" si="1329"/>
        <v>2016</v>
      </c>
      <c r="V4060" t="str">
        <f>VLOOKUP(MONTH(S4060),REF!$C$4:$D$15,2,FALSE)</f>
        <v>MAR</v>
      </c>
      <c r="W4060" t="str">
        <f t="shared" si="1330"/>
        <v>NO</v>
      </c>
      <c r="X4060" t="str">
        <f t="shared" si="1331"/>
        <v>YES</v>
      </c>
      <c r="Y4060" t="str">
        <f t="shared" si="1332"/>
        <v>NO</v>
      </c>
      <c r="Z4060" t="str">
        <f t="shared" si="1333"/>
        <v>NO</v>
      </c>
      <c r="AA4060" t="str">
        <f t="shared" si="1334"/>
        <v>NO</v>
      </c>
      <c r="AB4060" t="str">
        <f t="shared" si="1335"/>
        <v>NO</v>
      </c>
      <c r="AC4060" t="str">
        <f t="shared" si="1336"/>
        <v>NO</v>
      </c>
      <c r="AD4060" t="str">
        <f t="shared" si="1337"/>
        <v>NO</v>
      </c>
      <c r="AE4060" t="str">
        <f t="shared" si="1338"/>
        <v>NO</v>
      </c>
      <c r="AF4060" t="str">
        <f t="shared" si="1339"/>
        <v>NO</v>
      </c>
      <c r="AG4060" t="str">
        <f t="shared" si="1340"/>
        <v>NO</v>
      </c>
      <c r="AH4060" t="str">
        <f t="shared" si="1341"/>
        <v>NO</v>
      </c>
      <c r="AI4060" t="str">
        <f t="shared" si="1342"/>
        <v/>
      </c>
      <c r="AJ4060">
        <f t="shared" si="1343"/>
        <v>4</v>
      </c>
    </row>
    <row r="4061" spans="1:36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323"/>
        <v>2.5000000000000001E-2</v>
      </c>
      <c r="P4061" s="6">
        <f t="shared" si="1324"/>
        <v>35.714285714285715</v>
      </c>
      <c r="Q4061" t="str">
        <f t="shared" si="1325"/>
        <v>theater</v>
      </c>
      <c r="R4061" t="str">
        <f t="shared" si="1326"/>
        <v>plays</v>
      </c>
      <c r="S4061" s="8">
        <f t="shared" si="1327"/>
        <v>41867</v>
      </c>
      <c r="T4061" s="8">
        <f t="shared" si="1328"/>
        <v>41898.125</v>
      </c>
      <c r="U4061">
        <f t="shared" si="1329"/>
        <v>2014</v>
      </c>
      <c r="V4061" t="str">
        <f>VLOOKUP(MONTH(S4061),REF!$C$4:$D$15,2,FALSE)</f>
        <v>AUG</v>
      </c>
      <c r="W4061" t="str">
        <f t="shared" si="1330"/>
        <v>NO</v>
      </c>
      <c r="X4061" t="str">
        <f t="shared" si="1331"/>
        <v>NO</v>
      </c>
      <c r="Y4061" t="str">
        <f t="shared" si="1332"/>
        <v>NO</v>
      </c>
      <c r="Z4061" t="str">
        <f t="shared" si="1333"/>
        <v>YES</v>
      </c>
      <c r="AA4061" t="str">
        <f t="shared" si="1334"/>
        <v>NO</v>
      </c>
      <c r="AB4061" t="str">
        <f t="shared" si="1335"/>
        <v>NO</v>
      </c>
      <c r="AC4061" t="str">
        <f t="shared" si="1336"/>
        <v>NO</v>
      </c>
      <c r="AD4061" t="str">
        <f t="shared" si="1337"/>
        <v>NO</v>
      </c>
      <c r="AE4061" t="str">
        <f t="shared" si="1338"/>
        <v>NO</v>
      </c>
      <c r="AF4061" t="str">
        <f t="shared" si="1339"/>
        <v>NO</v>
      </c>
      <c r="AG4061" t="str">
        <f t="shared" si="1340"/>
        <v>NO</v>
      </c>
      <c r="AH4061" t="str">
        <f t="shared" si="1341"/>
        <v>NO</v>
      </c>
      <c r="AI4061" t="str">
        <f t="shared" si="1342"/>
        <v/>
      </c>
      <c r="AJ4061">
        <f t="shared" si="1343"/>
        <v>7</v>
      </c>
    </row>
    <row r="4062" spans="1:36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323"/>
        <v>2.8500000000000001E-2</v>
      </c>
      <c r="P4062" s="6">
        <f t="shared" si="1324"/>
        <v>57</v>
      </c>
      <c r="Q4062" t="str">
        <f t="shared" si="1325"/>
        <v>theater</v>
      </c>
      <c r="R4062" t="str">
        <f t="shared" si="1326"/>
        <v>plays</v>
      </c>
      <c r="S4062" s="8">
        <f t="shared" si="1327"/>
        <v>41780</v>
      </c>
      <c r="T4062" s="8">
        <f t="shared" si="1328"/>
        <v>41813.666666666664</v>
      </c>
      <c r="U4062">
        <f t="shared" si="1329"/>
        <v>2014</v>
      </c>
      <c r="V4062" t="str">
        <f>VLOOKUP(MONTH(S4062),REF!$C$4:$D$15,2,FALSE)</f>
        <v>MAY</v>
      </c>
      <c r="W4062" t="str">
        <f t="shared" si="1330"/>
        <v>NO</v>
      </c>
      <c r="X4062" t="str">
        <f t="shared" si="1331"/>
        <v>NO</v>
      </c>
      <c r="Y4062" t="str">
        <f t="shared" si="1332"/>
        <v>NO</v>
      </c>
      <c r="Z4062" t="str">
        <f t="shared" si="1333"/>
        <v>YES</v>
      </c>
      <c r="AA4062" t="str">
        <f t="shared" si="1334"/>
        <v>NO</v>
      </c>
      <c r="AB4062" t="str">
        <f t="shared" si="1335"/>
        <v>NO</v>
      </c>
      <c r="AC4062" t="str">
        <f t="shared" si="1336"/>
        <v>NO</v>
      </c>
      <c r="AD4062" t="str">
        <f t="shared" si="1337"/>
        <v>NO</v>
      </c>
      <c r="AE4062" t="str">
        <f t="shared" si="1338"/>
        <v>NO</v>
      </c>
      <c r="AF4062" t="str">
        <f t="shared" si="1339"/>
        <v>NO</v>
      </c>
      <c r="AG4062" t="str">
        <f t="shared" si="1340"/>
        <v>NO</v>
      </c>
      <c r="AH4062" t="str">
        <f t="shared" si="1341"/>
        <v>NO</v>
      </c>
      <c r="AI4062" t="str">
        <f t="shared" si="1342"/>
        <v/>
      </c>
      <c r="AJ4062">
        <f t="shared" si="1343"/>
        <v>5</v>
      </c>
    </row>
    <row r="4063" spans="1:36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323"/>
        <v>0</v>
      </c>
      <c r="P4063" s="6" t="e">
        <f t="shared" si="1324"/>
        <v>#DIV/0!</v>
      </c>
      <c r="Q4063" t="str">
        <f t="shared" si="1325"/>
        <v>theater</v>
      </c>
      <c r="R4063" t="str">
        <f t="shared" si="1326"/>
        <v>plays</v>
      </c>
      <c r="S4063" s="8">
        <f t="shared" si="1327"/>
        <v>42421</v>
      </c>
      <c r="T4063" s="8">
        <f t="shared" si="1328"/>
        <v>42481.099803240737</v>
      </c>
      <c r="U4063">
        <f t="shared" si="1329"/>
        <v>2016</v>
      </c>
      <c r="V4063" t="str">
        <f>VLOOKUP(MONTH(S4063),REF!$C$4:$D$15,2,FALSE)</f>
        <v>FEB</v>
      </c>
      <c r="W4063" t="str">
        <f t="shared" si="1330"/>
        <v>YES</v>
      </c>
      <c r="X4063" t="str">
        <f t="shared" si="1331"/>
        <v>NO</v>
      </c>
      <c r="Y4063" t="str">
        <f t="shared" si="1332"/>
        <v>NO</v>
      </c>
      <c r="Z4063" t="str">
        <f t="shared" si="1333"/>
        <v>NO</v>
      </c>
      <c r="AA4063" t="str">
        <f t="shared" si="1334"/>
        <v>NO</v>
      </c>
      <c r="AB4063" t="str">
        <f t="shared" si="1335"/>
        <v>NO</v>
      </c>
      <c r="AC4063" t="str">
        <f t="shared" si="1336"/>
        <v>NO</v>
      </c>
      <c r="AD4063" t="str">
        <f t="shared" si="1337"/>
        <v>NO</v>
      </c>
      <c r="AE4063" t="str">
        <f t="shared" si="1338"/>
        <v>NO</v>
      </c>
      <c r="AF4063" t="str">
        <f t="shared" si="1339"/>
        <v>NO</v>
      </c>
      <c r="AG4063" t="str">
        <f t="shared" si="1340"/>
        <v>NO</v>
      </c>
      <c r="AH4063" t="str">
        <f t="shared" si="1341"/>
        <v>NO</v>
      </c>
      <c r="AI4063" t="str">
        <f t="shared" si="1342"/>
        <v/>
      </c>
      <c r="AJ4063">
        <f t="shared" si="1343"/>
        <v>0</v>
      </c>
    </row>
    <row r="4064" spans="1:36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323"/>
        <v>2.4500000000000001E-2</v>
      </c>
      <c r="P4064" s="6">
        <f t="shared" si="1324"/>
        <v>163.33333333333334</v>
      </c>
      <c r="Q4064" t="str">
        <f t="shared" si="1325"/>
        <v>theater</v>
      </c>
      <c r="R4064" t="str">
        <f t="shared" si="1326"/>
        <v>plays</v>
      </c>
      <c r="S4064" s="8">
        <f t="shared" si="1327"/>
        <v>42524</v>
      </c>
      <c r="T4064" s="8">
        <f t="shared" si="1328"/>
        <v>42553.739212962959</v>
      </c>
      <c r="U4064">
        <f t="shared" si="1329"/>
        <v>2016</v>
      </c>
      <c r="V4064" t="str">
        <f>VLOOKUP(MONTH(S4064),REF!$C$4:$D$15,2,FALSE)</f>
        <v>JUN</v>
      </c>
      <c r="W4064" t="str">
        <f t="shared" si="1330"/>
        <v>NO</v>
      </c>
      <c r="X4064" t="str">
        <f t="shared" si="1331"/>
        <v>NO</v>
      </c>
      <c r="Y4064" t="str">
        <f t="shared" si="1332"/>
        <v>NO</v>
      </c>
      <c r="Z4064" t="str">
        <f t="shared" si="1333"/>
        <v>NO</v>
      </c>
      <c r="AA4064" t="str">
        <f t="shared" si="1334"/>
        <v>NO</v>
      </c>
      <c r="AB4064" t="str">
        <f t="shared" si="1335"/>
        <v>YES</v>
      </c>
      <c r="AC4064" t="str">
        <f t="shared" si="1336"/>
        <v>NO</v>
      </c>
      <c r="AD4064" t="str">
        <f t="shared" si="1337"/>
        <v>NO</v>
      </c>
      <c r="AE4064" t="str">
        <f t="shared" si="1338"/>
        <v>NO</v>
      </c>
      <c r="AF4064" t="str">
        <f t="shared" si="1339"/>
        <v>NO</v>
      </c>
      <c r="AG4064" t="str">
        <f t="shared" si="1340"/>
        <v>NO</v>
      </c>
      <c r="AH4064" t="str">
        <f t="shared" si="1341"/>
        <v>NO</v>
      </c>
      <c r="AI4064" t="str">
        <f t="shared" si="1342"/>
        <v/>
      </c>
      <c r="AJ4064">
        <f t="shared" si="1343"/>
        <v>3</v>
      </c>
    </row>
    <row r="4065" spans="1:36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323"/>
        <v>1.4210526315789474E-2</v>
      </c>
      <c r="P4065" s="6">
        <f t="shared" si="1324"/>
        <v>15</v>
      </c>
      <c r="Q4065" t="str">
        <f t="shared" si="1325"/>
        <v>theater</v>
      </c>
      <c r="R4065" t="str">
        <f t="shared" si="1326"/>
        <v>plays</v>
      </c>
      <c r="S4065" s="8">
        <f t="shared" si="1327"/>
        <v>41788</v>
      </c>
      <c r="T4065" s="8">
        <f t="shared" si="1328"/>
        <v>41817.681527777779</v>
      </c>
      <c r="U4065">
        <f t="shared" si="1329"/>
        <v>2014</v>
      </c>
      <c r="V4065" t="str">
        <f>VLOOKUP(MONTH(S4065),REF!$C$4:$D$15,2,FALSE)</f>
        <v>MAY</v>
      </c>
      <c r="W4065" t="str">
        <f t="shared" si="1330"/>
        <v>NO</v>
      </c>
      <c r="X4065" t="str">
        <f t="shared" si="1331"/>
        <v>NO</v>
      </c>
      <c r="Y4065" t="str">
        <f t="shared" si="1332"/>
        <v>YES</v>
      </c>
      <c r="Z4065" t="str">
        <f t="shared" si="1333"/>
        <v>NO</v>
      </c>
      <c r="AA4065" t="str">
        <f t="shared" si="1334"/>
        <v>NO</v>
      </c>
      <c r="AB4065" t="str">
        <f t="shared" si="1335"/>
        <v>NO</v>
      </c>
      <c r="AC4065" t="str">
        <f t="shared" si="1336"/>
        <v>NO</v>
      </c>
      <c r="AD4065" t="str">
        <f t="shared" si="1337"/>
        <v>NO</v>
      </c>
      <c r="AE4065" t="str">
        <f t="shared" si="1338"/>
        <v>NO</v>
      </c>
      <c r="AF4065" t="str">
        <f t="shared" si="1339"/>
        <v>NO</v>
      </c>
      <c r="AG4065" t="str">
        <f t="shared" si="1340"/>
        <v>NO</v>
      </c>
      <c r="AH4065" t="str">
        <f t="shared" si="1341"/>
        <v>NO</v>
      </c>
      <c r="AI4065" t="str">
        <f t="shared" si="1342"/>
        <v/>
      </c>
      <c r="AJ4065">
        <f t="shared" si="1343"/>
        <v>9</v>
      </c>
    </row>
    <row r="4066" spans="1:36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323"/>
        <v>0.1925</v>
      </c>
      <c r="P4066" s="6">
        <f t="shared" si="1324"/>
        <v>64.166666666666671</v>
      </c>
      <c r="Q4066" t="str">
        <f t="shared" si="1325"/>
        <v>theater</v>
      </c>
      <c r="R4066" t="str">
        <f t="shared" si="1326"/>
        <v>plays</v>
      </c>
      <c r="S4066" s="8">
        <f t="shared" si="1327"/>
        <v>42094</v>
      </c>
      <c r="T4066" s="8">
        <f t="shared" si="1328"/>
        <v>42123.588263888887</v>
      </c>
      <c r="U4066">
        <f t="shared" si="1329"/>
        <v>2015</v>
      </c>
      <c r="V4066" t="str">
        <f>VLOOKUP(MONTH(S4066),REF!$C$4:$D$15,2,FALSE)</f>
        <v>MAR</v>
      </c>
      <c r="W4066" t="str">
        <f t="shared" si="1330"/>
        <v>NO</v>
      </c>
      <c r="X4066" t="str">
        <f t="shared" si="1331"/>
        <v>YES</v>
      </c>
      <c r="Y4066" t="str">
        <f t="shared" si="1332"/>
        <v>NO</v>
      </c>
      <c r="Z4066" t="str">
        <f t="shared" si="1333"/>
        <v>NO</v>
      </c>
      <c r="AA4066" t="str">
        <f t="shared" si="1334"/>
        <v>NO</v>
      </c>
      <c r="AB4066" t="str">
        <f t="shared" si="1335"/>
        <v>NO</v>
      </c>
      <c r="AC4066" t="str">
        <f t="shared" si="1336"/>
        <v>NO</v>
      </c>
      <c r="AD4066" t="str">
        <f t="shared" si="1337"/>
        <v>NO</v>
      </c>
      <c r="AE4066" t="str">
        <f t="shared" si="1338"/>
        <v>NO</v>
      </c>
      <c r="AF4066" t="str">
        <f t="shared" si="1339"/>
        <v>NO</v>
      </c>
      <c r="AG4066" t="str">
        <f t="shared" si="1340"/>
        <v>NO</v>
      </c>
      <c r="AH4066" t="str">
        <f t="shared" si="1341"/>
        <v>NO</v>
      </c>
      <c r="AI4066" t="str">
        <f t="shared" si="1342"/>
        <v/>
      </c>
      <c r="AJ4066">
        <f t="shared" si="1343"/>
        <v>6</v>
      </c>
    </row>
    <row r="4067" spans="1:36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323"/>
        <v>6.7499999999999999E-3</v>
      </c>
      <c r="P4067" s="6">
        <f t="shared" si="1324"/>
        <v>6.75</v>
      </c>
      <c r="Q4067" t="str">
        <f t="shared" si="1325"/>
        <v>theater</v>
      </c>
      <c r="R4067" t="str">
        <f t="shared" si="1326"/>
        <v>plays</v>
      </c>
      <c r="S4067" s="8">
        <f t="shared" si="1327"/>
        <v>41834</v>
      </c>
      <c r="T4067" s="8">
        <f t="shared" si="1328"/>
        <v>41863.951516203706</v>
      </c>
      <c r="U4067">
        <f t="shared" si="1329"/>
        <v>2014</v>
      </c>
      <c r="V4067" t="str">
        <f>VLOOKUP(MONTH(S4067),REF!$C$4:$D$15,2,FALSE)</f>
        <v>JUL</v>
      </c>
      <c r="W4067" t="str">
        <f t="shared" si="1330"/>
        <v>NO</v>
      </c>
      <c r="X4067" t="str">
        <f t="shared" si="1331"/>
        <v>YES</v>
      </c>
      <c r="Y4067" t="str">
        <f t="shared" si="1332"/>
        <v>NO</v>
      </c>
      <c r="Z4067" t="str">
        <f t="shared" si="1333"/>
        <v>NO</v>
      </c>
      <c r="AA4067" t="str">
        <f t="shared" si="1334"/>
        <v>NO</v>
      </c>
      <c r="AB4067" t="str">
        <f t="shared" si="1335"/>
        <v>NO</v>
      </c>
      <c r="AC4067" t="str">
        <f t="shared" si="1336"/>
        <v>NO</v>
      </c>
      <c r="AD4067" t="str">
        <f t="shared" si="1337"/>
        <v>NO</v>
      </c>
      <c r="AE4067" t="str">
        <f t="shared" si="1338"/>
        <v>NO</v>
      </c>
      <c r="AF4067" t="str">
        <f t="shared" si="1339"/>
        <v>NO</v>
      </c>
      <c r="AG4067" t="str">
        <f t="shared" si="1340"/>
        <v>NO</v>
      </c>
      <c r="AH4067" t="str">
        <f t="shared" si="1341"/>
        <v>NO</v>
      </c>
      <c r="AI4067" t="str">
        <f t="shared" si="1342"/>
        <v/>
      </c>
      <c r="AJ4067">
        <f t="shared" si="1343"/>
        <v>4</v>
      </c>
    </row>
    <row r="4068" spans="1:36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323"/>
        <v>1.6666666666666668E-3</v>
      </c>
      <c r="P4068" s="6">
        <f t="shared" si="1324"/>
        <v>25</v>
      </c>
      <c r="Q4068" t="str">
        <f t="shared" si="1325"/>
        <v>theater</v>
      </c>
      <c r="R4068" t="str">
        <f t="shared" si="1326"/>
        <v>plays</v>
      </c>
      <c r="S4068" s="8">
        <f t="shared" si="1327"/>
        <v>42479</v>
      </c>
      <c r="T4068" s="8">
        <f t="shared" si="1328"/>
        <v>42509.039212962962</v>
      </c>
      <c r="U4068">
        <f t="shared" si="1329"/>
        <v>2016</v>
      </c>
      <c r="V4068" t="str">
        <f>VLOOKUP(MONTH(S4068),REF!$C$4:$D$15,2,FALSE)</f>
        <v>APR</v>
      </c>
      <c r="W4068" t="str">
        <f t="shared" si="1330"/>
        <v>NO</v>
      </c>
      <c r="X4068" t="str">
        <f t="shared" si="1331"/>
        <v>NO</v>
      </c>
      <c r="Y4068" t="str">
        <f t="shared" si="1332"/>
        <v>NO</v>
      </c>
      <c r="Z4068" t="str">
        <f t="shared" si="1333"/>
        <v>NO</v>
      </c>
      <c r="AA4068" t="str">
        <f t="shared" si="1334"/>
        <v>YES</v>
      </c>
      <c r="AB4068" t="str">
        <f t="shared" si="1335"/>
        <v>NO</v>
      </c>
      <c r="AC4068" t="str">
        <f t="shared" si="1336"/>
        <v>NO</v>
      </c>
      <c r="AD4068" t="str">
        <f t="shared" si="1337"/>
        <v>NO</v>
      </c>
      <c r="AE4068" t="str">
        <f t="shared" si="1338"/>
        <v>NO</v>
      </c>
      <c r="AF4068" t="str">
        <f t="shared" si="1339"/>
        <v>NO</v>
      </c>
      <c r="AG4068" t="str">
        <f t="shared" si="1340"/>
        <v>NO</v>
      </c>
      <c r="AH4068" t="str">
        <f t="shared" si="1341"/>
        <v>NO</v>
      </c>
      <c r="AI4068" t="str">
        <f t="shared" si="1342"/>
        <v/>
      </c>
      <c r="AJ4068">
        <f t="shared" si="1343"/>
        <v>1</v>
      </c>
    </row>
    <row r="4069" spans="1:36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323"/>
        <v>0.60899999999999999</v>
      </c>
      <c r="P4069" s="6">
        <f t="shared" si="1324"/>
        <v>179.11764705882354</v>
      </c>
      <c r="Q4069" t="str">
        <f t="shared" si="1325"/>
        <v>theater</v>
      </c>
      <c r="R4069" t="str">
        <f t="shared" si="1326"/>
        <v>plays</v>
      </c>
      <c r="S4069" s="8">
        <f t="shared" si="1327"/>
        <v>42235</v>
      </c>
      <c r="T4069" s="8">
        <f t="shared" si="1328"/>
        <v>42275.117476851854</v>
      </c>
      <c r="U4069">
        <f t="shared" si="1329"/>
        <v>2015</v>
      </c>
      <c r="V4069" t="str">
        <f>VLOOKUP(MONTH(S4069),REF!$C$4:$D$15,2,FALSE)</f>
        <v>AUG</v>
      </c>
      <c r="W4069" t="str">
        <f t="shared" si="1330"/>
        <v>NO</v>
      </c>
      <c r="X4069" t="str">
        <f t="shared" si="1331"/>
        <v>NO</v>
      </c>
      <c r="Y4069" t="str">
        <f t="shared" si="1332"/>
        <v>YES</v>
      </c>
      <c r="Z4069" t="str">
        <f t="shared" si="1333"/>
        <v>NO</v>
      </c>
      <c r="AA4069" t="str">
        <f t="shared" si="1334"/>
        <v>NO</v>
      </c>
      <c r="AB4069" t="str">
        <f t="shared" si="1335"/>
        <v>NO</v>
      </c>
      <c r="AC4069" t="str">
        <f t="shared" si="1336"/>
        <v>NO</v>
      </c>
      <c r="AD4069" t="str">
        <f t="shared" si="1337"/>
        <v>NO</v>
      </c>
      <c r="AE4069" t="str">
        <f t="shared" si="1338"/>
        <v>NO</v>
      </c>
      <c r="AF4069" t="str">
        <f t="shared" si="1339"/>
        <v>NO</v>
      </c>
      <c r="AG4069" t="str">
        <f t="shared" si="1340"/>
        <v>NO</v>
      </c>
      <c r="AH4069" t="str">
        <f t="shared" si="1341"/>
        <v>NO</v>
      </c>
      <c r="AI4069" t="str">
        <f t="shared" si="1342"/>
        <v/>
      </c>
      <c r="AJ4069">
        <f t="shared" si="1343"/>
        <v>17</v>
      </c>
    </row>
    <row r="4070" spans="1:36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323"/>
        <v>0.01</v>
      </c>
      <c r="P4070" s="6">
        <f t="shared" si="1324"/>
        <v>34.950000000000003</v>
      </c>
      <c r="Q4070" t="str">
        <f t="shared" si="1325"/>
        <v>theater</v>
      </c>
      <c r="R4070" t="str">
        <f t="shared" si="1326"/>
        <v>plays</v>
      </c>
      <c r="S4070" s="8">
        <f t="shared" si="1327"/>
        <v>42719</v>
      </c>
      <c r="T4070" s="8">
        <f t="shared" si="1328"/>
        <v>42748.961805555555</v>
      </c>
      <c r="U4070">
        <f t="shared" si="1329"/>
        <v>2016</v>
      </c>
      <c r="V4070" t="str">
        <f>VLOOKUP(MONTH(S4070),REF!$C$4:$D$15,2,FALSE)</f>
        <v>DEC</v>
      </c>
      <c r="W4070" t="str">
        <f t="shared" si="1330"/>
        <v>NO</v>
      </c>
      <c r="X4070" t="str">
        <f t="shared" si="1331"/>
        <v>YES</v>
      </c>
      <c r="Y4070" t="str">
        <f t="shared" si="1332"/>
        <v>NO</v>
      </c>
      <c r="Z4070" t="str">
        <f t="shared" si="1333"/>
        <v>NO</v>
      </c>
      <c r="AA4070" t="str">
        <f t="shared" si="1334"/>
        <v>NO</v>
      </c>
      <c r="AB4070" t="str">
        <f t="shared" si="1335"/>
        <v>NO</v>
      </c>
      <c r="AC4070" t="str">
        <f t="shared" si="1336"/>
        <v>NO</v>
      </c>
      <c r="AD4070" t="str">
        <f t="shared" si="1337"/>
        <v>NO</v>
      </c>
      <c r="AE4070" t="str">
        <f t="shared" si="1338"/>
        <v>NO</v>
      </c>
      <c r="AF4070" t="str">
        <f t="shared" si="1339"/>
        <v>NO</v>
      </c>
      <c r="AG4070" t="str">
        <f t="shared" si="1340"/>
        <v>NO</v>
      </c>
      <c r="AH4070" t="str">
        <f t="shared" si="1341"/>
        <v>NO</v>
      </c>
      <c r="AI4070" t="str">
        <f t="shared" si="1342"/>
        <v/>
      </c>
      <c r="AJ4070">
        <f t="shared" si="1343"/>
        <v>1</v>
      </c>
    </row>
    <row r="4071" spans="1:36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323"/>
        <v>0.34399999999999997</v>
      </c>
      <c r="P4071" s="6">
        <f t="shared" si="1324"/>
        <v>33.07692307692308</v>
      </c>
      <c r="Q4071" t="str">
        <f t="shared" si="1325"/>
        <v>theater</v>
      </c>
      <c r="R4071" t="str">
        <f t="shared" si="1326"/>
        <v>plays</v>
      </c>
      <c r="S4071" s="8">
        <f t="shared" si="1327"/>
        <v>42023</v>
      </c>
      <c r="T4071" s="8">
        <f t="shared" si="1328"/>
        <v>42063.5</v>
      </c>
      <c r="U4071">
        <f t="shared" si="1329"/>
        <v>2015</v>
      </c>
      <c r="V4071" t="str">
        <f>VLOOKUP(MONTH(S4071),REF!$C$4:$D$15,2,FALSE)</f>
        <v>JAN</v>
      </c>
      <c r="W4071" t="str">
        <f t="shared" si="1330"/>
        <v>NO</v>
      </c>
      <c r="X4071" t="str">
        <f t="shared" si="1331"/>
        <v>YES</v>
      </c>
      <c r="Y4071" t="str">
        <f t="shared" si="1332"/>
        <v>NO</v>
      </c>
      <c r="Z4071" t="str">
        <f t="shared" si="1333"/>
        <v>NO</v>
      </c>
      <c r="AA4071" t="str">
        <f t="shared" si="1334"/>
        <v>NO</v>
      </c>
      <c r="AB4071" t="str">
        <f t="shared" si="1335"/>
        <v>NO</v>
      </c>
      <c r="AC4071" t="str">
        <f t="shared" si="1336"/>
        <v>NO</v>
      </c>
      <c r="AD4071" t="str">
        <f t="shared" si="1337"/>
        <v>NO</v>
      </c>
      <c r="AE4071" t="str">
        <f t="shared" si="1338"/>
        <v>NO</v>
      </c>
      <c r="AF4071" t="str">
        <f t="shared" si="1339"/>
        <v>NO</v>
      </c>
      <c r="AG4071" t="str">
        <f t="shared" si="1340"/>
        <v>NO</v>
      </c>
      <c r="AH4071" t="str">
        <f t="shared" si="1341"/>
        <v>NO</v>
      </c>
      <c r="AI4071" t="str">
        <f t="shared" si="1342"/>
        <v/>
      </c>
      <c r="AJ4071">
        <f t="shared" si="1343"/>
        <v>13</v>
      </c>
    </row>
    <row r="4072" spans="1:36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323"/>
        <v>0.16500000000000001</v>
      </c>
      <c r="P4072" s="6">
        <f t="shared" si="1324"/>
        <v>27.5</v>
      </c>
      <c r="Q4072" t="str">
        <f t="shared" si="1325"/>
        <v>theater</v>
      </c>
      <c r="R4072" t="str">
        <f t="shared" si="1326"/>
        <v>plays</v>
      </c>
      <c r="S4072" s="8">
        <f t="shared" si="1327"/>
        <v>42032</v>
      </c>
      <c r="T4072" s="8">
        <f t="shared" si="1328"/>
        <v>42064.125</v>
      </c>
      <c r="U4072">
        <f t="shared" si="1329"/>
        <v>2015</v>
      </c>
      <c r="V4072" t="str">
        <f>VLOOKUP(MONTH(S4072),REF!$C$4:$D$15,2,FALSE)</f>
        <v>JAN</v>
      </c>
      <c r="W4072" t="str">
        <f t="shared" si="1330"/>
        <v>NO</v>
      </c>
      <c r="X4072" t="str">
        <f t="shared" si="1331"/>
        <v>YES</v>
      </c>
      <c r="Y4072" t="str">
        <f t="shared" si="1332"/>
        <v>NO</v>
      </c>
      <c r="Z4072" t="str">
        <f t="shared" si="1333"/>
        <v>NO</v>
      </c>
      <c r="AA4072" t="str">
        <f t="shared" si="1334"/>
        <v>NO</v>
      </c>
      <c r="AB4072" t="str">
        <f t="shared" si="1335"/>
        <v>NO</v>
      </c>
      <c r="AC4072" t="str">
        <f t="shared" si="1336"/>
        <v>NO</v>
      </c>
      <c r="AD4072" t="str">
        <f t="shared" si="1337"/>
        <v>NO</v>
      </c>
      <c r="AE4072" t="str">
        <f t="shared" si="1338"/>
        <v>NO</v>
      </c>
      <c r="AF4072" t="str">
        <f t="shared" si="1339"/>
        <v>NO</v>
      </c>
      <c r="AG4072" t="str">
        <f t="shared" si="1340"/>
        <v>NO</v>
      </c>
      <c r="AH4072" t="str">
        <f t="shared" si="1341"/>
        <v>NO</v>
      </c>
      <c r="AI4072" t="str">
        <f t="shared" si="1342"/>
        <v/>
      </c>
      <c r="AJ4072">
        <f t="shared" si="1343"/>
        <v>6</v>
      </c>
    </row>
    <row r="4073" spans="1:36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323"/>
        <v>0</v>
      </c>
      <c r="P4073" s="6" t="e">
        <f t="shared" si="1324"/>
        <v>#DIV/0!</v>
      </c>
      <c r="Q4073" t="str">
        <f t="shared" si="1325"/>
        <v>theater</v>
      </c>
      <c r="R4073" t="str">
        <f t="shared" si="1326"/>
        <v>plays</v>
      </c>
      <c r="S4073" s="8">
        <f t="shared" si="1327"/>
        <v>42701</v>
      </c>
      <c r="T4073" s="8">
        <f t="shared" si="1328"/>
        <v>42730.804756944446</v>
      </c>
      <c r="U4073">
        <f t="shared" si="1329"/>
        <v>2016</v>
      </c>
      <c r="V4073" t="str">
        <f>VLOOKUP(MONTH(S4073),REF!$C$4:$D$15,2,FALSE)</f>
        <v>NOV</v>
      </c>
      <c r="W4073" t="str">
        <f t="shared" si="1330"/>
        <v>NO</v>
      </c>
      <c r="X4073" t="str">
        <f t="shared" si="1331"/>
        <v>NO</v>
      </c>
      <c r="Y4073" t="str">
        <f t="shared" si="1332"/>
        <v>NO</v>
      </c>
      <c r="Z4073" t="str">
        <f t="shared" si="1333"/>
        <v>NO</v>
      </c>
      <c r="AA4073" t="str">
        <f t="shared" si="1334"/>
        <v>NO</v>
      </c>
      <c r="AB4073" t="str">
        <f t="shared" si="1335"/>
        <v>YES</v>
      </c>
      <c r="AC4073" t="str">
        <f t="shared" si="1336"/>
        <v>NO</v>
      </c>
      <c r="AD4073" t="str">
        <f t="shared" si="1337"/>
        <v>NO</v>
      </c>
      <c r="AE4073" t="str">
        <f t="shared" si="1338"/>
        <v>NO</v>
      </c>
      <c r="AF4073" t="str">
        <f t="shared" si="1339"/>
        <v>NO</v>
      </c>
      <c r="AG4073" t="str">
        <f t="shared" si="1340"/>
        <v>NO</v>
      </c>
      <c r="AH4073" t="str">
        <f t="shared" si="1341"/>
        <v>NO</v>
      </c>
      <c r="AI4073" t="str">
        <f t="shared" si="1342"/>
        <v/>
      </c>
      <c r="AJ4073">
        <f t="shared" si="1343"/>
        <v>0</v>
      </c>
    </row>
    <row r="4074" spans="1:36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323"/>
        <v>4.0000000000000001E-3</v>
      </c>
      <c r="P4074" s="6">
        <f t="shared" si="1324"/>
        <v>2</v>
      </c>
      <c r="Q4074" t="str">
        <f t="shared" si="1325"/>
        <v>theater</v>
      </c>
      <c r="R4074" t="str">
        <f t="shared" si="1326"/>
        <v>plays</v>
      </c>
      <c r="S4074" s="8">
        <f t="shared" si="1327"/>
        <v>41813</v>
      </c>
      <c r="T4074" s="8">
        <f t="shared" si="1328"/>
        <v>41872.77443287037</v>
      </c>
      <c r="U4074">
        <f t="shared" si="1329"/>
        <v>2014</v>
      </c>
      <c r="V4074" t="str">
        <f>VLOOKUP(MONTH(S4074),REF!$C$4:$D$15,2,FALSE)</f>
        <v>JUN</v>
      </c>
      <c r="W4074" t="str">
        <f t="shared" si="1330"/>
        <v>NO</v>
      </c>
      <c r="X4074" t="str">
        <f t="shared" si="1331"/>
        <v>YES</v>
      </c>
      <c r="Y4074" t="str">
        <f t="shared" si="1332"/>
        <v>NO</v>
      </c>
      <c r="Z4074" t="str">
        <f t="shared" si="1333"/>
        <v>NO</v>
      </c>
      <c r="AA4074" t="str">
        <f t="shared" si="1334"/>
        <v>NO</v>
      </c>
      <c r="AB4074" t="str">
        <f t="shared" si="1335"/>
        <v>NO</v>
      </c>
      <c r="AC4074" t="str">
        <f t="shared" si="1336"/>
        <v>NO</v>
      </c>
      <c r="AD4074" t="str">
        <f t="shared" si="1337"/>
        <v>NO</v>
      </c>
      <c r="AE4074" t="str">
        <f t="shared" si="1338"/>
        <v>NO</v>
      </c>
      <c r="AF4074" t="str">
        <f t="shared" si="1339"/>
        <v>NO</v>
      </c>
      <c r="AG4074" t="str">
        <f t="shared" si="1340"/>
        <v>NO</v>
      </c>
      <c r="AH4074" t="str">
        <f t="shared" si="1341"/>
        <v>NO</v>
      </c>
      <c r="AI4074" t="str">
        <f t="shared" si="1342"/>
        <v/>
      </c>
      <c r="AJ4074">
        <f t="shared" si="1343"/>
        <v>2</v>
      </c>
    </row>
    <row r="4075" spans="1:36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323"/>
        <v>1.0571428571428572E-2</v>
      </c>
      <c r="P4075" s="6">
        <f t="shared" si="1324"/>
        <v>18.5</v>
      </c>
      <c r="Q4075" t="str">
        <f t="shared" si="1325"/>
        <v>theater</v>
      </c>
      <c r="R4075" t="str">
        <f t="shared" si="1326"/>
        <v>plays</v>
      </c>
      <c r="S4075" s="8">
        <f t="shared" si="1327"/>
        <v>42078</v>
      </c>
      <c r="T4075" s="8">
        <f t="shared" si="1328"/>
        <v>42133.166666666672</v>
      </c>
      <c r="U4075">
        <f t="shared" si="1329"/>
        <v>2015</v>
      </c>
      <c r="V4075" t="str">
        <f>VLOOKUP(MONTH(S4075),REF!$C$4:$D$15,2,FALSE)</f>
        <v>MAR</v>
      </c>
      <c r="W4075" t="str">
        <f t="shared" si="1330"/>
        <v>NO</v>
      </c>
      <c r="X4075" t="str">
        <f t="shared" si="1331"/>
        <v>YES</v>
      </c>
      <c r="Y4075" t="str">
        <f t="shared" si="1332"/>
        <v>NO</v>
      </c>
      <c r="Z4075" t="str">
        <f t="shared" si="1333"/>
        <v>NO</v>
      </c>
      <c r="AA4075" t="str">
        <f t="shared" si="1334"/>
        <v>NO</v>
      </c>
      <c r="AB4075" t="str">
        <f t="shared" si="1335"/>
        <v>NO</v>
      </c>
      <c r="AC4075" t="str">
        <f t="shared" si="1336"/>
        <v>NO</v>
      </c>
      <c r="AD4075" t="str">
        <f t="shared" si="1337"/>
        <v>NO</v>
      </c>
      <c r="AE4075" t="str">
        <f t="shared" si="1338"/>
        <v>NO</v>
      </c>
      <c r="AF4075" t="str">
        <f t="shared" si="1339"/>
        <v>NO</v>
      </c>
      <c r="AG4075" t="str">
        <f t="shared" si="1340"/>
        <v>NO</v>
      </c>
      <c r="AH4075" t="str">
        <f t="shared" si="1341"/>
        <v>NO</v>
      </c>
      <c r="AI4075" t="str">
        <f t="shared" si="1342"/>
        <v/>
      </c>
      <c r="AJ4075">
        <f t="shared" si="1343"/>
        <v>2</v>
      </c>
    </row>
    <row r="4076" spans="1:36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323"/>
        <v>0.26727272727272727</v>
      </c>
      <c r="P4076" s="6">
        <f t="shared" si="1324"/>
        <v>35</v>
      </c>
      <c r="Q4076" t="str">
        <f t="shared" si="1325"/>
        <v>theater</v>
      </c>
      <c r="R4076" t="str">
        <f t="shared" si="1326"/>
        <v>plays</v>
      </c>
      <c r="S4076" s="8">
        <f t="shared" si="1327"/>
        <v>42284</v>
      </c>
      <c r="T4076" s="8">
        <f t="shared" si="1328"/>
        <v>42313.594618055555</v>
      </c>
      <c r="U4076">
        <f t="shared" si="1329"/>
        <v>2015</v>
      </c>
      <c r="V4076" t="str">
        <f>VLOOKUP(MONTH(S4076),REF!$C$4:$D$15,2,FALSE)</f>
        <v>OCT</v>
      </c>
      <c r="W4076" t="str">
        <f t="shared" si="1330"/>
        <v>NO</v>
      </c>
      <c r="X4076" t="str">
        <f t="shared" si="1331"/>
        <v>YES</v>
      </c>
      <c r="Y4076" t="str">
        <f t="shared" si="1332"/>
        <v>NO</v>
      </c>
      <c r="Z4076" t="str">
        <f t="shared" si="1333"/>
        <v>NO</v>
      </c>
      <c r="AA4076" t="str">
        <f t="shared" si="1334"/>
        <v>NO</v>
      </c>
      <c r="AB4076" t="str">
        <f t="shared" si="1335"/>
        <v>NO</v>
      </c>
      <c r="AC4076" t="str">
        <f t="shared" si="1336"/>
        <v>NO</v>
      </c>
      <c r="AD4076" t="str">
        <f t="shared" si="1337"/>
        <v>NO</v>
      </c>
      <c r="AE4076" t="str">
        <f t="shared" si="1338"/>
        <v>NO</v>
      </c>
      <c r="AF4076" t="str">
        <f t="shared" si="1339"/>
        <v>NO</v>
      </c>
      <c r="AG4076" t="str">
        <f t="shared" si="1340"/>
        <v>NO</v>
      </c>
      <c r="AH4076" t="str">
        <f t="shared" si="1341"/>
        <v>NO</v>
      </c>
      <c r="AI4076" t="str">
        <f t="shared" si="1342"/>
        <v/>
      </c>
      <c r="AJ4076">
        <f t="shared" si="1343"/>
        <v>21</v>
      </c>
    </row>
    <row r="4077" spans="1:36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323"/>
        <v>0.28799999999999998</v>
      </c>
      <c r="P4077" s="6">
        <f t="shared" si="1324"/>
        <v>44.307692307692307</v>
      </c>
      <c r="Q4077" t="str">
        <f t="shared" si="1325"/>
        <v>theater</v>
      </c>
      <c r="R4077" t="str">
        <f t="shared" si="1326"/>
        <v>plays</v>
      </c>
      <c r="S4077" s="8">
        <f t="shared" si="1327"/>
        <v>41779</v>
      </c>
      <c r="T4077" s="8">
        <f t="shared" si="1328"/>
        <v>41820.727777777778</v>
      </c>
      <c r="U4077">
        <f t="shared" si="1329"/>
        <v>2014</v>
      </c>
      <c r="V4077" t="str">
        <f>VLOOKUP(MONTH(S4077),REF!$C$4:$D$15,2,FALSE)</f>
        <v>MAY</v>
      </c>
      <c r="W4077" t="str">
        <f t="shared" si="1330"/>
        <v>NO</v>
      </c>
      <c r="X4077" t="str">
        <f t="shared" si="1331"/>
        <v>YES</v>
      </c>
      <c r="Y4077" t="str">
        <f t="shared" si="1332"/>
        <v>NO</v>
      </c>
      <c r="Z4077" t="str">
        <f t="shared" si="1333"/>
        <v>NO</v>
      </c>
      <c r="AA4077" t="str">
        <f t="shared" si="1334"/>
        <v>NO</v>
      </c>
      <c r="AB4077" t="str">
        <f t="shared" si="1335"/>
        <v>NO</v>
      </c>
      <c r="AC4077" t="str">
        <f t="shared" si="1336"/>
        <v>NO</v>
      </c>
      <c r="AD4077" t="str">
        <f t="shared" si="1337"/>
        <v>NO</v>
      </c>
      <c r="AE4077" t="str">
        <f t="shared" si="1338"/>
        <v>NO</v>
      </c>
      <c r="AF4077" t="str">
        <f t="shared" si="1339"/>
        <v>NO</v>
      </c>
      <c r="AG4077" t="str">
        <f t="shared" si="1340"/>
        <v>NO</v>
      </c>
      <c r="AH4077" t="str">
        <f t="shared" si="1341"/>
        <v>NO</v>
      </c>
      <c r="AI4077" t="str">
        <f t="shared" si="1342"/>
        <v/>
      </c>
      <c r="AJ4077">
        <f t="shared" si="1343"/>
        <v>13</v>
      </c>
    </row>
    <row r="4078" spans="1:36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323"/>
        <v>0</v>
      </c>
      <c r="P4078" s="6" t="e">
        <f t="shared" si="1324"/>
        <v>#DIV/0!</v>
      </c>
      <c r="Q4078" t="str">
        <f t="shared" si="1325"/>
        <v>theater</v>
      </c>
      <c r="R4078" t="str">
        <f t="shared" si="1326"/>
        <v>plays</v>
      </c>
      <c r="S4078" s="8">
        <f t="shared" si="1327"/>
        <v>41906</v>
      </c>
      <c r="T4078" s="8">
        <f t="shared" si="1328"/>
        <v>41933.827083333337</v>
      </c>
      <c r="U4078">
        <f t="shared" si="1329"/>
        <v>2014</v>
      </c>
      <c r="V4078" t="str">
        <f>VLOOKUP(MONTH(S4078),REF!$C$4:$D$15,2,FALSE)</f>
        <v>SEP</v>
      </c>
      <c r="W4078" t="str">
        <f t="shared" si="1330"/>
        <v>YES</v>
      </c>
      <c r="X4078" t="str">
        <f t="shared" si="1331"/>
        <v>NO</v>
      </c>
      <c r="Y4078" t="str">
        <f t="shared" si="1332"/>
        <v>NO</v>
      </c>
      <c r="Z4078" t="str">
        <f t="shared" si="1333"/>
        <v>NO</v>
      </c>
      <c r="AA4078" t="str">
        <f t="shared" si="1334"/>
        <v>NO</v>
      </c>
      <c r="AB4078" t="str">
        <f t="shared" si="1335"/>
        <v>NO</v>
      </c>
      <c r="AC4078" t="str">
        <f t="shared" si="1336"/>
        <v>NO</v>
      </c>
      <c r="AD4078" t="str">
        <f t="shared" si="1337"/>
        <v>NO</v>
      </c>
      <c r="AE4078" t="str">
        <f t="shared" si="1338"/>
        <v>NO</v>
      </c>
      <c r="AF4078" t="str">
        <f t="shared" si="1339"/>
        <v>NO</v>
      </c>
      <c r="AG4078" t="str">
        <f t="shared" si="1340"/>
        <v>NO</v>
      </c>
      <c r="AH4078" t="str">
        <f t="shared" si="1341"/>
        <v>NO</v>
      </c>
      <c r="AI4078" t="str">
        <f t="shared" si="1342"/>
        <v/>
      </c>
      <c r="AJ4078">
        <f t="shared" si="1343"/>
        <v>0</v>
      </c>
    </row>
    <row r="4079" spans="1:36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323"/>
        <v>8.8999999999999996E-2</v>
      </c>
      <c r="P4079" s="6">
        <f t="shared" si="1324"/>
        <v>222.5</v>
      </c>
      <c r="Q4079" t="str">
        <f t="shared" si="1325"/>
        <v>theater</v>
      </c>
      <c r="R4079" t="str">
        <f t="shared" si="1326"/>
        <v>plays</v>
      </c>
      <c r="S4079" s="8">
        <f t="shared" si="1327"/>
        <v>42696</v>
      </c>
      <c r="T4079" s="8">
        <f t="shared" si="1328"/>
        <v>42725.7105787037</v>
      </c>
      <c r="U4079">
        <f t="shared" si="1329"/>
        <v>2016</v>
      </c>
      <c r="V4079" t="str">
        <f>VLOOKUP(MONTH(S4079),REF!$C$4:$D$15,2,FALSE)</f>
        <v>NOV</v>
      </c>
      <c r="W4079" t="str">
        <f t="shared" si="1330"/>
        <v>NO</v>
      </c>
      <c r="X4079" t="str">
        <f t="shared" si="1331"/>
        <v>NO</v>
      </c>
      <c r="Y4079" t="str">
        <f t="shared" si="1332"/>
        <v>NO</v>
      </c>
      <c r="Z4079" t="str">
        <f t="shared" si="1333"/>
        <v>NO</v>
      </c>
      <c r="AA4079" t="str">
        <f t="shared" si="1334"/>
        <v>YES</v>
      </c>
      <c r="AB4079" t="str">
        <f t="shared" si="1335"/>
        <v>NO</v>
      </c>
      <c r="AC4079" t="str">
        <f t="shared" si="1336"/>
        <v>NO</v>
      </c>
      <c r="AD4079" t="str">
        <f t="shared" si="1337"/>
        <v>NO</v>
      </c>
      <c r="AE4079" t="str">
        <f t="shared" si="1338"/>
        <v>NO</v>
      </c>
      <c r="AF4079" t="str">
        <f t="shared" si="1339"/>
        <v>NO</v>
      </c>
      <c r="AG4079" t="str">
        <f t="shared" si="1340"/>
        <v>NO</v>
      </c>
      <c r="AH4079" t="str">
        <f t="shared" si="1341"/>
        <v>NO</v>
      </c>
      <c r="AI4079" t="str">
        <f t="shared" si="1342"/>
        <v/>
      </c>
      <c r="AJ4079">
        <f t="shared" si="1343"/>
        <v>6</v>
      </c>
    </row>
    <row r="4080" spans="1:36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323"/>
        <v>0</v>
      </c>
      <c r="P4080" s="6" t="e">
        <f t="shared" si="1324"/>
        <v>#DIV/0!</v>
      </c>
      <c r="Q4080" t="str">
        <f t="shared" si="1325"/>
        <v>theater</v>
      </c>
      <c r="R4080" t="str">
        <f t="shared" si="1326"/>
        <v>plays</v>
      </c>
      <c r="S4080" s="8">
        <f t="shared" si="1327"/>
        <v>42733</v>
      </c>
      <c r="T4080" s="8">
        <f t="shared" si="1328"/>
        <v>42762.787523148145</v>
      </c>
      <c r="U4080">
        <f t="shared" si="1329"/>
        <v>2016</v>
      </c>
      <c r="V4080" t="str">
        <f>VLOOKUP(MONTH(S4080),REF!$C$4:$D$15,2,FALSE)</f>
        <v>DEC</v>
      </c>
      <c r="W4080" t="str">
        <f t="shared" si="1330"/>
        <v>YES</v>
      </c>
      <c r="X4080" t="str">
        <f t="shared" si="1331"/>
        <v>NO</v>
      </c>
      <c r="Y4080" t="str">
        <f t="shared" si="1332"/>
        <v>NO</v>
      </c>
      <c r="Z4080" t="str">
        <f t="shared" si="1333"/>
        <v>NO</v>
      </c>
      <c r="AA4080" t="str">
        <f t="shared" si="1334"/>
        <v>NO</v>
      </c>
      <c r="AB4080" t="str">
        <f t="shared" si="1335"/>
        <v>NO</v>
      </c>
      <c r="AC4080" t="str">
        <f t="shared" si="1336"/>
        <v>NO</v>
      </c>
      <c r="AD4080" t="str">
        <f t="shared" si="1337"/>
        <v>NO</v>
      </c>
      <c r="AE4080" t="str">
        <f t="shared" si="1338"/>
        <v>NO</v>
      </c>
      <c r="AF4080" t="str">
        <f t="shared" si="1339"/>
        <v>NO</v>
      </c>
      <c r="AG4080" t="str">
        <f t="shared" si="1340"/>
        <v>NO</v>
      </c>
      <c r="AH4080" t="str">
        <f t="shared" si="1341"/>
        <v>NO</v>
      </c>
      <c r="AI4080" t="str">
        <f t="shared" si="1342"/>
        <v/>
      </c>
      <c r="AJ4080">
        <f t="shared" si="1343"/>
        <v>0</v>
      </c>
    </row>
    <row r="4081" spans="1:36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323"/>
        <v>1.6666666666666668E-3</v>
      </c>
      <c r="P4081" s="6">
        <f t="shared" si="1324"/>
        <v>5</v>
      </c>
      <c r="Q4081" t="str">
        <f t="shared" si="1325"/>
        <v>theater</v>
      </c>
      <c r="R4081" t="str">
        <f t="shared" si="1326"/>
        <v>plays</v>
      </c>
      <c r="S4081" s="8">
        <f t="shared" si="1327"/>
        <v>42511</v>
      </c>
      <c r="T4081" s="8">
        <f t="shared" si="1328"/>
        <v>42540.938900462963</v>
      </c>
      <c r="U4081">
        <f t="shared" si="1329"/>
        <v>2016</v>
      </c>
      <c r="V4081" t="str">
        <f>VLOOKUP(MONTH(S4081),REF!$C$4:$D$15,2,FALSE)</f>
        <v>MAY</v>
      </c>
      <c r="W4081" t="str">
        <f t="shared" si="1330"/>
        <v>NO</v>
      </c>
      <c r="X4081" t="str">
        <f t="shared" si="1331"/>
        <v>YES</v>
      </c>
      <c r="Y4081" t="str">
        <f t="shared" si="1332"/>
        <v>NO</v>
      </c>
      <c r="Z4081" t="str">
        <f t="shared" si="1333"/>
        <v>NO</v>
      </c>
      <c r="AA4081" t="str">
        <f t="shared" si="1334"/>
        <v>NO</v>
      </c>
      <c r="AB4081" t="str">
        <f t="shared" si="1335"/>
        <v>NO</v>
      </c>
      <c r="AC4081" t="str">
        <f t="shared" si="1336"/>
        <v>NO</v>
      </c>
      <c r="AD4081" t="str">
        <f t="shared" si="1337"/>
        <v>NO</v>
      </c>
      <c r="AE4081" t="str">
        <f t="shared" si="1338"/>
        <v>NO</v>
      </c>
      <c r="AF4081" t="str">
        <f t="shared" si="1339"/>
        <v>NO</v>
      </c>
      <c r="AG4081" t="str">
        <f t="shared" si="1340"/>
        <v>NO</v>
      </c>
      <c r="AH4081" t="str">
        <f t="shared" si="1341"/>
        <v>NO</v>
      </c>
      <c r="AI4081" t="str">
        <f t="shared" si="1342"/>
        <v/>
      </c>
      <c r="AJ4081">
        <f t="shared" si="1343"/>
        <v>1</v>
      </c>
    </row>
    <row r="4082" spans="1:36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323"/>
        <v>0</v>
      </c>
      <c r="P4082" s="6" t="e">
        <f t="shared" si="1324"/>
        <v>#DIV/0!</v>
      </c>
      <c r="Q4082" t="str">
        <f t="shared" si="1325"/>
        <v>theater</v>
      </c>
      <c r="R4082" t="str">
        <f t="shared" si="1326"/>
        <v>plays</v>
      </c>
      <c r="S4082" s="8">
        <f t="shared" si="1327"/>
        <v>42512</v>
      </c>
      <c r="T4082" s="8">
        <f t="shared" si="1328"/>
        <v>42535.787499999999</v>
      </c>
      <c r="U4082">
        <f t="shared" si="1329"/>
        <v>2016</v>
      </c>
      <c r="V4082" t="str">
        <f>VLOOKUP(MONTH(S4082),REF!$C$4:$D$15,2,FALSE)</f>
        <v>MAY</v>
      </c>
      <c r="W4082" t="str">
        <f t="shared" si="1330"/>
        <v>NO</v>
      </c>
      <c r="X4082" t="str">
        <f t="shared" si="1331"/>
        <v>YES</v>
      </c>
      <c r="Y4082" t="str">
        <f t="shared" si="1332"/>
        <v>NO</v>
      </c>
      <c r="Z4082" t="str">
        <f t="shared" si="1333"/>
        <v>NO</v>
      </c>
      <c r="AA4082" t="str">
        <f t="shared" si="1334"/>
        <v>NO</v>
      </c>
      <c r="AB4082" t="str">
        <f t="shared" si="1335"/>
        <v>NO</v>
      </c>
      <c r="AC4082" t="str">
        <f t="shared" si="1336"/>
        <v>NO</v>
      </c>
      <c r="AD4082" t="str">
        <f t="shared" si="1337"/>
        <v>NO</v>
      </c>
      <c r="AE4082" t="str">
        <f t="shared" si="1338"/>
        <v>NO</v>
      </c>
      <c r="AF4082" t="str">
        <f t="shared" si="1339"/>
        <v>NO</v>
      </c>
      <c r="AG4082" t="str">
        <f t="shared" si="1340"/>
        <v>NO</v>
      </c>
      <c r="AH4082" t="str">
        <f t="shared" si="1341"/>
        <v>NO</v>
      </c>
      <c r="AI4082" t="str">
        <f t="shared" si="1342"/>
        <v/>
      </c>
      <c r="AJ4082">
        <f t="shared" si="1343"/>
        <v>0</v>
      </c>
    </row>
    <row r="4083" spans="1:36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323"/>
        <v>0.15737410071942445</v>
      </c>
      <c r="P4083" s="6">
        <f t="shared" si="1324"/>
        <v>29.166666666666668</v>
      </c>
      <c r="Q4083" t="str">
        <f t="shared" si="1325"/>
        <v>theater</v>
      </c>
      <c r="R4083" t="str">
        <f t="shared" si="1326"/>
        <v>plays</v>
      </c>
      <c r="S4083" s="8">
        <f t="shared" si="1327"/>
        <v>42042</v>
      </c>
      <c r="T4083" s="8">
        <f t="shared" si="1328"/>
        <v>42071.539641203708</v>
      </c>
      <c r="U4083">
        <f t="shared" si="1329"/>
        <v>2015</v>
      </c>
      <c r="V4083" t="str">
        <f>VLOOKUP(MONTH(S4083),REF!$C$4:$D$15,2,FALSE)</f>
        <v>FEB</v>
      </c>
      <c r="W4083" t="str">
        <f t="shared" si="1330"/>
        <v>NO</v>
      </c>
      <c r="X4083" t="str">
        <f t="shared" si="1331"/>
        <v>YES</v>
      </c>
      <c r="Y4083" t="str">
        <f t="shared" si="1332"/>
        <v>NO</v>
      </c>
      <c r="Z4083" t="str">
        <f t="shared" si="1333"/>
        <v>NO</v>
      </c>
      <c r="AA4083" t="str">
        <f t="shared" si="1334"/>
        <v>NO</v>
      </c>
      <c r="AB4083" t="str">
        <f t="shared" si="1335"/>
        <v>NO</v>
      </c>
      <c r="AC4083" t="str">
        <f t="shared" si="1336"/>
        <v>NO</v>
      </c>
      <c r="AD4083" t="str">
        <f t="shared" si="1337"/>
        <v>NO</v>
      </c>
      <c r="AE4083" t="str">
        <f t="shared" si="1338"/>
        <v>NO</v>
      </c>
      <c r="AF4083" t="str">
        <f t="shared" si="1339"/>
        <v>NO</v>
      </c>
      <c r="AG4083" t="str">
        <f t="shared" si="1340"/>
        <v>NO</v>
      </c>
      <c r="AH4083" t="str">
        <f t="shared" si="1341"/>
        <v>NO</v>
      </c>
      <c r="AI4083" t="str">
        <f t="shared" si="1342"/>
        <v/>
      </c>
      <c r="AJ4083">
        <f t="shared" si="1343"/>
        <v>12</v>
      </c>
    </row>
    <row r="4084" spans="1:36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323"/>
        <v>0.02</v>
      </c>
      <c r="P4084" s="6">
        <f t="shared" si="1324"/>
        <v>1.5</v>
      </c>
      <c r="Q4084" t="str">
        <f t="shared" si="1325"/>
        <v>theater</v>
      </c>
      <c r="R4084" t="str">
        <f t="shared" si="1326"/>
        <v>plays</v>
      </c>
      <c r="S4084" s="8">
        <f t="shared" si="1327"/>
        <v>42307</v>
      </c>
      <c r="T4084" s="8">
        <f t="shared" si="1328"/>
        <v>42322.958333333328</v>
      </c>
      <c r="U4084">
        <f t="shared" si="1329"/>
        <v>2015</v>
      </c>
      <c r="V4084" t="str">
        <f>VLOOKUP(MONTH(S4084),REF!$C$4:$D$15,2,FALSE)</f>
        <v>OCT</v>
      </c>
      <c r="W4084" t="str">
        <f t="shared" si="1330"/>
        <v>YES</v>
      </c>
      <c r="X4084" t="str">
        <f t="shared" si="1331"/>
        <v>NO</v>
      </c>
      <c r="Y4084" t="str">
        <f t="shared" si="1332"/>
        <v>NO</v>
      </c>
      <c r="Z4084" t="str">
        <f t="shared" si="1333"/>
        <v>NO</v>
      </c>
      <c r="AA4084" t="str">
        <f t="shared" si="1334"/>
        <v>NO</v>
      </c>
      <c r="AB4084" t="str">
        <f t="shared" si="1335"/>
        <v>NO</v>
      </c>
      <c r="AC4084" t="str">
        <f t="shared" si="1336"/>
        <v>NO</v>
      </c>
      <c r="AD4084" t="str">
        <f t="shared" si="1337"/>
        <v>NO</v>
      </c>
      <c r="AE4084" t="str">
        <f t="shared" si="1338"/>
        <v>NO</v>
      </c>
      <c r="AF4084" t="str">
        <f t="shared" si="1339"/>
        <v>NO</v>
      </c>
      <c r="AG4084" t="str">
        <f t="shared" si="1340"/>
        <v>NO</v>
      </c>
      <c r="AH4084" t="str">
        <f t="shared" si="1341"/>
        <v>NO</v>
      </c>
      <c r="AI4084" t="str">
        <f t="shared" si="1342"/>
        <v/>
      </c>
      <c r="AJ4084">
        <f t="shared" si="1343"/>
        <v>2</v>
      </c>
    </row>
    <row r="4085" spans="1:36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323"/>
        <v>0.21685714285714286</v>
      </c>
      <c r="P4085" s="6">
        <f t="shared" si="1324"/>
        <v>126.5</v>
      </c>
      <c r="Q4085" t="str">
        <f t="shared" si="1325"/>
        <v>theater</v>
      </c>
      <c r="R4085" t="str">
        <f t="shared" si="1326"/>
        <v>plays</v>
      </c>
      <c r="S4085" s="8">
        <f t="shared" si="1327"/>
        <v>42354</v>
      </c>
      <c r="T4085" s="8">
        <f t="shared" si="1328"/>
        <v>42383.761759259258</v>
      </c>
      <c r="U4085">
        <f t="shared" si="1329"/>
        <v>2015</v>
      </c>
      <c r="V4085" t="str">
        <f>VLOOKUP(MONTH(S4085),REF!$C$4:$D$15,2,FALSE)</f>
        <v>DEC</v>
      </c>
      <c r="W4085" t="str">
        <f t="shared" si="1330"/>
        <v>NO</v>
      </c>
      <c r="X4085" t="str">
        <f t="shared" si="1331"/>
        <v>YES</v>
      </c>
      <c r="Y4085" t="str">
        <f t="shared" si="1332"/>
        <v>NO</v>
      </c>
      <c r="Z4085" t="str">
        <f t="shared" si="1333"/>
        <v>NO</v>
      </c>
      <c r="AA4085" t="str">
        <f t="shared" si="1334"/>
        <v>NO</v>
      </c>
      <c r="AB4085" t="str">
        <f t="shared" si="1335"/>
        <v>NO</v>
      </c>
      <c r="AC4085" t="str">
        <f t="shared" si="1336"/>
        <v>NO</v>
      </c>
      <c r="AD4085" t="str">
        <f t="shared" si="1337"/>
        <v>NO</v>
      </c>
      <c r="AE4085" t="str">
        <f t="shared" si="1338"/>
        <v>NO</v>
      </c>
      <c r="AF4085" t="str">
        <f t="shared" si="1339"/>
        <v>NO</v>
      </c>
      <c r="AG4085" t="str">
        <f t="shared" si="1340"/>
        <v>NO</v>
      </c>
      <c r="AH4085" t="str">
        <f t="shared" si="1341"/>
        <v>NO</v>
      </c>
      <c r="AI4085" t="str">
        <f t="shared" si="1342"/>
        <v/>
      </c>
      <c r="AJ4085">
        <f t="shared" si="1343"/>
        <v>6</v>
      </c>
    </row>
    <row r="4086" spans="1:36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323"/>
        <v>3.3333333333333335E-3</v>
      </c>
      <c r="P4086" s="6">
        <f t="shared" si="1324"/>
        <v>10</v>
      </c>
      <c r="Q4086" t="str">
        <f t="shared" si="1325"/>
        <v>theater</v>
      </c>
      <c r="R4086" t="str">
        <f t="shared" si="1326"/>
        <v>plays</v>
      </c>
      <c r="S4086" s="8">
        <f t="shared" si="1327"/>
        <v>42622</v>
      </c>
      <c r="T4086" s="8">
        <f t="shared" si="1328"/>
        <v>42652.436412037037</v>
      </c>
      <c r="U4086">
        <f t="shared" si="1329"/>
        <v>2016</v>
      </c>
      <c r="V4086" t="str">
        <f>VLOOKUP(MONTH(S4086),REF!$C$4:$D$15,2,FALSE)</f>
        <v>SEP</v>
      </c>
      <c r="W4086" t="str">
        <f t="shared" si="1330"/>
        <v>NO</v>
      </c>
      <c r="X4086" t="str">
        <f t="shared" si="1331"/>
        <v>YES</v>
      </c>
      <c r="Y4086" t="str">
        <f t="shared" si="1332"/>
        <v>NO</v>
      </c>
      <c r="Z4086" t="str">
        <f t="shared" si="1333"/>
        <v>NO</v>
      </c>
      <c r="AA4086" t="str">
        <f t="shared" si="1334"/>
        <v>NO</v>
      </c>
      <c r="AB4086" t="str">
        <f t="shared" si="1335"/>
        <v>NO</v>
      </c>
      <c r="AC4086" t="str">
        <f t="shared" si="1336"/>
        <v>NO</v>
      </c>
      <c r="AD4086" t="str">
        <f t="shared" si="1337"/>
        <v>NO</v>
      </c>
      <c r="AE4086" t="str">
        <f t="shared" si="1338"/>
        <v>NO</v>
      </c>
      <c r="AF4086" t="str">
        <f t="shared" si="1339"/>
        <v>NO</v>
      </c>
      <c r="AG4086" t="str">
        <f t="shared" si="1340"/>
        <v>NO</v>
      </c>
      <c r="AH4086" t="str">
        <f t="shared" si="1341"/>
        <v>NO</v>
      </c>
      <c r="AI4086" t="str">
        <f t="shared" si="1342"/>
        <v/>
      </c>
      <c r="AJ4086">
        <f t="shared" si="1343"/>
        <v>1</v>
      </c>
    </row>
    <row r="4087" spans="1:36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323"/>
        <v>2.8571428571428571E-3</v>
      </c>
      <c r="P4087" s="6">
        <f t="shared" si="1324"/>
        <v>10</v>
      </c>
      <c r="Q4087" t="str">
        <f t="shared" si="1325"/>
        <v>theater</v>
      </c>
      <c r="R4087" t="str">
        <f t="shared" si="1326"/>
        <v>plays</v>
      </c>
      <c r="S4087" s="8">
        <f t="shared" si="1327"/>
        <v>42059</v>
      </c>
      <c r="T4087" s="8">
        <f t="shared" si="1328"/>
        <v>42087.165972222225</v>
      </c>
      <c r="U4087">
        <f t="shared" si="1329"/>
        <v>2015</v>
      </c>
      <c r="V4087" t="str">
        <f>VLOOKUP(MONTH(S4087),REF!$C$4:$D$15,2,FALSE)</f>
        <v>FEB</v>
      </c>
      <c r="W4087" t="str">
        <f t="shared" si="1330"/>
        <v>NO</v>
      </c>
      <c r="X4087" t="str">
        <f t="shared" si="1331"/>
        <v>YES</v>
      </c>
      <c r="Y4087" t="str">
        <f t="shared" si="1332"/>
        <v>NO</v>
      </c>
      <c r="Z4087" t="str">
        <f t="shared" si="1333"/>
        <v>NO</v>
      </c>
      <c r="AA4087" t="str">
        <f t="shared" si="1334"/>
        <v>NO</v>
      </c>
      <c r="AB4087" t="str">
        <f t="shared" si="1335"/>
        <v>NO</v>
      </c>
      <c r="AC4087" t="str">
        <f t="shared" si="1336"/>
        <v>NO</v>
      </c>
      <c r="AD4087" t="str">
        <f t="shared" si="1337"/>
        <v>NO</v>
      </c>
      <c r="AE4087" t="str">
        <f t="shared" si="1338"/>
        <v>NO</v>
      </c>
      <c r="AF4087" t="str">
        <f t="shared" si="1339"/>
        <v>NO</v>
      </c>
      <c r="AG4087" t="str">
        <f t="shared" si="1340"/>
        <v>NO</v>
      </c>
      <c r="AH4087" t="str">
        <f t="shared" si="1341"/>
        <v>NO</v>
      </c>
      <c r="AI4087" t="str">
        <f t="shared" si="1342"/>
        <v/>
      </c>
      <c r="AJ4087">
        <f t="shared" si="1343"/>
        <v>1</v>
      </c>
    </row>
    <row r="4088" spans="1:36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323"/>
        <v>4.7E-2</v>
      </c>
      <c r="P4088" s="6">
        <f t="shared" si="1324"/>
        <v>9.4</v>
      </c>
      <c r="Q4088" t="str">
        <f t="shared" si="1325"/>
        <v>theater</v>
      </c>
      <c r="R4088" t="str">
        <f t="shared" si="1326"/>
        <v>plays</v>
      </c>
      <c r="S4088" s="8">
        <f t="shared" si="1327"/>
        <v>42305</v>
      </c>
      <c r="T4088" s="8">
        <f t="shared" si="1328"/>
        <v>42329.166666666672</v>
      </c>
      <c r="U4088">
        <f t="shared" si="1329"/>
        <v>2015</v>
      </c>
      <c r="V4088" t="str">
        <f>VLOOKUP(MONTH(S4088),REF!$C$4:$D$15,2,FALSE)</f>
        <v>OCT</v>
      </c>
      <c r="W4088" t="str">
        <f t="shared" si="1330"/>
        <v>NO</v>
      </c>
      <c r="X4088" t="str">
        <f t="shared" si="1331"/>
        <v>YES</v>
      </c>
      <c r="Y4088" t="str">
        <f t="shared" si="1332"/>
        <v>NO</v>
      </c>
      <c r="Z4088" t="str">
        <f t="shared" si="1333"/>
        <v>NO</v>
      </c>
      <c r="AA4088" t="str">
        <f t="shared" si="1334"/>
        <v>NO</v>
      </c>
      <c r="AB4088" t="str">
        <f t="shared" si="1335"/>
        <v>NO</v>
      </c>
      <c r="AC4088" t="str">
        <f t="shared" si="1336"/>
        <v>NO</v>
      </c>
      <c r="AD4088" t="str">
        <f t="shared" si="1337"/>
        <v>NO</v>
      </c>
      <c r="AE4088" t="str">
        <f t="shared" si="1338"/>
        <v>NO</v>
      </c>
      <c r="AF4088" t="str">
        <f t="shared" si="1339"/>
        <v>NO</v>
      </c>
      <c r="AG4088" t="str">
        <f t="shared" si="1340"/>
        <v>NO</v>
      </c>
      <c r="AH4088" t="str">
        <f t="shared" si="1341"/>
        <v>NO</v>
      </c>
      <c r="AI4088" t="str">
        <f t="shared" si="1342"/>
        <v/>
      </c>
      <c r="AJ4088">
        <f t="shared" si="1343"/>
        <v>5</v>
      </c>
    </row>
    <row r="4089" spans="1:36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323"/>
        <v>0</v>
      </c>
      <c r="P4089" s="6" t="e">
        <f t="shared" si="1324"/>
        <v>#DIV/0!</v>
      </c>
      <c r="Q4089" t="str">
        <f t="shared" si="1325"/>
        <v>theater</v>
      </c>
      <c r="R4089" t="str">
        <f t="shared" si="1326"/>
        <v>plays</v>
      </c>
      <c r="S4089" s="8">
        <f t="shared" si="1327"/>
        <v>42539</v>
      </c>
      <c r="T4089" s="8">
        <f t="shared" si="1328"/>
        <v>42568.742893518516</v>
      </c>
      <c r="U4089">
        <f t="shared" si="1329"/>
        <v>2016</v>
      </c>
      <c r="V4089" t="str">
        <f>VLOOKUP(MONTH(S4089),REF!$C$4:$D$15,2,FALSE)</f>
        <v>JUN</v>
      </c>
      <c r="W4089" t="str">
        <f t="shared" si="1330"/>
        <v>NO</v>
      </c>
      <c r="X4089" t="str">
        <f t="shared" si="1331"/>
        <v>NO</v>
      </c>
      <c r="Y4089" t="str">
        <f t="shared" si="1332"/>
        <v>YES</v>
      </c>
      <c r="Z4089" t="str">
        <f t="shared" si="1333"/>
        <v>NO</v>
      </c>
      <c r="AA4089" t="str">
        <f t="shared" si="1334"/>
        <v>NO</v>
      </c>
      <c r="AB4089" t="str">
        <f t="shared" si="1335"/>
        <v>NO</v>
      </c>
      <c r="AC4089" t="str">
        <f t="shared" si="1336"/>
        <v>NO</v>
      </c>
      <c r="AD4089" t="str">
        <f t="shared" si="1337"/>
        <v>NO</v>
      </c>
      <c r="AE4089" t="str">
        <f t="shared" si="1338"/>
        <v>NO</v>
      </c>
      <c r="AF4089" t="str">
        <f t="shared" si="1339"/>
        <v>NO</v>
      </c>
      <c r="AG4089" t="str">
        <f t="shared" si="1340"/>
        <v>NO</v>
      </c>
      <c r="AH4089" t="str">
        <f t="shared" si="1341"/>
        <v>NO</v>
      </c>
      <c r="AI4089" t="str">
        <f t="shared" si="1342"/>
        <v/>
      </c>
      <c r="AJ4089">
        <f t="shared" si="1343"/>
        <v>0</v>
      </c>
    </row>
    <row r="4090" spans="1:36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323"/>
        <v>0.108</v>
      </c>
      <c r="P4090" s="6">
        <f t="shared" si="1324"/>
        <v>72</v>
      </c>
      <c r="Q4090" t="str">
        <f t="shared" si="1325"/>
        <v>theater</v>
      </c>
      <c r="R4090" t="str">
        <f t="shared" si="1326"/>
        <v>plays</v>
      </c>
      <c r="S4090" s="8">
        <f t="shared" si="1327"/>
        <v>41991</v>
      </c>
      <c r="T4090" s="8">
        <f t="shared" si="1328"/>
        <v>42020.43472222222</v>
      </c>
      <c r="U4090">
        <f t="shared" si="1329"/>
        <v>2014</v>
      </c>
      <c r="V4090" t="str">
        <f>VLOOKUP(MONTH(S4090),REF!$C$4:$D$15,2,FALSE)</f>
        <v>DEC</v>
      </c>
      <c r="W4090" t="str">
        <f t="shared" si="1330"/>
        <v>NO</v>
      </c>
      <c r="X4090" t="str">
        <f t="shared" si="1331"/>
        <v>YES</v>
      </c>
      <c r="Y4090" t="str">
        <f t="shared" si="1332"/>
        <v>NO</v>
      </c>
      <c r="Z4090" t="str">
        <f t="shared" si="1333"/>
        <v>NO</v>
      </c>
      <c r="AA4090" t="str">
        <f t="shared" si="1334"/>
        <v>NO</v>
      </c>
      <c r="AB4090" t="str">
        <f t="shared" si="1335"/>
        <v>NO</v>
      </c>
      <c r="AC4090" t="str">
        <f t="shared" si="1336"/>
        <v>NO</v>
      </c>
      <c r="AD4090" t="str">
        <f t="shared" si="1337"/>
        <v>NO</v>
      </c>
      <c r="AE4090" t="str">
        <f t="shared" si="1338"/>
        <v>NO</v>
      </c>
      <c r="AF4090" t="str">
        <f t="shared" si="1339"/>
        <v>NO</v>
      </c>
      <c r="AG4090" t="str">
        <f t="shared" si="1340"/>
        <v>NO</v>
      </c>
      <c r="AH4090" t="str">
        <f t="shared" si="1341"/>
        <v>NO</v>
      </c>
      <c r="AI4090" t="str">
        <f t="shared" si="1342"/>
        <v/>
      </c>
      <c r="AJ4090">
        <f t="shared" si="1343"/>
        <v>3</v>
      </c>
    </row>
    <row r="4091" spans="1:36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323"/>
        <v>4.8000000000000001E-2</v>
      </c>
      <c r="P4091" s="6">
        <f t="shared" si="1324"/>
        <v>30</v>
      </c>
      <c r="Q4091" t="str">
        <f t="shared" si="1325"/>
        <v>theater</v>
      </c>
      <c r="R4091" t="str">
        <f t="shared" si="1326"/>
        <v>plays</v>
      </c>
      <c r="S4091" s="8">
        <f t="shared" si="1327"/>
        <v>42123</v>
      </c>
      <c r="T4091" s="8">
        <f t="shared" si="1328"/>
        <v>42155.732638888891</v>
      </c>
      <c r="U4091">
        <f t="shared" si="1329"/>
        <v>2015</v>
      </c>
      <c r="V4091" t="str">
        <f>VLOOKUP(MONTH(S4091),REF!$C$4:$D$15,2,FALSE)</f>
        <v>APR</v>
      </c>
      <c r="W4091" t="str">
        <f t="shared" si="1330"/>
        <v>NO</v>
      </c>
      <c r="X4091" t="str">
        <f t="shared" si="1331"/>
        <v>NO</v>
      </c>
      <c r="Y4091" t="str">
        <f t="shared" si="1332"/>
        <v>YES</v>
      </c>
      <c r="Z4091" t="str">
        <f t="shared" si="1333"/>
        <v>NO</v>
      </c>
      <c r="AA4091" t="str">
        <f t="shared" si="1334"/>
        <v>NO</v>
      </c>
      <c r="AB4091" t="str">
        <f t="shared" si="1335"/>
        <v>NO</v>
      </c>
      <c r="AC4091" t="str">
        <f t="shared" si="1336"/>
        <v>NO</v>
      </c>
      <c r="AD4091" t="str">
        <f t="shared" si="1337"/>
        <v>NO</v>
      </c>
      <c r="AE4091" t="str">
        <f t="shared" si="1338"/>
        <v>NO</v>
      </c>
      <c r="AF4091" t="str">
        <f t="shared" si="1339"/>
        <v>NO</v>
      </c>
      <c r="AG4091" t="str">
        <f t="shared" si="1340"/>
        <v>NO</v>
      </c>
      <c r="AH4091" t="str">
        <f t="shared" si="1341"/>
        <v>NO</v>
      </c>
      <c r="AI4091" t="str">
        <f t="shared" si="1342"/>
        <v/>
      </c>
      <c r="AJ4091">
        <f t="shared" si="1343"/>
        <v>8</v>
      </c>
    </row>
    <row r="4092" spans="1:36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323"/>
        <v>3.2000000000000001E-2</v>
      </c>
      <c r="P4092" s="6">
        <f t="shared" si="1324"/>
        <v>10.666666666666666</v>
      </c>
      <c r="Q4092" t="str">
        <f t="shared" si="1325"/>
        <v>theater</v>
      </c>
      <c r="R4092" t="str">
        <f t="shared" si="1326"/>
        <v>plays</v>
      </c>
      <c r="S4092" s="8">
        <f t="shared" si="1327"/>
        <v>42210</v>
      </c>
      <c r="T4092" s="8">
        <f t="shared" si="1328"/>
        <v>42223.625</v>
      </c>
      <c r="U4092">
        <f t="shared" si="1329"/>
        <v>2015</v>
      </c>
      <c r="V4092" t="str">
        <f>VLOOKUP(MONTH(S4092),REF!$C$4:$D$15,2,FALSE)</f>
        <v>JUL</v>
      </c>
      <c r="W4092" t="str">
        <f t="shared" si="1330"/>
        <v>NO</v>
      </c>
      <c r="X4092" t="str">
        <f t="shared" si="1331"/>
        <v>YES</v>
      </c>
      <c r="Y4092" t="str">
        <f t="shared" si="1332"/>
        <v>NO</v>
      </c>
      <c r="Z4092" t="str">
        <f t="shared" si="1333"/>
        <v>NO</v>
      </c>
      <c r="AA4092" t="str">
        <f t="shared" si="1334"/>
        <v>NO</v>
      </c>
      <c r="AB4092" t="str">
        <f t="shared" si="1335"/>
        <v>NO</v>
      </c>
      <c r="AC4092" t="str">
        <f t="shared" si="1336"/>
        <v>NO</v>
      </c>
      <c r="AD4092" t="str">
        <f t="shared" si="1337"/>
        <v>NO</v>
      </c>
      <c r="AE4092" t="str">
        <f t="shared" si="1338"/>
        <v>NO</v>
      </c>
      <c r="AF4092" t="str">
        <f t="shared" si="1339"/>
        <v>NO</v>
      </c>
      <c r="AG4092" t="str">
        <f t="shared" si="1340"/>
        <v>NO</v>
      </c>
      <c r="AH4092" t="str">
        <f t="shared" si="1341"/>
        <v>NO</v>
      </c>
      <c r="AI4092" t="str">
        <f t="shared" si="1342"/>
        <v/>
      </c>
      <c r="AJ4092">
        <f t="shared" si="1343"/>
        <v>3</v>
      </c>
    </row>
    <row r="4093" spans="1:36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323"/>
        <v>0.1275</v>
      </c>
      <c r="P4093" s="6">
        <f t="shared" si="1324"/>
        <v>25.5</v>
      </c>
      <c r="Q4093" t="str">
        <f t="shared" si="1325"/>
        <v>theater</v>
      </c>
      <c r="R4093" t="str">
        <f t="shared" si="1326"/>
        <v>plays</v>
      </c>
      <c r="S4093" s="8">
        <f t="shared" si="1327"/>
        <v>41991</v>
      </c>
      <c r="T4093" s="8">
        <f t="shared" si="1328"/>
        <v>42020.506377314814</v>
      </c>
      <c r="U4093">
        <f t="shared" si="1329"/>
        <v>2014</v>
      </c>
      <c r="V4093" t="str">
        <f>VLOOKUP(MONTH(S4093),REF!$C$4:$D$15,2,FALSE)</f>
        <v>DEC</v>
      </c>
      <c r="W4093" t="str">
        <f t="shared" si="1330"/>
        <v>NO</v>
      </c>
      <c r="X4093" t="str">
        <f t="shared" si="1331"/>
        <v>YES</v>
      </c>
      <c r="Y4093" t="str">
        <f t="shared" si="1332"/>
        <v>NO</v>
      </c>
      <c r="Z4093" t="str">
        <f t="shared" si="1333"/>
        <v>NO</v>
      </c>
      <c r="AA4093" t="str">
        <f t="shared" si="1334"/>
        <v>NO</v>
      </c>
      <c r="AB4093" t="str">
        <f t="shared" si="1335"/>
        <v>NO</v>
      </c>
      <c r="AC4093" t="str">
        <f t="shared" si="1336"/>
        <v>NO</v>
      </c>
      <c r="AD4093" t="str">
        <f t="shared" si="1337"/>
        <v>NO</v>
      </c>
      <c r="AE4093" t="str">
        <f t="shared" si="1338"/>
        <v>NO</v>
      </c>
      <c r="AF4093" t="str">
        <f t="shared" si="1339"/>
        <v>NO</v>
      </c>
      <c r="AG4093" t="str">
        <f t="shared" si="1340"/>
        <v>NO</v>
      </c>
      <c r="AH4093" t="str">
        <f t="shared" si="1341"/>
        <v>NO</v>
      </c>
      <c r="AI4093" t="str">
        <f t="shared" si="1342"/>
        <v/>
      </c>
      <c r="AJ4093">
        <f t="shared" si="1343"/>
        <v>8</v>
      </c>
    </row>
    <row r="4094" spans="1:36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323"/>
        <v>1.8181818181818181E-4</v>
      </c>
      <c r="P4094" s="6">
        <f t="shared" si="1324"/>
        <v>20</v>
      </c>
      <c r="Q4094" t="str">
        <f t="shared" si="1325"/>
        <v>theater</v>
      </c>
      <c r="R4094" t="str">
        <f t="shared" si="1326"/>
        <v>plays</v>
      </c>
      <c r="S4094" s="8">
        <f t="shared" si="1327"/>
        <v>42039</v>
      </c>
      <c r="T4094" s="8">
        <f t="shared" si="1328"/>
        <v>42099.153321759259</v>
      </c>
      <c r="U4094">
        <f t="shared" si="1329"/>
        <v>2015</v>
      </c>
      <c r="V4094" t="str">
        <f>VLOOKUP(MONTH(S4094),REF!$C$4:$D$15,2,FALSE)</f>
        <v>FEB</v>
      </c>
      <c r="W4094" t="str">
        <f t="shared" si="1330"/>
        <v>NO</v>
      </c>
      <c r="X4094" t="str">
        <f t="shared" si="1331"/>
        <v>NO</v>
      </c>
      <c r="Y4094" t="str">
        <f t="shared" si="1332"/>
        <v>NO</v>
      </c>
      <c r="Z4094" t="str">
        <f t="shared" si="1333"/>
        <v>NO</v>
      </c>
      <c r="AA4094" t="str">
        <f t="shared" si="1334"/>
        <v>NO</v>
      </c>
      <c r="AB4094" t="str">
        <f t="shared" si="1335"/>
        <v>NO</v>
      </c>
      <c r="AC4094" t="str">
        <f t="shared" si="1336"/>
        <v>NO</v>
      </c>
      <c r="AD4094" t="str">
        <f t="shared" si="1337"/>
        <v>NO</v>
      </c>
      <c r="AE4094" t="str">
        <f t="shared" si="1338"/>
        <v>NO</v>
      </c>
      <c r="AF4094" t="str">
        <f t="shared" si="1339"/>
        <v>NO</v>
      </c>
      <c r="AG4094" t="str">
        <f t="shared" si="1340"/>
        <v>NO</v>
      </c>
      <c r="AH4094" t="str">
        <f t="shared" si="1341"/>
        <v>YES</v>
      </c>
      <c r="AI4094" t="str">
        <f t="shared" si="1342"/>
        <v/>
      </c>
      <c r="AJ4094">
        <f t="shared" si="1343"/>
        <v>1</v>
      </c>
    </row>
    <row r="4095" spans="1:36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323"/>
        <v>2.4E-2</v>
      </c>
      <c r="P4095" s="6">
        <f t="shared" si="1324"/>
        <v>15</v>
      </c>
      <c r="Q4095" t="str">
        <f t="shared" si="1325"/>
        <v>theater</v>
      </c>
      <c r="R4095" t="str">
        <f t="shared" si="1326"/>
        <v>plays</v>
      </c>
      <c r="S4095" s="8">
        <f t="shared" si="1327"/>
        <v>42179</v>
      </c>
      <c r="T4095" s="8">
        <f t="shared" si="1328"/>
        <v>42238.815891203703</v>
      </c>
      <c r="U4095">
        <f t="shared" si="1329"/>
        <v>2015</v>
      </c>
      <c r="V4095" t="str">
        <f>VLOOKUP(MONTH(S4095),REF!$C$4:$D$15,2,FALSE)</f>
        <v>JUN</v>
      </c>
      <c r="W4095" t="str">
        <f t="shared" si="1330"/>
        <v>NO</v>
      </c>
      <c r="X4095" t="str">
        <f t="shared" si="1331"/>
        <v>YES</v>
      </c>
      <c r="Y4095" t="str">
        <f t="shared" si="1332"/>
        <v>NO</v>
      </c>
      <c r="Z4095" t="str">
        <f t="shared" si="1333"/>
        <v>NO</v>
      </c>
      <c r="AA4095" t="str">
        <f t="shared" si="1334"/>
        <v>NO</v>
      </c>
      <c r="AB4095" t="str">
        <f t="shared" si="1335"/>
        <v>NO</v>
      </c>
      <c r="AC4095" t="str">
        <f t="shared" si="1336"/>
        <v>NO</v>
      </c>
      <c r="AD4095" t="str">
        <f t="shared" si="1337"/>
        <v>NO</v>
      </c>
      <c r="AE4095" t="str">
        <f t="shared" si="1338"/>
        <v>NO</v>
      </c>
      <c r="AF4095" t="str">
        <f t="shared" si="1339"/>
        <v>NO</v>
      </c>
      <c r="AG4095" t="str">
        <f t="shared" si="1340"/>
        <v>NO</v>
      </c>
      <c r="AH4095" t="str">
        <f t="shared" si="1341"/>
        <v>NO</v>
      </c>
      <c r="AI4095" t="str">
        <f t="shared" si="1342"/>
        <v/>
      </c>
      <c r="AJ4095">
        <f t="shared" si="1343"/>
        <v>4</v>
      </c>
    </row>
    <row r="4096" spans="1:36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323"/>
        <v>0.36499999999999999</v>
      </c>
      <c r="P4096" s="6">
        <f t="shared" si="1324"/>
        <v>91.25</v>
      </c>
      <c r="Q4096" t="str">
        <f t="shared" si="1325"/>
        <v>theater</v>
      </c>
      <c r="R4096" t="str">
        <f t="shared" si="1326"/>
        <v>plays</v>
      </c>
      <c r="S4096" s="8">
        <f t="shared" si="1327"/>
        <v>41890</v>
      </c>
      <c r="T4096" s="8">
        <f t="shared" si="1328"/>
        <v>41934.207638888889</v>
      </c>
      <c r="U4096">
        <f t="shared" si="1329"/>
        <v>2014</v>
      </c>
      <c r="V4096" t="str">
        <f>VLOOKUP(MONTH(S4096),REF!$C$4:$D$15,2,FALSE)</f>
        <v>SEP</v>
      </c>
      <c r="W4096" t="str">
        <f t="shared" si="1330"/>
        <v>NO</v>
      </c>
      <c r="X4096" t="str">
        <f t="shared" si="1331"/>
        <v>YES</v>
      </c>
      <c r="Y4096" t="str">
        <f t="shared" si="1332"/>
        <v>NO</v>
      </c>
      <c r="Z4096" t="str">
        <f t="shared" si="1333"/>
        <v>NO</v>
      </c>
      <c r="AA4096" t="str">
        <f t="shared" si="1334"/>
        <v>NO</v>
      </c>
      <c r="AB4096" t="str">
        <f t="shared" si="1335"/>
        <v>NO</v>
      </c>
      <c r="AC4096" t="str">
        <f t="shared" si="1336"/>
        <v>NO</v>
      </c>
      <c r="AD4096" t="str">
        <f t="shared" si="1337"/>
        <v>NO</v>
      </c>
      <c r="AE4096" t="str">
        <f t="shared" si="1338"/>
        <v>NO</v>
      </c>
      <c r="AF4096" t="str">
        <f t="shared" si="1339"/>
        <v>NO</v>
      </c>
      <c r="AG4096" t="str">
        <f t="shared" si="1340"/>
        <v>NO</v>
      </c>
      <c r="AH4096" t="str">
        <f t="shared" si="1341"/>
        <v>NO</v>
      </c>
      <c r="AI4096" t="str">
        <f t="shared" si="1342"/>
        <v/>
      </c>
      <c r="AJ4096">
        <f t="shared" si="1343"/>
        <v>8</v>
      </c>
    </row>
    <row r="4097" spans="1:36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323"/>
        <v>2.6666666666666668E-2</v>
      </c>
      <c r="P4097" s="6">
        <f t="shared" si="1324"/>
        <v>800</v>
      </c>
      <c r="Q4097" t="str">
        <f t="shared" si="1325"/>
        <v>theater</v>
      </c>
      <c r="R4097" t="str">
        <f t="shared" si="1326"/>
        <v>plays</v>
      </c>
      <c r="S4097" s="8">
        <f t="shared" si="1327"/>
        <v>42693</v>
      </c>
      <c r="T4097" s="8">
        <f t="shared" si="1328"/>
        <v>42723.031828703708</v>
      </c>
      <c r="U4097">
        <f t="shared" si="1329"/>
        <v>2016</v>
      </c>
      <c r="V4097" t="str">
        <f>VLOOKUP(MONTH(S4097),REF!$C$4:$D$15,2,FALSE)</f>
        <v>NOV</v>
      </c>
      <c r="W4097" t="str">
        <f t="shared" si="1330"/>
        <v>NO</v>
      </c>
      <c r="X4097" t="str">
        <f t="shared" si="1331"/>
        <v>NO</v>
      </c>
      <c r="Y4097" t="str">
        <f t="shared" si="1332"/>
        <v>NO</v>
      </c>
      <c r="Z4097" t="str">
        <f t="shared" si="1333"/>
        <v>NO</v>
      </c>
      <c r="AA4097" t="str">
        <f t="shared" si="1334"/>
        <v>NO</v>
      </c>
      <c r="AB4097" t="str">
        <f t="shared" si="1335"/>
        <v>NO</v>
      </c>
      <c r="AC4097" t="str">
        <f t="shared" si="1336"/>
        <v>NO</v>
      </c>
      <c r="AD4097" t="str">
        <f t="shared" si="1337"/>
        <v>YES</v>
      </c>
      <c r="AE4097" t="str">
        <f t="shared" si="1338"/>
        <v>NO</v>
      </c>
      <c r="AF4097" t="str">
        <f t="shared" si="1339"/>
        <v>NO</v>
      </c>
      <c r="AG4097" t="str">
        <f t="shared" si="1340"/>
        <v>NO</v>
      </c>
      <c r="AH4097" t="str">
        <f t="shared" si="1341"/>
        <v>NO</v>
      </c>
      <c r="AI4097" t="str">
        <f t="shared" si="1342"/>
        <v/>
      </c>
      <c r="AJ4097">
        <f t="shared" si="1343"/>
        <v>1</v>
      </c>
    </row>
    <row r="4098" spans="1:36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323"/>
        <v>0.11428571428571428</v>
      </c>
      <c r="P4098" s="6">
        <f t="shared" si="1324"/>
        <v>80</v>
      </c>
      <c r="Q4098" t="str">
        <f t="shared" si="1325"/>
        <v>theater</v>
      </c>
      <c r="R4098" t="str">
        <f t="shared" si="1326"/>
        <v>plays</v>
      </c>
      <c r="S4098" s="8">
        <f t="shared" si="1327"/>
        <v>42751</v>
      </c>
      <c r="T4098" s="8">
        <f t="shared" si="1328"/>
        <v>42794.368750000001</v>
      </c>
      <c r="U4098">
        <f t="shared" si="1329"/>
        <v>2017</v>
      </c>
      <c r="V4098" t="str">
        <f>VLOOKUP(MONTH(S4098),REF!$C$4:$D$15,2,FALSE)</f>
        <v>JAN</v>
      </c>
      <c r="W4098" t="str">
        <f t="shared" si="1330"/>
        <v>NO</v>
      </c>
      <c r="X4098" t="str">
        <f t="shared" si="1331"/>
        <v>YES</v>
      </c>
      <c r="Y4098" t="str">
        <f t="shared" si="1332"/>
        <v>NO</v>
      </c>
      <c r="Z4098" t="str">
        <f t="shared" si="1333"/>
        <v>NO</v>
      </c>
      <c r="AA4098" t="str">
        <f t="shared" si="1334"/>
        <v>NO</v>
      </c>
      <c r="AB4098" t="str">
        <f t="shared" si="1335"/>
        <v>NO</v>
      </c>
      <c r="AC4098" t="str">
        <f t="shared" si="1336"/>
        <v>NO</v>
      </c>
      <c r="AD4098" t="str">
        <f t="shared" si="1337"/>
        <v>NO</v>
      </c>
      <c r="AE4098" t="str">
        <f t="shared" si="1338"/>
        <v>NO</v>
      </c>
      <c r="AF4098" t="str">
        <f t="shared" si="1339"/>
        <v>NO</v>
      </c>
      <c r="AG4098" t="str">
        <f t="shared" si="1340"/>
        <v>NO</v>
      </c>
      <c r="AH4098" t="str">
        <f t="shared" si="1341"/>
        <v>NO</v>
      </c>
      <c r="AI4098" t="str">
        <f t="shared" si="1342"/>
        <v/>
      </c>
      <c r="AJ4098">
        <f t="shared" si="1343"/>
        <v>5</v>
      </c>
    </row>
    <row r="4099" spans="1:36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344">E4099/D4099</f>
        <v>0</v>
      </c>
      <c r="P4099" s="6" t="e">
        <f t="shared" ref="P4099:P4115" si="1345">E4099/L4099</f>
        <v>#DIV/0!</v>
      </c>
      <c r="Q4099" t="str">
        <f t="shared" ref="Q4099:Q4115" si="1346">LEFT(N4099,FIND("/",N4099)-1)</f>
        <v>theater</v>
      </c>
      <c r="R4099" t="str">
        <f t="shared" ref="R4099:R4115" si="1347">RIGHT(N4099,LEN(N4099)-FIND("/",N4099))</f>
        <v>plays</v>
      </c>
      <c r="S4099" s="8">
        <f t="shared" ref="S4099:S4115" si="1348">ROUND((J4099/86400)+DATE(1970,1,1),0)</f>
        <v>42345</v>
      </c>
      <c r="T4099" s="8">
        <f t="shared" ref="T4099:T4115" si="1349">(I4099/86400)+DATE(1970,1,1)</f>
        <v>42400.996527777781</v>
      </c>
      <c r="U4099">
        <f t="shared" ref="U4099:U4115" si="1350">YEAR(S4099)</f>
        <v>2015</v>
      </c>
      <c r="V4099" t="str">
        <f>VLOOKUP(MONTH(S4099),REF!$C$4:$D$15,2,FALSE)</f>
        <v>DEC</v>
      </c>
      <c r="W4099" t="str">
        <f t="shared" ref="W4099:W4115" si="1351">IF(D4099&lt;1000,"YES","NO")</f>
        <v>NO</v>
      </c>
      <c r="X4099" t="str">
        <f t="shared" ref="X4099:X4115" si="1352">IF(AND($D4099&gt;=1000,$D4099&lt;=4999),"YES","NO")</f>
        <v>NO</v>
      </c>
      <c r="Y4099" t="str">
        <f t="shared" ref="Y4099:Y4115" si="1353">IF(AND($D4099&gt;=5000,$D4099&lt;=9999),"YES","NO")</f>
        <v>NO</v>
      </c>
      <c r="Z4099" t="str">
        <f t="shared" ref="Z4099:Z4115" si="1354">IF(AND($D4099&gt;=10000,$D4099&lt;=14999),"YES","NO")</f>
        <v>YES</v>
      </c>
      <c r="AA4099" t="str">
        <f t="shared" ref="AA4099:AA4115" si="1355">IF(AND($D4099&gt;=15000,$D4099&lt;=19999),"YES","NO")</f>
        <v>NO</v>
      </c>
      <c r="AB4099" t="str">
        <f t="shared" ref="AB4099:AB4115" si="1356">IF(AND($D4099&gt;=20000,$D4099&lt;=24999),"YES","NO")</f>
        <v>NO</v>
      </c>
      <c r="AC4099" t="str">
        <f t="shared" ref="AC4099:AC4115" si="1357">IF(AND($D4099&gt;=25000,$D4099&lt;=29999),"YES","NO")</f>
        <v>NO</v>
      </c>
      <c r="AD4099" t="str">
        <f t="shared" ref="AD4099:AD4115" si="1358">IF(AND($D4099&gt;=30000,$D4099&lt;=34999),"YES","NO")</f>
        <v>NO</v>
      </c>
      <c r="AE4099" t="str">
        <f t="shared" ref="AE4099:AE4115" si="1359">IF(AND($D4099&gt;=35000,$D4099&lt;=39999),"YES","NO")</f>
        <v>NO</v>
      </c>
      <c r="AF4099" t="str">
        <f t="shared" ref="AF4099:AF4115" si="1360">IF(AND($D4099&gt;=40000,$D4099&lt;=44999),"YES","NO")</f>
        <v>NO</v>
      </c>
      <c r="AG4099" t="str">
        <f t="shared" ref="AG4099:AG4115" si="1361">IF(AND($D4099&gt;=45000,$D4099&lt;=49999),"YES","NO")</f>
        <v>NO</v>
      </c>
      <c r="AH4099" t="str">
        <f t="shared" ref="AH4099:AH4115" si="1362">IF($D4099&gt;=50000,"YES","NO")</f>
        <v>NO</v>
      </c>
      <c r="AI4099" t="str">
        <f t="shared" ref="AI4099:AI4115" si="1363">IF(F4099="successful",L4099,"")</f>
        <v/>
      </c>
      <c r="AJ4099">
        <f t="shared" ref="AJ4099:AJ4115" si="1364">IF(F4099="failed",L4099,"")</f>
        <v>0</v>
      </c>
    </row>
    <row r="4100" spans="1:36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344"/>
        <v>0</v>
      </c>
      <c r="P4100" s="6" t="e">
        <f t="shared" si="1345"/>
        <v>#DIV/0!</v>
      </c>
      <c r="Q4100" t="str">
        <f t="shared" si="1346"/>
        <v>theater</v>
      </c>
      <c r="R4100" t="str">
        <f t="shared" si="1347"/>
        <v>plays</v>
      </c>
      <c r="S4100" s="8">
        <f t="shared" si="1348"/>
        <v>42496</v>
      </c>
      <c r="T4100" s="8">
        <f t="shared" si="1349"/>
        <v>42525.722187499996</v>
      </c>
      <c r="U4100">
        <f t="shared" si="1350"/>
        <v>2016</v>
      </c>
      <c r="V4100" t="str">
        <f>VLOOKUP(MONTH(S4100),REF!$C$4:$D$15,2,FALSE)</f>
        <v>MAY</v>
      </c>
      <c r="W4100" t="str">
        <f t="shared" si="1351"/>
        <v>NO</v>
      </c>
      <c r="X4100" t="str">
        <f t="shared" si="1352"/>
        <v>NO</v>
      </c>
      <c r="Y4100" t="str">
        <f t="shared" si="1353"/>
        <v>NO</v>
      </c>
      <c r="Z4100" t="str">
        <f t="shared" si="1354"/>
        <v>NO</v>
      </c>
      <c r="AA4100" t="str">
        <f t="shared" si="1355"/>
        <v>NO</v>
      </c>
      <c r="AB4100" t="str">
        <f t="shared" si="1356"/>
        <v>NO</v>
      </c>
      <c r="AC4100" t="str">
        <f t="shared" si="1357"/>
        <v>NO</v>
      </c>
      <c r="AD4100" t="str">
        <f t="shared" si="1358"/>
        <v>NO</v>
      </c>
      <c r="AE4100" t="str">
        <f t="shared" si="1359"/>
        <v>NO</v>
      </c>
      <c r="AF4100" t="str">
        <f t="shared" si="1360"/>
        <v>NO</v>
      </c>
      <c r="AG4100" t="str">
        <f t="shared" si="1361"/>
        <v>NO</v>
      </c>
      <c r="AH4100" t="str">
        <f t="shared" si="1362"/>
        <v>YES</v>
      </c>
      <c r="AI4100" t="str">
        <f t="shared" si="1363"/>
        <v/>
      </c>
      <c r="AJ4100">
        <f t="shared" si="1364"/>
        <v>0</v>
      </c>
    </row>
    <row r="4101" spans="1:36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344"/>
        <v>1.1111111111111112E-2</v>
      </c>
      <c r="P4101" s="6">
        <f t="shared" si="1345"/>
        <v>50</v>
      </c>
      <c r="Q4101" t="str">
        <f t="shared" si="1346"/>
        <v>theater</v>
      </c>
      <c r="R4101" t="str">
        <f t="shared" si="1347"/>
        <v>plays</v>
      </c>
      <c r="S4101" s="8">
        <f t="shared" si="1348"/>
        <v>42571</v>
      </c>
      <c r="T4101" s="8">
        <f t="shared" si="1349"/>
        <v>42615.850381944445</v>
      </c>
      <c r="U4101">
        <f t="shared" si="1350"/>
        <v>2016</v>
      </c>
      <c r="V4101" t="str">
        <f>VLOOKUP(MONTH(S4101),REF!$C$4:$D$15,2,FALSE)</f>
        <v>JUL</v>
      </c>
      <c r="W4101" t="str">
        <f t="shared" si="1351"/>
        <v>NO</v>
      </c>
      <c r="X4101" t="str">
        <f t="shared" si="1352"/>
        <v>YES</v>
      </c>
      <c r="Y4101" t="str">
        <f t="shared" si="1353"/>
        <v>NO</v>
      </c>
      <c r="Z4101" t="str">
        <f t="shared" si="1354"/>
        <v>NO</v>
      </c>
      <c r="AA4101" t="str">
        <f t="shared" si="1355"/>
        <v>NO</v>
      </c>
      <c r="AB4101" t="str">
        <f t="shared" si="1356"/>
        <v>NO</v>
      </c>
      <c r="AC4101" t="str">
        <f t="shared" si="1357"/>
        <v>NO</v>
      </c>
      <c r="AD4101" t="str">
        <f t="shared" si="1358"/>
        <v>NO</v>
      </c>
      <c r="AE4101" t="str">
        <f t="shared" si="1359"/>
        <v>NO</v>
      </c>
      <c r="AF4101" t="str">
        <f t="shared" si="1360"/>
        <v>NO</v>
      </c>
      <c r="AG4101" t="str">
        <f t="shared" si="1361"/>
        <v>NO</v>
      </c>
      <c r="AH4101" t="str">
        <f t="shared" si="1362"/>
        <v>NO</v>
      </c>
      <c r="AI4101" t="str">
        <f t="shared" si="1363"/>
        <v/>
      </c>
      <c r="AJ4101">
        <f t="shared" si="1364"/>
        <v>1</v>
      </c>
    </row>
    <row r="4102" spans="1:36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344"/>
        <v>0</v>
      </c>
      <c r="P4102" s="6" t="e">
        <f t="shared" si="1345"/>
        <v>#DIV/0!</v>
      </c>
      <c r="Q4102" t="str">
        <f t="shared" si="1346"/>
        <v>theater</v>
      </c>
      <c r="R4102" t="str">
        <f t="shared" si="1347"/>
        <v>plays</v>
      </c>
      <c r="S4102" s="8">
        <f t="shared" si="1348"/>
        <v>41927</v>
      </c>
      <c r="T4102" s="8">
        <f t="shared" si="1349"/>
        <v>41937.124884259261</v>
      </c>
      <c r="U4102">
        <f t="shared" si="1350"/>
        <v>2014</v>
      </c>
      <c r="V4102" t="str">
        <f>VLOOKUP(MONTH(S4102),REF!$C$4:$D$15,2,FALSE)</f>
        <v>OCT</v>
      </c>
      <c r="W4102" t="str">
        <f t="shared" si="1351"/>
        <v>YES</v>
      </c>
      <c r="X4102" t="str">
        <f t="shared" si="1352"/>
        <v>NO</v>
      </c>
      <c r="Y4102" t="str">
        <f t="shared" si="1353"/>
        <v>NO</v>
      </c>
      <c r="Z4102" t="str">
        <f t="shared" si="1354"/>
        <v>NO</v>
      </c>
      <c r="AA4102" t="str">
        <f t="shared" si="1355"/>
        <v>NO</v>
      </c>
      <c r="AB4102" t="str">
        <f t="shared" si="1356"/>
        <v>NO</v>
      </c>
      <c r="AC4102" t="str">
        <f t="shared" si="1357"/>
        <v>NO</v>
      </c>
      <c r="AD4102" t="str">
        <f t="shared" si="1358"/>
        <v>NO</v>
      </c>
      <c r="AE4102" t="str">
        <f t="shared" si="1359"/>
        <v>NO</v>
      </c>
      <c r="AF4102" t="str">
        <f t="shared" si="1360"/>
        <v>NO</v>
      </c>
      <c r="AG4102" t="str">
        <f t="shared" si="1361"/>
        <v>NO</v>
      </c>
      <c r="AH4102" t="str">
        <f t="shared" si="1362"/>
        <v>NO</v>
      </c>
      <c r="AI4102" t="str">
        <f t="shared" si="1363"/>
        <v/>
      </c>
      <c r="AJ4102">
        <f t="shared" si="1364"/>
        <v>0</v>
      </c>
    </row>
    <row r="4103" spans="1:36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344"/>
        <v>0</v>
      </c>
      <c r="P4103" s="6" t="e">
        <f t="shared" si="1345"/>
        <v>#DIV/0!</v>
      </c>
      <c r="Q4103" t="str">
        <f t="shared" si="1346"/>
        <v>theater</v>
      </c>
      <c r="R4103" t="str">
        <f t="shared" si="1347"/>
        <v>plays</v>
      </c>
      <c r="S4103" s="8">
        <f t="shared" si="1348"/>
        <v>42731</v>
      </c>
      <c r="T4103" s="8">
        <f t="shared" si="1349"/>
        <v>42760.903726851851</v>
      </c>
      <c r="U4103">
        <f t="shared" si="1350"/>
        <v>2016</v>
      </c>
      <c r="V4103" t="str">
        <f>VLOOKUP(MONTH(S4103),REF!$C$4:$D$15,2,FALSE)</f>
        <v>DEC</v>
      </c>
      <c r="W4103" t="str">
        <f t="shared" si="1351"/>
        <v>YES</v>
      </c>
      <c r="X4103" t="str">
        <f t="shared" si="1352"/>
        <v>NO</v>
      </c>
      <c r="Y4103" t="str">
        <f t="shared" si="1353"/>
        <v>NO</v>
      </c>
      <c r="Z4103" t="str">
        <f t="shared" si="1354"/>
        <v>NO</v>
      </c>
      <c r="AA4103" t="str">
        <f t="shared" si="1355"/>
        <v>NO</v>
      </c>
      <c r="AB4103" t="str">
        <f t="shared" si="1356"/>
        <v>NO</v>
      </c>
      <c r="AC4103" t="str">
        <f t="shared" si="1357"/>
        <v>NO</v>
      </c>
      <c r="AD4103" t="str">
        <f t="shared" si="1358"/>
        <v>NO</v>
      </c>
      <c r="AE4103" t="str">
        <f t="shared" si="1359"/>
        <v>NO</v>
      </c>
      <c r="AF4103" t="str">
        <f t="shared" si="1360"/>
        <v>NO</v>
      </c>
      <c r="AG4103" t="str">
        <f t="shared" si="1361"/>
        <v>NO</v>
      </c>
      <c r="AH4103" t="str">
        <f t="shared" si="1362"/>
        <v>NO</v>
      </c>
      <c r="AI4103" t="str">
        <f t="shared" si="1363"/>
        <v/>
      </c>
      <c r="AJ4103">
        <f t="shared" si="1364"/>
        <v>0</v>
      </c>
    </row>
    <row r="4104" spans="1:36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344"/>
        <v>0.27400000000000002</v>
      </c>
      <c r="P4104" s="6">
        <f t="shared" si="1345"/>
        <v>22.833333333333332</v>
      </c>
      <c r="Q4104" t="str">
        <f t="shared" si="1346"/>
        <v>theater</v>
      </c>
      <c r="R4104" t="str">
        <f t="shared" si="1347"/>
        <v>plays</v>
      </c>
      <c r="S4104" s="8">
        <f t="shared" si="1348"/>
        <v>42476</v>
      </c>
      <c r="T4104" s="8">
        <f t="shared" si="1349"/>
        <v>42505.848067129627</v>
      </c>
      <c r="U4104">
        <f t="shared" si="1350"/>
        <v>2016</v>
      </c>
      <c r="V4104" t="str">
        <f>VLOOKUP(MONTH(S4104),REF!$C$4:$D$15,2,FALSE)</f>
        <v>APR</v>
      </c>
      <c r="W4104" t="str">
        <f t="shared" si="1351"/>
        <v>YES</v>
      </c>
      <c r="X4104" t="str">
        <f t="shared" si="1352"/>
        <v>NO</v>
      </c>
      <c r="Y4104" t="str">
        <f t="shared" si="1353"/>
        <v>NO</v>
      </c>
      <c r="Z4104" t="str">
        <f t="shared" si="1354"/>
        <v>NO</v>
      </c>
      <c r="AA4104" t="str">
        <f t="shared" si="1355"/>
        <v>NO</v>
      </c>
      <c r="AB4104" t="str">
        <f t="shared" si="1356"/>
        <v>NO</v>
      </c>
      <c r="AC4104" t="str">
        <f t="shared" si="1357"/>
        <v>NO</v>
      </c>
      <c r="AD4104" t="str">
        <f t="shared" si="1358"/>
        <v>NO</v>
      </c>
      <c r="AE4104" t="str">
        <f t="shared" si="1359"/>
        <v>NO</v>
      </c>
      <c r="AF4104" t="str">
        <f t="shared" si="1360"/>
        <v>NO</v>
      </c>
      <c r="AG4104" t="str">
        <f t="shared" si="1361"/>
        <v>NO</v>
      </c>
      <c r="AH4104" t="str">
        <f t="shared" si="1362"/>
        <v>NO</v>
      </c>
      <c r="AI4104" t="str">
        <f t="shared" si="1363"/>
        <v/>
      </c>
      <c r="AJ4104">
        <f t="shared" si="1364"/>
        <v>6</v>
      </c>
    </row>
    <row r="4105" spans="1:36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344"/>
        <v>0.1</v>
      </c>
      <c r="P4105" s="6">
        <f t="shared" si="1345"/>
        <v>16.666666666666668</v>
      </c>
      <c r="Q4105" t="str">
        <f t="shared" si="1346"/>
        <v>theater</v>
      </c>
      <c r="R4105" t="str">
        <f t="shared" si="1347"/>
        <v>plays</v>
      </c>
      <c r="S4105" s="8">
        <f t="shared" si="1348"/>
        <v>42189</v>
      </c>
      <c r="T4105" s="8">
        <f t="shared" si="1349"/>
        <v>42242.772222222222</v>
      </c>
      <c r="U4105">
        <f t="shared" si="1350"/>
        <v>2015</v>
      </c>
      <c r="V4105" t="str">
        <f>VLOOKUP(MONTH(S4105),REF!$C$4:$D$15,2,FALSE)</f>
        <v>JUL</v>
      </c>
      <c r="W4105" t="str">
        <f t="shared" si="1351"/>
        <v>NO</v>
      </c>
      <c r="X4105" t="str">
        <f t="shared" si="1352"/>
        <v>YES</v>
      </c>
      <c r="Y4105" t="str">
        <f t="shared" si="1353"/>
        <v>NO</v>
      </c>
      <c r="Z4105" t="str">
        <f t="shared" si="1354"/>
        <v>NO</v>
      </c>
      <c r="AA4105" t="str">
        <f t="shared" si="1355"/>
        <v>NO</v>
      </c>
      <c r="AB4105" t="str">
        <f t="shared" si="1356"/>
        <v>NO</v>
      </c>
      <c r="AC4105" t="str">
        <f t="shared" si="1357"/>
        <v>NO</v>
      </c>
      <c r="AD4105" t="str">
        <f t="shared" si="1358"/>
        <v>NO</v>
      </c>
      <c r="AE4105" t="str">
        <f t="shared" si="1359"/>
        <v>NO</v>
      </c>
      <c r="AF4105" t="str">
        <f t="shared" si="1360"/>
        <v>NO</v>
      </c>
      <c r="AG4105" t="str">
        <f t="shared" si="1361"/>
        <v>NO</v>
      </c>
      <c r="AH4105" t="str">
        <f t="shared" si="1362"/>
        <v>NO</v>
      </c>
      <c r="AI4105" t="str">
        <f t="shared" si="1363"/>
        <v/>
      </c>
      <c r="AJ4105">
        <f t="shared" si="1364"/>
        <v>6</v>
      </c>
    </row>
    <row r="4106" spans="1:36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344"/>
        <v>0.21366666666666667</v>
      </c>
      <c r="P4106" s="6">
        <f t="shared" si="1345"/>
        <v>45.785714285714285</v>
      </c>
      <c r="Q4106" t="str">
        <f t="shared" si="1346"/>
        <v>theater</v>
      </c>
      <c r="R4106" t="str">
        <f t="shared" si="1347"/>
        <v>plays</v>
      </c>
      <c r="S4106" s="8">
        <f t="shared" si="1348"/>
        <v>42640</v>
      </c>
      <c r="T4106" s="8">
        <f t="shared" si="1349"/>
        <v>42670.278171296297</v>
      </c>
      <c r="U4106">
        <f t="shared" si="1350"/>
        <v>2016</v>
      </c>
      <c r="V4106" t="str">
        <f>VLOOKUP(MONTH(S4106),REF!$C$4:$D$15,2,FALSE)</f>
        <v>SEP</v>
      </c>
      <c r="W4106" t="str">
        <f t="shared" si="1351"/>
        <v>NO</v>
      </c>
      <c r="X4106" t="str">
        <f t="shared" si="1352"/>
        <v>YES</v>
      </c>
      <c r="Y4106" t="str">
        <f t="shared" si="1353"/>
        <v>NO</v>
      </c>
      <c r="Z4106" t="str">
        <f t="shared" si="1354"/>
        <v>NO</v>
      </c>
      <c r="AA4106" t="str">
        <f t="shared" si="1355"/>
        <v>NO</v>
      </c>
      <c r="AB4106" t="str">
        <f t="shared" si="1356"/>
        <v>NO</v>
      </c>
      <c r="AC4106" t="str">
        <f t="shared" si="1357"/>
        <v>NO</v>
      </c>
      <c r="AD4106" t="str">
        <f t="shared" si="1358"/>
        <v>NO</v>
      </c>
      <c r="AE4106" t="str">
        <f t="shared" si="1359"/>
        <v>NO</v>
      </c>
      <c r="AF4106" t="str">
        <f t="shared" si="1360"/>
        <v>NO</v>
      </c>
      <c r="AG4106" t="str">
        <f t="shared" si="1361"/>
        <v>NO</v>
      </c>
      <c r="AH4106" t="str">
        <f t="shared" si="1362"/>
        <v>NO</v>
      </c>
      <c r="AI4106" t="str">
        <f t="shared" si="1363"/>
        <v/>
      </c>
      <c r="AJ4106">
        <f t="shared" si="1364"/>
        <v>14</v>
      </c>
    </row>
    <row r="4107" spans="1:36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344"/>
        <v>6.9696969696969702E-2</v>
      </c>
      <c r="P4107" s="6">
        <f t="shared" si="1345"/>
        <v>383.33333333333331</v>
      </c>
      <c r="Q4107" t="str">
        <f t="shared" si="1346"/>
        <v>theater</v>
      </c>
      <c r="R4107" t="str">
        <f t="shared" si="1347"/>
        <v>plays</v>
      </c>
      <c r="S4107" s="8">
        <f t="shared" si="1348"/>
        <v>42697</v>
      </c>
      <c r="T4107" s="8">
        <f t="shared" si="1349"/>
        <v>42730.010520833333</v>
      </c>
      <c r="U4107">
        <f t="shared" si="1350"/>
        <v>2016</v>
      </c>
      <c r="V4107" t="str">
        <f>VLOOKUP(MONTH(S4107),REF!$C$4:$D$15,2,FALSE)</f>
        <v>NOV</v>
      </c>
      <c r="W4107" t="str">
        <f t="shared" si="1351"/>
        <v>NO</v>
      </c>
      <c r="X4107" t="str">
        <f t="shared" si="1352"/>
        <v>NO</v>
      </c>
      <c r="Y4107" t="str">
        <f t="shared" si="1353"/>
        <v>NO</v>
      </c>
      <c r="Z4107" t="str">
        <f t="shared" si="1354"/>
        <v>NO</v>
      </c>
      <c r="AA4107" t="str">
        <f t="shared" si="1355"/>
        <v>NO</v>
      </c>
      <c r="AB4107" t="str">
        <f t="shared" si="1356"/>
        <v>NO</v>
      </c>
      <c r="AC4107" t="str">
        <f t="shared" si="1357"/>
        <v>NO</v>
      </c>
      <c r="AD4107" t="str">
        <f t="shared" si="1358"/>
        <v>YES</v>
      </c>
      <c r="AE4107" t="str">
        <f t="shared" si="1359"/>
        <v>NO</v>
      </c>
      <c r="AF4107" t="str">
        <f t="shared" si="1360"/>
        <v>NO</v>
      </c>
      <c r="AG4107" t="str">
        <f t="shared" si="1361"/>
        <v>NO</v>
      </c>
      <c r="AH4107" t="str">
        <f t="shared" si="1362"/>
        <v>NO</v>
      </c>
      <c r="AI4107" t="str">
        <f t="shared" si="1363"/>
        <v/>
      </c>
      <c r="AJ4107">
        <f t="shared" si="1364"/>
        <v>6</v>
      </c>
    </row>
    <row r="4108" spans="1:36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344"/>
        <v>0.70599999999999996</v>
      </c>
      <c r="P4108" s="6">
        <f t="shared" si="1345"/>
        <v>106.96969696969697</v>
      </c>
      <c r="Q4108" t="str">
        <f t="shared" si="1346"/>
        <v>theater</v>
      </c>
      <c r="R4108" t="str">
        <f t="shared" si="1347"/>
        <v>plays</v>
      </c>
      <c r="S4108" s="8">
        <f t="shared" si="1348"/>
        <v>42053</v>
      </c>
      <c r="T4108" s="8">
        <f t="shared" si="1349"/>
        <v>42096.041666666672</v>
      </c>
      <c r="U4108">
        <f t="shared" si="1350"/>
        <v>2015</v>
      </c>
      <c r="V4108" t="str">
        <f>VLOOKUP(MONTH(S4108),REF!$C$4:$D$15,2,FALSE)</f>
        <v>FEB</v>
      </c>
      <c r="W4108" t="str">
        <f t="shared" si="1351"/>
        <v>NO</v>
      </c>
      <c r="X4108" t="str">
        <f t="shared" si="1352"/>
        <v>NO</v>
      </c>
      <c r="Y4108" t="str">
        <f t="shared" si="1353"/>
        <v>YES</v>
      </c>
      <c r="Z4108" t="str">
        <f t="shared" si="1354"/>
        <v>NO</v>
      </c>
      <c r="AA4108" t="str">
        <f t="shared" si="1355"/>
        <v>NO</v>
      </c>
      <c r="AB4108" t="str">
        <f t="shared" si="1356"/>
        <v>NO</v>
      </c>
      <c r="AC4108" t="str">
        <f t="shared" si="1357"/>
        <v>NO</v>
      </c>
      <c r="AD4108" t="str">
        <f t="shared" si="1358"/>
        <v>NO</v>
      </c>
      <c r="AE4108" t="str">
        <f t="shared" si="1359"/>
        <v>NO</v>
      </c>
      <c r="AF4108" t="str">
        <f t="shared" si="1360"/>
        <v>NO</v>
      </c>
      <c r="AG4108" t="str">
        <f t="shared" si="1361"/>
        <v>NO</v>
      </c>
      <c r="AH4108" t="str">
        <f t="shared" si="1362"/>
        <v>NO</v>
      </c>
      <c r="AI4108" t="str">
        <f t="shared" si="1363"/>
        <v/>
      </c>
      <c r="AJ4108">
        <f t="shared" si="1364"/>
        <v>33</v>
      </c>
    </row>
    <row r="4109" spans="1:36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344"/>
        <v>2.0500000000000001E-2</v>
      </c>
      <c r="P4109" s="6">
        <f t="shared" si="1345"/>
        <v>10.25</v>
      </c>
      <c r="Q4109" t="str">
        <f t="shared" si="1346"/>
        <v>theater</v>
      </c>
      <c r="R4109" t="str">
        <f t="shared" si="1347"/>
        <v>plays</v>
      </c>
      <c r="S4109" s="8">
        <f t="shared" si="1348"/>
        <v>41884</v>
      </c>
      <c r="T4109" s="8">
        <f t="shared" si="1349"/>
        <v>41906.916678240741</v>
      </c>
      <c r="U4109">
        <f t="shared" si="1350"/>
        <v>2014</v>
      </c>
      <c r="V4109" t="str">
        <f>VLOOKUP(MONTH(S4109),REF!$C$4:$D$15,2,FALSE)</f>
        <v>SEP</v>
      </c>
      <c r="W4109" t="str">
        <f t="shared" si="1351"/>
        <v>NO</v>
      </c>
      <c r="X4109" t="str">
        <f t="shared" si="1352"/>
        <v>YES</v>
      </c>
      <c r="Y4109" t="str">
        <f t="shared" si="1353"/>
        <v>NO</v>
      </c>
      <c r="Z4109" t="str">
        <f t="shared" si="1354"/>
        <v>NO</v>
      </c>
      <c r="AA4109" t="str">
        <f t="shared" si="1355"/>
        <v>NO</v>
      </c>
      <c r="AB4109" t="str">
        <f t="shared" si="1356"/>
        <v>NO</v>
      </c>
      <c r="AC4109" t="str">
        <f t="shared" si="1357"/>
        <v>NO</v>
      </c>
      <c r="AD4109" t="str">
        <f t="shared" si="1358"/>
        <v>NO</v>
      </c>
      <c r="AE4109" t="str">
        <f t="shared" si="1359"/>
        <v>NO</v>
      </c>
      <c r="AF4109" t="str">
        <f t="shared" si="1360"/>
        <v>NO</v>
      </c>
      <c r="AG4109" t="str">
        <f t="shared" si="1361"/>
        <v>NO</v>
      </c>
      <c r="AH4109" t="str">
        <f t="shared" si="1362"/>
        <v>NO</v>
      </c>
      <c r="AI4109" t="str">
        <f t="shared" si="1363"/>
        <v/>
      </c>
      <c r="AJ4109">
        <f t="shared" si="1364"/>
        <v>4</v>
      </c>
    </row>
    <row r="4110" spans="1:36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344"/>
        <v>1.9666666666666666E-2</v>
      </c>
      <c r="P4110" s="6">
        <f t="shared" si="1345"/>
        <v>59</v>
      </c>
      <c r="Q4110" t="str">
        <f t="shared" si="1346"/>
        <v>theater</v>
      </c>
      <c r="R4110" t="str">
        <f t="shared" si="1347"/>
        <v>plays</v>
      </c>
      <c r="S4110" s="8">
        <f t="shared" si="1348"/>
        <v>42767</v>
      </c>
      <c r="T4110" s="8">
        <f t="shared" si="1349"/>
        <v>42797.208333333328</v>
      </c>
      <c r="U4110">
        <f t="shared" si="1350"/>
        <v>2017</v>
      </c>
      <c r="V4110" t="str">
        <f>VLOOKUP(MONTH(S4110),REF!$C$4:$D$15,2,FALSE)</f>
        <v>FEB</v>
      </c>
      <c r="W4110" t="str">
        <f t="shared" si="1351"/>
        <v>NO</v>
      </c>
      <c r="X4110" t="str">
        <f t="shared" si="1352"/>
        <v>YES</v>
      </c>
      <c r="Y4110" t="str">
        <f t="shared" si="1353"/>
        <v>NO</v>
      </c>
      <c r="Z4110" t="str">
        <f t="shared" si="1354"/>
        <v>NO</v>
      </c>
      <c r="AA4110" t="str">
        <f t="shared" si="1355"/>
        <v>NO</v>
      </c>
      <c r="AB4110" t="str">
        <f t="shared" si="1356"/>
        <v>NO</v>
      </c>
      <c r="AC4110" t="str">
        <f t="shared" si="1357"/>
        <v>NO</v>
      </c>
      <c r="AD4110" t="str">
        <f t="shared" si="1358"/>
        <v>NO</v>
      </c>
      <c r="AE4110" t="str">
        <f t="shared" si="1359"/>
        <v>NO</v>
      </c>
      <c r="AF4110" t="str">
        <f t="shared" si="1360"/>
        <v>NO</v>
      </c>
      <c r="AG4110" t="str">
        <f t="shared" si="1361"/>
        <v>NO</v>
      </c>
      <c r="AH4110" t="str">
        <f t="shared" si="1362"/>
        <v>NO</v>
      </c>
      <c r="AI4110" t="str">
        <f t="shared" si="1363"/>
        <v/>
      </c>
      <c r="AJ4110">
        <f t="shared" si="1364"/>
        <v>1</v>
      </c>
    </row>
    <row r="4111" spans="1:36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344"/>
        <v>0</v>
      </c>
      <c r="P4111" s="6" t="e">
        <f t="shared" si="1345"/>
        <v>#DIV/0!</v>
      </c>
      <c r="Q4111" t="str">
        <f t="shared" si="1346"/>
        <v>theater</v>
      </c>
      <c r="R4111" t="str">
        <f t="shared" si="1347"/>
        <v>plays</v>
      </c>
      <c r="S4111" s="8">
        <f t="shared" si="1348"/>
        <v>42308</v>
      </c>
      <c r="T4111" s="8">
        <f t="shared" si="1349"/>
        <v>42337.581064814818</v>
      </c>
      <c r="U4111">
        <f t="shared" si="1350"/>
        <v>2015</v>
      </c>
      <c r="V4111" t="str">
        <f>VLOOKUP(MONTH(S4111),REF!$C$4:$D$15,2,FALSE)</f>
        <v>OCT</v>
      </c>
      <c r="W4111" t="str">
        <f t="shared" si="1351"/>
        <v>YES</v>
      </c>
      <c r="X4111" t="str">
        <f t="shared" si="1352"/>
        <v>NO</v>
      </c>
      <c r="Y4111" t="str">
        <f t="shared" si="1353"/>
        <v>NO</v>
      </c>
      <c r="Z4111" t="str">
        <f t="shared" si="1354"/>
        <v>NO</v>
      </c>
      <c r="AA4111" t="str">
        <f t="shared" si="1355"/>
        <v>NO</v>
      </c>
      <c r="AB4111" t="str">
        <f t="shared" si="1356"/>
        <v>NO</v>
      </c>
      <c r="AC4111" t="str">
        <f t="shared" si="1357"/>
        <v>NO</v>
      </c>
      <c r="AD4111" t="str">
        <f t="shared" si="1358"/>
        <v>NO</v>
      </c>
      <c r="AE4111" t="str">
        <f t="shared" si="1359"/>
        <v>NO</v>
      </c>
      <c r="AF4111" t="str">
        <f t="shared" si="1360"/>
        <v>NO</v>
      </c>
      <c r="AG4111" t="str">
        <f t="shared" si="1361"/>
        <v>NO</v>
      </c>
      <c r="AH4111" t="str">
        <f t="shared" si="1362"/>
        <v>NO</v>
      </c>
      <c r="AI4111" t="str">
        <f t="shared" si="1363"/>
        <v/>
      </c>
      <c r="AJ4111">
        <f t="shared" si="1364"/>
        <v>0</v>
      </c>
    </row>
    <row r="4112" spans="1:36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344"/>
        <v>0.28666666666666668</v>
      </c>
      <c r="P4112" s="6">
        <f t="shared" si="1345"/>
        <v>14.333333333333334</v>
      </c>
      <c r="Q4112" t="str">
        <f t="shared" si="1346"/>
        <v>theater</v>
      </c>
      <c r="R4112" t="str">
        <f t="shared" si="1347"/>
        <v>plays</v>
      </c>
      <c r="S4112" s="8">
        <f t="shared" si="1348"/>
        <v>42513</v>
      </c>
      <c r="T4112" s="8">
        <f t="shared" si="1349"/>
        <v>42572.626747685186</v>
      </c>
      <c r="U4112">
        <f t="shared" si="1350"/>
        <v>2016</v>
      </c>
      <c r="V4112" t="str">
        <f>VLOOKUP(MONTH(S4112),REF!$C$4:$D$15,2,FALSE)</f>
        <v>MAY</v>
      </c>
      <c r="W4112" t="str">
        <f t="shared" si="1351"/>
        <v>YES</v>
      </c>
      <c r="X4112" t="str">
        <f t="shared" si="1352"/>
        <v>NO</v>
      </c>
      <c r="Y4112" t="str">
        <f t="shared" si="1353"/>
        <v>NO</v>
      </c>
      <c r="Z4112" t="str">
        <f t="shared" si="1354"/>
        <v>NO</v>
      </c>
      <c r="AA4112" t="str">
        <f t="shared" si="1355"/>
        <v>NO</v>
      </c>
      <c r="AB4112" t="str">
        <f t="shared" si="1356"/>
        <v>NO</v>
      </c>
      <c r="AC4112" t="str">
        <f t="shared" si="1357"/>
        <v>NO</v>
      </c>
      <c r="AD4112" t="str">
        <f t="shared" si="1358"/>
        <v>NO</v>
      </c>
      <c r="AE4112" t="str">
        <f t="shared" si="1359"/>
        <v>NO</v>
      </c>
      <c r="AF4112" t="str">
        <f t="shared" si="1360"/>
        <v>NO</v>
      </c>
      <c r="AG4112" t="str">
        <f t="shared" si="1361"/>
        <v>NO</v>
      </c>
      <c r="AH4112" t="str">
        <f t="shared" si="1362"/>
        <v>NO</v>
      </c>
      <c r="AI4112" t="str">
        <f t="shared" si="1363"/>
        <v/>
      </c>
      <c r="AJ4112">
        <f t="shared" si="1364"/>
        <v>6</v>
      </c>
    </row>
    <row r="4113" spans="1:36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344"/>
        <v>3.1333333333333331E-2</v>
      </c>
      <c r="P4113" s="6">
        <f t="shared" si="1345"/>
        <v>15.666666666666666</v>
      </c>
      <c r="Q4113" t="str">
        <f t="shared" si="1346"/>
        <v>theater</v>
      </c>
      <c r="R4113" t="str">
        <f t="shared" si="1347"/>
        <v>plays</v>
      </c>
      <c r="S4113" s="8">
        <f t="shared" si="1348"/>
        <v>42029</v>
      </c>
      <c r="T4113" s="8">
        <f t="shared" si="1349"/>
        <v>42059.135879629626</v>
      </c>
      <c r="U4113">
        <f t="shared" si="1350"/>
        <v>2015</v>
      </c>
      <c r="V4113" t="str">
        <f>VLOOKUP(MONTH(S4113),REF!$C$4:$D$15,2,FALSE)</f>
        <v>JAN</v>
      </c>
      <c r="W4113" t="str">
        <f t="shared" si="1351"/>
        <v>NO</v>
      </c>
      <c r="X4113" t="str">
        <f t="shared" si="1352"/>
        <v>YES</v>
      </c>
      <c r="Y4113" t="str">
        <f t="shared" si="1353"/>
        <v>NO</v>
      </c>
      <c r="Z4113" t="str">
        <f t="shared" si="1354"/>
        <v>NO</v>
      </c>
      <c r="AA4113" t="str">
        <f t="shared" si="1355"/>
        <v>NO</v>
      </c>
      <c r="AB4113" t="str">
        <f t="shared" si="1356"/>
        <v>NO</v>
      </c>
      <c r="AC4113" t="str">
        <f t="shared" si="1357"/>
        <v>NO</v>
      </c>
      <c r="AD4113" t="str">
        <f t="shared" si="1358"/>
        <v>NO</v>
      </c>
      <c r="AE4113" t="str">
        <f t="shared" si="1359"/>
        <v>NO</v>
      </c>
      <c r="AF4113" t="str">
        <f t="shared" si="1360"/>
        <v>NO</v>
      </c>
      <c r="AG4113" t="str">
        <f t="shared" si="1361"/>
        <v>NO</v>
      </c>
      <c r="AH4113" t="str">
        <f t="shared" si="1362"/>
        <v>NO</v>
      </c>
      <c r="AI4113" t="str">
        <f t="shared" si="1363"/>
        <v/>
      </c>
      <c r="AJ4113">
        <f t="shared" si="1364"/>
        <v>6</v>
      </c>
    </row>
    <row r="4114" spans="1:36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344"/>
        <v>4.0000000000000002E-4</v>
      </c>
      <c r="P4114" s="6">
        <f t="shared" si="1345"/>
        <v>1</v>
      </c>
      <c r="Q4114" t="str">
        <f t="shared" si="1346"/>
        <v>theater</v>
      </c>
      <c r="R4114" t="str">
        <f t="shared" si="1347"/>
        <v>plays</v>
      </c>
      <c r="S4114" s="8">
        <f t="shared" si="1348"/>
        <v>42401</v>
      </c>
      <c r="T4114" s="8">
        <f t="shared" si="1349"/>
        <v>42428</v>
      </c>
      <c r="U4114">
        <f t="shared" si="1350"/>
        <v>2016</v>
      </c>
      <c r="V4114" t="str">
        <f>VLOOKUP(MONTH(S4114),REF!$C$4:$D$15,2,FALSE)</f>
        <v>FEB</v>
      </c>
      <c r="W4114" t="str">
        <f t="shared" si="1351"/>
        <v>NO</v>
      </c>
      <c r="X4114" t="str">
        <f t="shared" si="1352"/>
        <v>YES</v>
      </c>
      <c r="Y4114" t="str">
        <f t="shared" si="1353"/>
        <v>NO</v>
      </c>
      <c r="Z4114" t="str">
        <f t="shared" si="1354"/>
        <v>NO</v>
      </c>
      <c r="AA4114" t="str">
        <f t="shared" si="1355"/>
        <v>NO</v>
      </c>
      <c r="AB4114" t="str">
        <f t="shared" si="1356"/>
        <v>NO</v>
      </c>
      <c r="AC4114" t="str">
        <f t="shared" si="1357"/>
        <v>NO</v>
      </c>
      <c r="AD4114" t="str">
        <f t="shared" si="1358"/>
        <v>NO</v>
      </c>
      <c r="AE4114" t="str">
        <f t="shared" si="1359"/>
        <v>NO</v>
      </c>
      <c r="AF4114" t="str">
        <f t="shared" si="1360"/>
        <v>NO</v>
      </c>
      <c r="AG4114" t="str">
        <f t="shared" si="1361"/>
        <v>NO</v>
      </c>
      <c r="AH4114" t="str">
        <f t="shared" si="1362"/>
        <v>NO</v>
      </c>
      <c r="AI4114" t="str">
        <f t="shared" si="1363"/>
        <v/>
      </c>
      <c r="AJ4114">
        <f t="shared" si="1364"/>
        <v>1</v>
      </c>
    </row>
    <row r="4115" spans="1:36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344"/>
        <v>2E-3</v>
      </c>
      <c r="P4115" s="6">
        <f t="shared" si="1345"/>
        <v>1</v>
      </c>
      <c r="Q4115" t="str">
        <f t="shared" si="1346"/>
        <v>theater</v>
      </c>
      <c r="R4115" t="str">
        <f t="shared" si="1347"/>
        <v>plays</v>
      </c>
      <c r="S4115" s="8">
        <f t="shared" si="1348"/>
        <v>42359</v>
      </c>
      <c r="T4115" s="8">
        <f t="shared" si="1349"/>
        <v>42377.273611111115</v>
      </c>
      <c r="U4115">
        <f t="shared" si="1350"/>
        <v>2015</v>
      </c>
      <c r="V4115" t="str">
        <f>VLOOKUP(MONTH(S4115),REF!$C$4:$D$15,2,FALSE)</f>
        <v>DEC</v>
      </c>
      <c r="W4115" t="str">
        <f t="shared" si="1351"/>
        <v>NO</v>
      </c>
      <c r="X4115" t="str">
        <f t="shared" si="1352"/>
        <v>YES</v>
      </c>
      <c r="Y4115" t="str">
        <f t="shared" si="1353"/>
        <v>NO</v>
      </c>
      <c r="Z4115" t="str">
        <f t="shared" si="1354"/>
        <v>NO</v>
      </c>
      <c r="AA4115" t="str">
        <f t="shared" si="1355"/>
        <v>NO</v>
      </c>
      <c r="AB4115" t="str">
        <f t="shared" si="1356"/>
        <v>NO</v>
      </c>
      <c r="AC4115" t="str">
        <f t="shared" si="1357"/>
        <v>NO</v>
      </c>
      <c r="AD4115" t="str">
        <f t="shared" si="1358"/>
        <v>NO</v>
      </c>
      <c r="AE4115" t="str">
        <f t="shared" si="1359"/>
        <v>NO</v>
      </c>
      <c r="AF4115" t="str">
        <f t="shared" si="1360"/>
        <v>NO</v>
      </c>
      <c r="AG4115" t="str">
        <f t="shared" si="1361"/>
        <v>NO</v>
      </c>
      <c r="AH4115" t="str">
        <f t="shared" si="1362"/>
        <v>NO</v>
      </c>
      <c r="AI4115" t="str">
        <f t="shared" si="1363"/>
        <v/>
      </c>
      <c r="AJ4115">
        <f t="shared" si="1364"/>
        <v>3</v>
      </c>
    </row>
  </sheetData>
  <autoFilter ref="A1:N1" xr:uid="{00000000-0009-0000-0000-000005000000}"/>
  <conditionalFormatting sqref="F1:F1048576">
    <cfRule type="cellIs" dxfId="13" priority="3" operator="equal">
      <formula>"live"</formula>
    </cfRule>
    <cfRule type="cellIs" dxfId="12" priority="4" operator="equal">
      <formula>"canceled"</formula>
    </cfRule>
    <cfRule type="cellIs" dxfId="11" priority="5" operator="equal">
      <formula>"failed"</formula>
    </cfRule>
    <cfRule type="cellIs" dxfId="1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E5172-E346-4821-A8C8-2C29546E4325}">
  <sheetPr codeName="Sheet7"/>
  <dimension ref="C4:D15"/>
  <sheetViews>
    <sheetView workbookViewId="0">
      <selection activeCell="G14" sqref="G14"/>
    </sheetView>
  </sheetViews>
  <sheetFormatPr defaultRowHeight="15" x14ac:dyDescent="0.25"/>
  <sheetData>
    <row r="4" spans="3:4" x14ac:dyDescent="0.25">
      <c r="C4">
        <v>1</v>
      </c>
      <c r="D4" t="s">
        <v>8397</v>
      </c>
    </row>
    <row r="5" spans="3:4" x14ac:dyDescent="0.25">
      <c r="C5">
        <v>2</v>
      </c>
      <c r="D5" t="s">
        <v>8398</v>
      </c>
    </row>
    <row r="6" spans="3:4" x14ac:dyDescent="0.25">
      <c r="C6">
        <v>3</v>
      </c>
      <c r="D6" t="s">
        <v>8399</v>
      </c>
    </row>
    <row r="7" spans="3:4" x14ac:dyDescent="0.25">
      <c r="C7">
        <v>4</v>
      </c>
      <c r="D7" t="s">
        <v>8400</v>
      </c>
    </row>
    <row r="8" spans="3:4" x14ac:dyDescent="0.25">
      <c r="C8">
        <v>5</v>
      </c>
      <c r="D8" t="s">
        <v>8401</v>
      </c>
    </row>
    <row r="9" spans="3:4" x14ac:dyDescent="0.25">
      <c r="C9">
        <v>6</v>
      </c>
      <c r="D9" t="s">
        <v>8402</v>
      </c>
    </row>
    <row r="10" spans="3:4" x14ac:dyDescent="0.25">
      <c r="C10">
        <v>7</v>
      </c>
      <c r="D10" t="s">
        <v>8403</v>
      </c>
    </row>
    <row r="11" spans="3:4" x14ac:dyDescent="0.25">
      <c r="C11">
        <v>8</v>
      </c>
      <c r="D11" t="s">
        <v>8404</v>
      </c>
    </row>
    <row r="12" spans="3:4" x14ac:dyDescent="0.25">
      <c r="C12">
        <v>9</v>
      </c>
      <c r="D12" t="s">
        <v>8405</v>
      </c>
    </row>
    <row r="13" spans="3:4" x14ac:dyDescent="0.25">
      <c r="C13">
        <v>10</v>
      </c>
      <c r="D13" t="s">
        <v>8406</v>
      </c>
    </row>
    <row r="14" spans="3:4" x14ac:dyDescent="0.25">
      <c r="C14">
        <v>11</v>
      </c>
      <c r="D14" t="s">
        <v>8407</v>
      </c>
    </row>
    <row r="15" spans="3:4" x14ac:dyDescent="0.25">
      <c r="C15">
        <v>12</v>
      </c>
      <c r="D15" t="s">
        <v>8408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75D96A-37A0-4DC1-80F0-2ADAA6788220}">
  <ds:schemaRefs>
    <ds:schemaRef ds:uri="http://schemas.datacontract.org/2004/07/Longview.Office.Excel.Model"/>
    <ds:schemaRef ds:uri="http://schemas.microsoft.com/2003/10/Serialization/Arrays"/>
    <ds:schemaRef ds:uri="http://schemas.datacontract.org/2004/07/Longview.Office.AddIn.Query"/>
    <ds:schemaRef ds:uri="http://schemas.datacontract.org/2004/07/Longview.Office.AddIn.Mode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CATEGORY</vt:lpstr>
      <vt:lpstr>PIVOT SUB-CAT</vt:lpstr>
      <vt:lpstr>PIVOT DATE</vt:lpstr>
      <vt:lpstr>BONUS1</vt:lpstr>
      <vt:lpstr>BONUS 2</vt:lpstr>
      <vt:lpstr>Sheet5</vt:lpstr>
      <vt:lpstr>DATA</vt:lpstr>
      <vt:lpstr>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 Barrett</cp:lastModifiedBy>
  <dcterms:created xsi:type="dcterms:W3CDTF">2017-04-20T15:17:24Z</dcterms:created>
  <dcterms:modified xsi:type="dcterms:W3CDTF">2020-06-07T20:56:53Z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ongview.Workbook">
    <vt:lpwstr>{B075D96A-37A0-4DC1-80F0-2ADAA6788220}</vt:lpwstr>
  </property>
</Properties>
</file>