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Bhipsher\git\localAOSMapMaker\AOSMapmaker\docs\"/>
    </mc:Choice>
  </mc:AlternateContent>
  <xr:revisionPtr revIDLastSave="0" documentId="13_ncr:1_{3AFC8428-8F79-475D-BEF7-58E5AEF514FD}" xr6:coauthVersionLast="43" xr6:coauthVersionMax="43" xr10:uidLastSave="{00000000-0000-0000-0000-000000000000}"/>
  <bookViews>
    <workbookView xWindow="9600" yWindow="4890" windowWidth="28800" windowHeight="15435" xr2:uid="{40905910-5CB8-4363-AAC9-7B82BA24352D}"/>
  </bookViews>
  <sheets>
    <sheet name="Ve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D25" i="1" l="1"/>
  <c r="D17" i="1"/>
  <c r="E22" i="1"/>
  <c r="F22" i="1" s="1"/>
  <c r="D19" i="1"/>
  <c r="D8" i="1"/>
  <c r="E8" i="1" s="1"/>
  <c r="F8" i="1" s="1"/>
  <c r="D12" i="1"/>
  <c r="D11" i="1"/>
  <c r="D16" i="1" s="1"/>
  <c r="E5" i="1"/>
  <c r="F5" i="1" s="1"/>
  <c r="D6" i="1"/>
  <c r="E6" i="1" s="1"/>
  <c r="G6" i="1" s="1"/>
  <c r="G5" i="1" l="1"/>
  <c r="G8" i="1"/>
  <c r="D23" i="1"/>
  <c r="D7" i="1"/>
  <c r="F6" i="1"/>
  <c r="D28" i="1" l="1"/>
  <c r="E28" i="1" s="1"/>
  <c r="D32" i="1"/>
  <c r="D33" i="1" s="1"/>
  <c r="E7" i="1"/>
  <c r="G7" i="1" s="1"/>
  <c r="D18" i="1"/>
  <c r="D26" i="1" s="1"/>
  <c r="E25" i="1"/>
  <c r="E23" i="1"/>
  <c r="F23" i="1" s="1"/>
  <c r="D27" i="1"/>
  <c r="E27" i="1" s="1"/>
  <c r="F27" i="1" s="1"/>
  <c r="G27" i="1" s="1"/>
  <c r="E26" i="1" l="1"/>
  <c r="G26" i="1" s="1"/>
  <c r="D29" i="1"/>
  <c r="E29" i="1" s="1"/>
  <c r="F29" i="1" s="1"/>
  <c r="G29" i="1" s="1"/>
  <c r="D34" i="1"/>
  <c r="E34" i="1" s="1"/>
  <c r="F34" i="1" s="1"/>
  <c r="E33" i="1"/>
  <c r="F33" i="1" s="1"/>
  <c r="G33" i="1" s="1"/>
  <c r="F25" i="1"/>
  <c r="G25" i="1"/>
  <c r="F7" i="1"/>
  <c r="D35" i="1"/>
  <c r="E35" i="1" s="1"/>
  <c r="F35" i="1" s="1"/>
  <c r="F28" i="1"/>
  <c r="G28" i="1" s="1"/>
  <c r="F26" i="1" l="1"/>
  <c r="G34" i="1"/>
  <c r="G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tc={7EF78C2A-3B4E-49BA-B3BB-4624EB55A1B8}</author>
    <author>tc={42DC747C-63AA-4008-B60E-4F10C7F81AE7}</author>
    <author>tc={5299F998-4A71-451D-BD1F-48E978DA574B}</author>
    <author>tc={916F351D-0FF6-4322-90F2-3C5539CC3CB2}</author>
    <author>tc={35050EDE-10BB-4857-80A5-91402DC921C6}</author>
    <author>tc={93AD3B08-01FC-426E-BBE1-9E39BD80858C}</author>
    <author>tc={BC4FEBB9-8455-4D7F-B38C-75AA1F0DF14C}</author>
    <author>tc={190D12C0-DB65-45C3-8667-CFF873C04021}</author>
    <author>tc={8F313EFA-5183-49E0-AFC0-3BBD60D41BA3}</author>
    <author>tc={4A1E9B06-65C6-431C-9267-E2D2C224D493}</author>
  </authors>
  <commentList>
    <comment ref="D25" authorId="0" shapeId="0" xr:uid="{7EF78C2A-3B4E-49BA-B3BB-4624EB55A1B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a 5 pixel buffer here</t>
      </text>
    </comment>
    <comment ref="G25" authorId="1" shapeId="0" xr:uid="{42DC747C-63AA-4008-B60E-4F10C7F81AE7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even so r_i can be discreet</t>
      </text>
    </comment>
    <comment ref="G26" authorId="2" shapeId="0" xr:uid="{5299F998-4A71-451D-BD1F-48E978DA574B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even so r_i can be discreet</t>
      </text>
    </comment>
    <comment ref="G27" authorId="3" shapeId="0" xr:uid="{916F351D-0FF6-4322-90F2-3C5539CC3CB2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negative, then hex placement will err on leaving a gap</t>
      </text>
    </comment>
    <comment ref="G28" authorId="4" shapeId="0" xr:uid="{35050EDE-10BB-4857-80A5-91402DC921C6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negative, then hex placement will err on leaving a gap</t>
      </text>
    </comment>
    <comment ref="G29" authorId="5" shapeId="0" xr:uid="{93AD3B08-01FC-426E-BBE1-9E39BD80858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negative, then hex placement will err on leaving a gap
ALSO
Needs to be even</t>
      </text>
    </comment>
    <comment ref="G33" authorId="6" shapeId="0" xr:uid="{BC4FEBB9-8455-4D7F-B38C-75AA1F0DF14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negative, then hex placement will err on leaving a gap</t>
      </text>
    </comment>
    <comment ref="G34" authorId="7" shapeId="0" xr:uid="{190D12C0-DB65-45C3-8667-CFF873C04021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negative, then hex placement will err on leaving a gap</t>
      </text>
    </comment>
    <comment ref="D35" authorId="8" shapeId="0" xr:uid="{8F313EFA-5183-49E0-AFC0-3BBD60D41BA3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height = d_c for first, then h_i for additional</t>
      </text>
    </comment>
    <comment ref="G35" authorId="9" shapeId="0" xr:uid="{4A1E9B06-65C6-431C-9267-E2D2C224D49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negative, then hex placement will err on leaving a gap</t>
      </text>
    </comment>
  </commentList>
</comments>
</file>

<file path=xl/sharedStrings.xml><?xml version="1.0" encoding="utf-8"?>
<sst xmlns="http://schemas.openxmlformats.org/spreadsheetml/2006/main" count="61" uniqueCount="40">
  <si>
    <t>d_c</t>
  </si>
  <si>
    <t>d_i</t>
  </si>
  <si>
    <t>d_c = 2*a</t>
  </si>
  <si>
    <t>d_i = sqrt(3)*a</t>
  </si>
  <si>
    <t>mm</t>
  </si>
  <si>
    <t>inch</t>
  </si>
  <si>
    <t>w</t>
  </si>
  <si>
    <t>h</t>
  </si>
  <si>
    <t>hex</t>
  </si>
  <si>
    <t>a_c</t>
  </si>
  <si>
    <t>a_i</t>
  </si>
  <si>
    <t>d_i/w</t>
  </si>
  <si>
    <t>ratio</t>
  </si>
  <si>
    <t>pixels</t>
  </si>
  <si>
    <t>paper_h</t>
  </si>
  <si>
    <t>h/w</t>
  </si>
  <si>
    <t>pixels_round</t>
  </si>
  <si>
    <t>hex::paper_h</t>
  </si>
  <si>
    <t>paper_h::paper_h</t>
  </si>
  <si>
    <t>hex::hex</t>
  </si>
  <si>
    <t>d_c/d_i</t>
  </si>
  <si>
    <t>%error</t>
  </si>
  <si>
    <t>--&gt; used as width</t>
  </si>
  <si>
    <t>--&gt; used as height</t>
  </si>
  <si>
    <t>1x1h::hex</t>
  </si>
  <si>
    <t>ratio_floor</t>
  </si>
  <si>
    <t>h_i/d_i</t>
  </si>
  <si>
    <t>(d_c is the eq tri side length)</t>
  </si>
  <si>
    <t>(reciprical of above, but d_i is the eq tri side length)</t>
  </si>
  <si>
    <t>--&gt; used as half width</t>
  </si>
  <si>
    <t>d_i (w)</t>
  </si>
  <si>
    <t>h_i (h)</t>
  </si>
  <si>
    <t>r_i (w/2)</t>
  </si>
  <si>
    <t>max Hex w</t>
  </si>
  <si>
    <t>w1</t>
  </si>
  <si>
    <t>w2</t>
  </si>
  <si>
    <t>a = r_circumcircle = hexagon edge</t>
  </si>
  <si>
    <t>a (e)</t>
  </si>
  <si>
    <t>(close enough to 2*a)</t>
  </si>
  <si>
    <t>--&gt; used as edge; needs to be 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</si>
</sst>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%"/>
  </numFmts>
  <fonts count="13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FF"/>
      <name val="Times New Roman"/>
      <family val="1"/>
    </font>
    <font>
      <b/>
      <i/>
      <sz val="11"/>
      <color theme="1"/>
      <name val="Times New Roman"/>
      <family val="1"/>
    </font>
    <font>
      <sz val="11"/>
      <color theme="9" tint="-0.249977111117893"/>
      <name val="Times New Roman"/>
      <family val="1"/>
    </font>
    <font>
      <b/>
      <sz val="11"/>
      <color theme="9" tint="-0.249977111117893"/>
      <name val="Times New Roman"/>
      <family val="1"/>
    </font>
    <font>
      <sz val="11"/>
      <color theme="6" tint="-0.249977111117893"/>
      <name val="Times New Roman"/>
      <family val="1"/>
    </font>
    <font>
      <b/>
      <sz val="11"/>
      <color theme="6" tint="-0.249977111117893"/>
      <name val="Times New Roman"/>
      <family val="1"/>
    </font>
    <font>
      <sz val="11"/>
      <color theme="7" tint="-0.249977111117893"/>
      <name val="Times New Roman"/>
      <family val="1"/>
    </font>
    <font>
      <b/>
      <sz val="11"/>
      <color theme="7" tint="-0.249977111117893"/>
      <name val="Times New Roman"/>
      <family val="1"/>
    </font>
    <font>
      <i/>
      <sz val="11"/>
      <color theme="6" tint="-0.24997711111789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0" borderId="0" xfId="0" applyFont="1"/>
    <xf numFmtId="0" fontId="7" fillId="3" borderId="1" xfId="0" applyFont="1" applyFill="1" applyBorder="1" applyAlignment="1">
      <alignment horizontal="center"/>
    </xf>
    <xf numFmtId="0" fontId="8" fillId="0" borderId="0" xfId="0" applyFont="1"/>
    <xf numFmtId="0" fontId="9" fillId="3" borderId="1" xfId="0" applyFont="1" applyFill="1" applyBorder="1" applyAlignment="1">
      <alignment horizontal="center"/>
    </xf>
    <xf numFmtId="0" fontId="10" fillId="0" borderId="0" xfId="0" applyFont="1"/>
    <xf numFmtId="0" fontId="11" fillId="3" borderId="1" xfId="0" applyFont="1" applyFill="1" applyBorder="1" applyAlignment="1">
      <alignment horizontal="center"/>
    </xf>
    <xf numFmtId="0" fontId="12" fillId="4" borderId="0" xfId="0" applyFont="1" applyFill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11</xdr:row>
      <xdr:rowOff>19050</xdr:rowOff>
    </xdr:from>
    <xdr:to>
      <xdr:col>17</xdr:col>
      <xdr:colOff>505223</xdr:colOff>
      <xdr:row>36</xdr:row>
      <xdr:rowOff>95250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36151D58-8870-427D-A154-A27781E3B5C4}"/>
            </a:ext>
          </a:extLst>
        </xdr:cNvPr>
        <xdr:cNvGrpSpPr/>
      </xdr:nvGrpSpPr>
      <xdr:grpSpPr>
        <a:xfrm>
          <a:off x="7058025" y="2114550"/>
          <a:ext cx="4391423" cy="4838700"/>
          <a:chOff x="7258050" y="2400300"/>
          <a:chExt cx="4391423" cy="4838700"/>
        </a:xfrm>
      </xdr:grpSpPr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D62E1B99-4112-492C-85CD-240F7D1E1FF0}"/>
              </a:ext>
            </a:extLst>
          </xdr:cNvPr>
          <xdr:cNvSpPr/>
        </xdr:nvSpPr>
        <xdr:spPr>
          <a:xfrm>
            <a:off x="7258050" y="2400300"/>
            <a:ext cx="4381500" cy="48387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600" b="1" u="sng"/>
              <a:t>Tessellation Edge-Vertical Orientation</a:t>
            </a:r>
          </a:p>
        </xdr:txBody>
      </xdr:sp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D1D9F6C4-423F-46DD-97CC-20B4811F8388}"/>
              </a:ext>
            </a:extLst>
          </xdr:cNvPr>
          <xdr:cNvGrpSpPr/>
        </xdr:nvGrpSpPr>
        <xdr:grpSpPr>
          <a:xfrm>
            <a:off x="7283496" y="3217461"/>
            <a:ext cx="4365977" cy="3764364"/>
            <a:chOff x="5711871" y="1941111"/>
            <a:chExt cx="4365977" cy="3764364"/>
          </a:xfrm>
        </xdr:grpSpPr>
        <xdr:grpSp>
          <xdr:nvGrpSpPr>
            <xdr:cNvPr id="13" name="Group 12">
              <a:extLst>
                <a:ext uri="{FF2B5EF4-FFF2-40B4-BE49-F238E27FC236}">
                  <a16:creationId xmlns:a16="http://schemas.microsoft.com/office/drawing/2014/main" id="{C4CFD1E4-BD1A-4D2F-B034-313493E2ABFE}"/>
                </a:ext>
              </a:extLst>
            </xdr:cNvPr>
            <xdr:cNvGrpSpPr/>
          </xdr:nvGrpSpPr>
          <xdr:grpSpPr>
            <a:xfrm>
              <a:off x="5711871" y="1941111"/>
              <a:ext cx="4365977" cy="3764364"/>
              <a:chOff x="7283496" y="1941111"/>
              <a:chExt cx="5492799" cy="4735914"/>
            </a:xfrm>
          </xdr:grpSpPr>
          <xdr:grpSp>
            <xdr:nvGrpSpPr>
              <xdr:cNvPr id="12" name="Group 11">
                <a:extLst>
                  <a:ext uri="{FF2B5EF4-FFF2-40B4-BE49-F238E27FC236}">
                    <a16:creationId xmlns:a16="http://schemas.microsoft.com/office/drawing/2014/main" id="{15F4A359-4878-4F5D-BD56-B181BB9EB683}"/>
                  </a:ext>
                </a:extLst>
              </xdr:cNvPr>
              <xdr:cNvGrpSpPr/>
            </xdr:nvGrpSpPr>
            <xdr:grpSpPr>
              <a:xfrm>
                <a:off x="7283496" y="1941111"/>
                <a:ext cx="5492799" cy="4735914"/>
                <a:chOff x="7283496" y="1941111"/>
                <a:chExt cx="5492799" cy="4735914"/>
              </a:xfrm>
            </xdr:grpSpPr>
            <xdr:grpSp>
              <xdr:nvGrpSpPr>
                <xdr:cNvPr id="7" name="Group 6">
                  <a:extLst>
                    <a:ext uri="{FF2B5EF4-FFF2-40B4-BE49-F238E27FC236}">
                      <a16:creationId xmlns:a16="http://schemas.microsoft.com/office/drawing/2014/main" id="{0BCEEF26-A071-4C50-8BEA-EDFB447907AB}"/>
                    </a:ext>
                  </a:extLst>
                </xdr:cNvPr>
                <xdr:cNvGrpSpPr/>
              </xdr:nvGrpSpPr>
              <xdr:grpSpPr>
                <a:xfrm>
                  <a:off x="7283496" y="1941111"/>
                  <a:ext cx="5492799" cy="4735914"/>
                  <a:chOff x="8131222" y="3636561"/>
                  <a:chExt cx="2406804" cy="2075156"/>
                </a:xfrm>
              </xdr:grpSpPr>
              <xdr:grpSp>
                <xdr:nvGrpSpPr>
                  <xdr:cNvPr id="5" name="Group 4">
                    <a:extLst>
                      <a:ext uri="{FF2B5EF4-FFF2-40B4-BE49-F238E27FC236}">
                        <a16:creationId xmlns:a16="http://schemas.microsoft.com/office/drawing/2014/main" id="{FBF97AF3-1D0F-4154-9532-4AC1DD31E1D5}"/>
                      </a:ext>
                    </a:extLst>
                  </xdr:cNvPr>
                  <xdr:cNvGrpSpPr/>
                </xdr:nvGrpSpPr>
                <xdr:grpSpPr>
                  <a:xfrm>
                    <a:off x="8131222" y="3636561"/>
                    <a:ext cx="2406804" cy="2075156"/>
                    <a:chOff x="7797847" y="3417486"/>
                    <a:chExt cx="2406804" cy="2075156"/>
                  </a:xfrm>
                </xdr:grpSpPr>
                <xdr:sp macro="" textlink="">
                  <xdr:nvSpPr>
                    <xdr:cNvPr id="2" name="Hexagon 1">
                      <a:extLst>
                        <a:ext uri="{FF2B5EF4-FFF2-40B4-BE49-F238E27FC236}">
                          <a16:creationId xmlns:a16="http://schemas.microsoft.com/office/drawing/2014/main" id="{A4BE384B-001C-496A-9B04-2A4038EC7B30}"/>
                        </a:ext>
                      </a:extLst>
                    </xdr:cNvPr>
                    <xdr:cNvSpPr/>
                  </xdr:nvSpPr>
                  <xdr:spPr>
                    <a:xfrm rot="1859984">
                      <a:off x="7797847" y="3417486"/>
                      <a:ext cx="1260676" cy="1063518"/>
                    </a:xfrm>
                    <a:prstGeom prst="hexagon">
                      <a:avLst>
                        <a:gd name="adj" fmla="val 28873"/>
                        <a:gd name="vf" fmla="val 115470"/>
                      </a:avLst>
                    </a:prstGeom>
                    <a:solidFill>
                      <a:schemeClr val="bg1">
                        <a:lumMod val="85000"/>
                      </a:schemeClr>
                    </a:solidFill>
                    <a:ln w="38100">
                      <a:solidFill>
                        <a:schemeClr val="accent4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sp macro="" textlink="">
                  <xdr:nvSpPr>
                    <xdr:cNvPr id="3" name="Hexagon 2">
                      <a:extLst>
                        <a:ext uri="{FF2B5EF4-FFF2-40B4-BE49-F238E27FC236}">
                          <a16:creationId xmlns:a16="http://schemas.microsoft.com/office/drawing/2014/main" id="{9D117BE2-AB47-4825-8827-FBA1A17D0D8D}"/>
                        </a:ext>
                      </a:extLst>
                    </xdr:cNvPr>
                    <xdr:cNvSpPr/>
                  </xdr:nvSpPr>
                  <xdr:spPr>
                    <a:xfrm rot="1859984">
                      <a:off x="8943975" y="3451583"/>
                      <a:ext cx="1260676" cy="1063518"/>
                    </a:xfrm>
                    <a:prstGeom prst="hexagon">
                      <a:avLst>
                        <a:gd name="adj" fmla="val 28873"/>
                        <a:gd name="vf" fmla="val 115470"/>
                      </a:avLst>
                    </a:prstGeom>
                    <a:solidFill>
                      <a:schemeClr val="bg1">
                        <a:lumMod val="85000"/>
                      </a:schemeClr>
                    </a:solidFill>
                    <a:ln w="38100">
                      <a:solidFill>
                        <a:schemeClr val="accent4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sp macro="" textlink="">
                  <xdr:nvSpPr>
                    <xdr:cNvPr id="4" name="Hexagon 3">
                      <a:extLst>
                        <a:ext uri="{FF2B5EF4-FFF2-40B4-BE49-F238E27FC236}">
                          <a16:creationId xmlns:a16="http://schemas.microsoft.com/office/drawing/2014/main" id="{8A93BA7E-369A-434E-B8F3-5E29C4885FB1}"/>
                        </a:ext>
                      </a:extLst>
                    </xdr:cNvPr>
                    <xdr:cNvSpPr/>
                  </xdr:nvSpPr>
                  <xdr:spPr>
                    <a:xfrm rot="1859984">
                      <a:off x="8362949" y="4429124"/>
                      <a:ext cx="1260676" cy="1063518"/>
                    </a:xfrm>
                    <a:prstGeom prst="hexagon">
                      <a:avLst>
                        <a:gd name="adj" fmla="val 28873"/>
                        <a:gd name="vf" fmla="val 115470"/>
                      </a:avLst>
                    </a:prstGeom>
                    <a:solidFill>
                      <a:schemeClr val="bg1">
                        <a:lumMod val="85000"/>
                      </a:schemeClr>
                    </a:solidFill>
                    <a:ln w="38100">
                      <a:solidFill>
                        <a:schemeClr val="accent4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6" name="Right Triangle 5">
                    <a:extLst>
                      <a:ext uri="{FF2B5EF4-FFF2-40B4-BE49-F238E27FC236}">
                        <a16:creationId xmlns:a16="http://schemas.microsoft.com/office/drawing/2014/main" id="{CC39EBD3-47FD-4C47-A1FA-5B303FE543F7}"/>
                      </a:ext>
                    </a:extLst>
                  </xdr:cNvPr>
                  <xdr:cNvSpPr/>
                </xdr:nvSpPr>
                <xdr:spPr>
                  <a:xfrm rot="10800000">
                    <a:off x="8782050" y="4152898"/>
                    <a:ext cx="552450" cy="990601"/>
                  </a:xfrm>
                  <a:prstGeom prst="rtTriangle">
                    <a:avLst/>
                  </a:prstGeom>
                  <a:noFill/>
                  <a:ln w="38100">
                    <a:solidFill>
                      <a:schemeClr val="accent3"/>
                    </a:solidFill>
                  </a:ln>
                </xdr:spPr>
                <xdr:style>
                  <a:lnRef idx="2">
                    <a:schemeClr val="accent2"/>
                  </a:lnRef>
                  <a:fillRef idx="1">
                    <a:schemeClr val="lt1"/>
                  </a:fillRef>
                  <a:effectRef idx="0">
                    <a:schemeClr val="accent2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sp macro="" textlink="">
              <xdr:nvSpPr>
                <xdr:cNvPr id="10" name="Rectangle: Rounded Corners 9">
                  <a:extLst>
                    <a:ext uri="{FF2B5EF4-FFF2-40B4-BE49-F238E27FC236}">
                      <a16:creationId xmlns:a16="http://schemas.microsoft.com/office/drawing/2014/main" id="{C1AFE81C-A8BC-4FF4-997E-3BD21D5C77A6}"/>
                    </a:ext>
                  </a:extLst>
                </xdr:cNvPr>
                <xdr:cNvSpPr/>
              </xdr:nvSpPr>
              <xdr:spPr>
                <a:xfrm>
                  <a:off x="10172699" y="5581650"/>
                  <a:ext cx="1266825" cy="790575"/>
                </a:xfrm>
                <a:prstGeom prst="roundRect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100" b="1">
                      <a:solidFill>
                        <a:schemeClr val="accent3">
                          <a:lumMod val="75000"/>
                        </a:schemeClr>
                      </a:solidFill>
                    </a:rPr>
                    <a:t>x += r_i </a:t>
                  </a:r>
                </a:p>
                <a:p>
                  <a:pPr algn="l"/>
                  <a:r>
                    <a:rPr lang="en-US" sz="1100" b="1">
                      <a:solidFill>
                        <a:schemeClr val="accent6">
                          <a:lumMod val="75000"/>
                        </a:schemeClr>
                      </a:solidFill>
                    </a:rPr>
                    <a:t>y += h_i</a:t>
                  </a:r>
                </a:p>
              </xdr:txBody>
            </xdr:sp>
            <xdr:sp macro="" textlink="">
              <xdr:nvSpPr>
                <xdr:cNvPr id="11" name="Rectangle: Rounded Corners 10">
                  <a:extLst>
                    <a:ext uri="{FF2B5EF4-FFF2-40B4-BE49-F238E27FC236}">
                      <a16:creationId xmlns:a16="http://schemas.microsoft.com/office/drawing/2014/main" id="{254F94A8-2C08-44D8-96C2-2520FF302AE1}"/>
                    </a:ext>
                  </a:extLst>
                </xdr:cNvPr>
                <xdr:cNvSpPr/>
              </xdr:nvSpPr>
              <xdr:spPr>
                <a:xfrm>
                  <a:off x="11439525" y="2314575"/>
                  <a:ext cx="1266825" cy="790575"/>
                </a:xfrm>
                <a:prstGeom prst="roundRect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100" b="1">
                      <a:solidFill>
                        <a:schemeClr val="accent3">
                          <a:lumMod val="75000"/>
                        </a:schemeClr>
                      </a:solidFill>
                    </a:rPr>
                    <a:t>x += 2r_i </a:t>
                  </a:r>
                </a:p>
                <a:p>
                  <a:pPr algn="l"/>
                  <a:r>
                    <a:rPr lang="en-US" sz="1100" b="1"/>
                    <a:t>y +=</a:t>
                  </a:r>
                  <a:r>
                    <a:rPr lang="en-US" sz="1100" b="1" baseline="0"/>
                    <a:t> 0</a:t>
                  </a:r>
                  <a:endParaRPr lang="en-US" sz="1100" b="1"/>
                </a:p>
              </xdr:txBody>
            </xdr:sp>
          </xdr:grpSp>
          <xdr:sp macro="" textlink="">
            <xdr:nvSpPr>
              <xdr:cNvPr id="8" name="Right Triangle 7">
                <a:extLst>
                  <a:ext uri="{FF2B5EF4-FFF2-40B4-BE49-F238E27FC236}">
                    <a16:creationId xmlns:a16="http://schemas.microsoft.com/office/drawing/2014/main" id="{2BC56B00-0F62-4656-A8B1-41055FC815AC}"/>
                  </a:ext>
                </a:extLst>
              </xdr:cNvPr>
              <xdr:cNvSpPr/>
            </xdr:nvSpPr>
            <xdr:spPr>
              <a:xfrm rot="10800000" flipH="1">
                <a:off x="10027066" y="3122211"/>
                <a:ext cx="1241008" cy="2260746"/>
              </a:xfrm>
              <a:prstGeom prst="rtTriangle">
                <a:avLst/>
              </a:prstGeom>
              <a:noFill/>
              <a:ln w="38100">
                <a:solidFill>
                  <a:schemeClr val="accent3"/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cxnSp macro="">
          <xdr:nvCxnSpPr>
            <xdr:cNvPr id="15" name="Straight Connector 14">
              <a:extLst>
                <a:ext uri="{FF2B5EF4-FFF2-40B4-BE49-F238E27FC236}">
                  <a16:creationId xmlns:a16="http://schemas.microsoft.com/office/drawing/2014/main" id="{71F7C892-A403-4B85-AA11-A711C1310397}"/>
                </a:ext>
              </a:extLst>
            </xdr:cNvPr>
            <xdr:cNvCxnSpPr>
              <a:stCxn id="8" idx="2"/>
            </xdr:cNvCxnSpPr>
          </xdr:nvCxnSpPr>
          <xdr:spPr>
            <a:xfrm>
              <a:off x="7892611" y="2879914"/>
              <a:ext cx="0" cy="1844486"/>
            </a:xfrm>
            <a:prstGeom prst="line">
              <a:avLst/>
            </a:prstGeom>
            <a:ln w="57150">
              <a:solidFill>
                <a:schemeClr val="accent6"/>
              </a:solidFill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adley Hipsher" id="{E75EAB0A-8B97-4176-B264-DD99CAD4A3BE}" userId="e751f995620d042b" providerId="Windows Live"/>
</personList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5" dT="2019-07-07T22:08:25.91" personId="{E75EAB0A-8B97-4176-B264-DD99CAD4A3BE}" id="{7EF78C2A-3B4E-49BA-B3BB-4624EB55A1B8}">
    <text>add a 5 pixel buffer here</text>
  </threadedComment>
  <threadedComment ref="G25" dT="2019-07-07T14:42:20.45" personId="{E75EAB0A-8B97-4176-B264-DD99CAD4A3BE}" id="{42DC747C-63AA-4008-B60E-4F10C7F81AE7}">
    <text>Needs to be even so r_i can be discreet</text>
  </threadedComment>
  <threadedComment ref="G26" dT="2019-07-07T14:42:20.45" personId="{E75EAB0A-8B97-4176-B264-DD99CAD4A3BE}" id="{5299F998-4A71-451D-BD1F-48E978DA574B}">
    <text>Needs to be even so r_i can be discreet</text>
  </threadedComment>
  <threadedComment ref="G27" dT="2019-07-07T14:42:00.74" personId="{E75EAB0A-8B97-4176-B264-DD99CAD4A3BE}" id="{916F351D-0FF6-4322-90F2-3C5539CC3CB2}">
    <text>if negative, then hex placement will err on leaving a gap</text>
  </threadedComment>
  <threadedComment ref="G28" dT="2019-07-07T14:42:05.74" personId="{E75EAB0A-8B97-4176-B264-DD99CAD4A3BE}" id="{35050EDE-10BB-4857-80A5-91402DC921C6}">
    <text>if negative, then hex placement will err on leaving a gap</text>
  </threadedComment>
  <threadedComment ref="G29" dT="2019-07-07T14:42:05.74" personId="{E75EAB0A-8B97-4176-B264-DD99CAD4A3BE}" id="{93AD3B08-01FC-426E-BBE1-9E39BD80858C}">
    <text>if negative, then hex placement will err on leaving a gap
ALSO
Needs to be even</text>
  </threadedComment>
  <threadedComment ref="G33" dT="2019-07-07T14:42:05.74" personId="{E75EAB0A-8B97-4176-B264-DD99CAD4A3BE}" id="{BC4FEBB9-8455-4D7F-B38C-75AA1F0DF14C}">
    <text>if negative, then hex placement will err on leaving a gap</text>
  </threadedComment>
  <threadedComment ref="G34" dT="2019-07-07T14:42:05.74" personId="{E75EAB0A-8B97-4176-B264-DD99CAD4A3BE}" id="{190D12C0-DB65-45C3-8667-CFF873C04021}">
    <text>if negative, then hex placement will err on leaving a gap</text>
  </threadedComment>
  <threadedComment ref="D35" dT="2019-07-07T14:58:43.81" personId="{E75EAB0A-8B97-4176-B264-DD99CAD4A3BE}" id="{8F313EFA-5183-49E0-AFC0-3BBD60D41BA3}">
    <text>total height = d_c for first, then h_i for additional</text>
  </threadedComment>
  <threadedComment ref="G35" dT="2019-07-07T14:42:05.74" personId="{E75EAB0A-8B97-4176-B264-DD99CAD4A3BE}" id="{4A1E9B06-65C6-431C-9267-E2D2C224D493}">
    <text>if negative, then hex placement will err on leaving a gap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4E11B-4AE4-43D0-AEC5-6B7D14D41F0B}">
  <dimension ref="B4:J35"/>
  <sheetViews>
    <sheetView tabSelected="1" workbookViewId="0">
      <selection activeCell="D22" sqref="D22"/>
    </sheetView>
  </sheetViews>
  <sheetFormatPr defaultRowHeight="15" x14ac:dyDescent="0.25"/>
  <cols>
    <col min="1" max="1" width="1.5703125" customWidth="1"/>
    <col min="2" max="2" width="21.28515625" customWidth="1"/>
    <col min="3" max="3" width="10.85546875" bestFit="1" customWidth="1"/>
    <col min="5" max="5" width="11.5703125" bestFit="1" customWidth="1"/>
  </cols>
  <sheetData>
    <row r="4" spans="2:10" x14ac:dyDescent="0.25">
      <c r="D4" t="s">
        <v>4</v>
      </c>
      <c r="E4" t="s">
        <v>5</v>
      </c>
      <c r="J4" t="s">
        <v>36</v>
      </c>
    </row>
    <row r="5" spans="2:10" x14ac:dyDescent="0.25">
      <c r="B5" t="s">
        <v>8</v>
      </c>
      <c r="C5" t="s">
        <v>1</v>
      </c>
      <c r="D5" s="2">
        <v>35</v>
      </c>
      <c r="E5" s="1">
        <f>D5/25.4</f>
        <v>1.3779527559055118</v>
      </c>
      <c r="F5">
        <f>FLOOR(E5,1)</f>
        <v>1</v>
      </c>
      <c r="G5" t="str">
        <f>ROUND(MOD(E5*H5,H5),0)&amp;"/"&amp;H5</f>
        <v>3/8</v>
      </c>
      <c r="H5">
        <v>8</v>
      </c>
      <c r="J5" t="s">
        <v>2</v>
      </c>
    </row>
    <row r="6" spans="2:10" x14ac:dyDescent="0.25">
      <c r="B6" t="s">
        <v>8</v>
      </c>
      <c r="C6" t="s">
        <v>9</v>
      </c>
      <c r="D6" s="2">
        <f>D5/(SQRT(3))</f>
        <v>20.207259421636902</v>
      </c>
      <c r="E6" s="1">
        <f>D6/25.4</f>
        <v>0.79556139455263397</v>
      </c>
      <c r="F6">
        <f>FLOOR(E6,1)</f>
        <v>0</v>
      </c>
      <c r="G6" t="str">
        <f t="shared" ref="G6:G7" si="0">ROUND(MOD(E6*H6,H6),0)&amp;"/"&amp;H6</f>
        <v>13/16</v>
      </c>
      <c r="H6">
        <v>16</v>
      </c>
      <c r="J6" t="s">
        <v>3</v>
      </c>
    </row>
    <row r="7" spans="2:10" x14ac:dyDescent="0.25">
      <c r="B7" t="s">
        <v>8</v>
      </c>
      <c r="C7" t="s">
        <v>0</v>
      </c>
      <c r="D7" s="2">
        <f>D6*2</f>
        <v>40.414518843273804</v>
      </c>
      <c r="E7" s="1">
        <f>D7/25.4</f>
        <v>1.5911227891052679</v>
      </c>
      <c r="F7">
        <f>FLOOR(E7,1)</f>
        <v>1</v>
      </c>
      <c r="G7" t="str">
        <f t="shared" si="0"/>
        <v>5/8</v>
      </c>
      <c r="H7">
        <v>8</v>
      </c>
    </row>
    <row r="8" spans="2:10" x14ac:dyDescent="0.25">
      <c r="B8" t="s">
        <v>8</v>
      </c>
      <c r="C8" t="s">
        <v>10</v>
      </c>
      <c r="D8">
        <f>D5/2</f>
        <v>17.5</v>
      </c>
      <c r="E8" s="1">
        <f>D8/25.4</f>
        <v>0.6889763779527559</v>
      </c>
      <c r="F8">
        <f>FLOOR(E8,1)</f>
        <v>0</v>
      </c>
      <c r="G8" t="str">
        <f>ROUND(MOD(E8*H8,H8),0)&amp;"/"&amp;H8</f>
        <v>11/16</v>
      </c>
      <c r="H8">
        <v>16</v>
      </c>
    </row>
    <row r="11" spans="2:10" x14ac:dyDescent="0.25">
      <c r="B11" t="s">
        <v>14</v>
      </c>
      <c r="C11" t="s">
        <v>6</v>
      </c>
      <c r="D11">
        <f>E11*25.4</f>
        <v>279.39999999999998</v>
      </c>
      <c r="E11" s="9">
        <v>11</v>
      </c>
    </row>
    <row r="12" spans="2:10" x14ac:dyDescent="0.25">
      <c r="B12" t="s">
        <v>14</v>
      </c>
      <c r="C12" t="s">
        <v>7</v>
      </c>
      <c r="D12">
        <f>E12*25.4</f>
        <v>215.89999999999998</v>
      </c>
      <c r="E12" s="9">
        <v>8.5</v>
      </c>
    </row>
    <row r="15" spans="2:10" x14ac:dyDescent="0.25">
      <c r="D15" t="s">
        <v>12</v>
      </c>
    </row>
    <row r="16" spans="2:10" x14ac:dyDescent="0.25">
      <c r="B16" t="s">
        <v>17</v>
      </c>
      <c r="C16" t="s">
        <v>11</v>
      </c>
      <c r="D16">
        <f>D5/D11</f>
        <v>0.12526843235504653</v>
      </c>
    </row>
    <row r="17" spans="2:8" x14ac:dyDescent="0.25">
      <c r="B17" t="s">
        <v>18</v>
      </c>
      <c r="C17" t="s">
        <v>15</v>
      </c>
      <c r="D17">
        <f>E12/E11</f>
        <v>0.77272727272727271</v>
      </c>
    </row>
    <row r="18" spans="2:8" x14ac:dyDescent="0.25">
      <c r="B18" t="s">
        <v>19</v>
      </c>
      <c r="C18" t="s">
        <v>20</v>
      </c>
      <c r="D18">
        <f>D7/D5</f>
        <v>1.1547005383792515</v>
      </c>
      <c r="E18" t="s">
        <v>27</v>
      </c>
    </row>
    <row r="19" spans="2:8" x14ac:dyDescent="0.25">
      <c r="B19" t="s">
        <v>19</v>
      </c>
      <c r="C19" t="s">
        <v>26</v>
      </c>
      <c r="D19">
        <f>SQRT(3)/2</f>
        <v>0.8660254037844386</v>
      </c>
      <c r="E19" t="s">
        <v>28</v>
      </c>
    </row>
    <row r="21" spans="2:8" x14ac:dyDescent="0.25">
      <c r="D21" t="s">
        <v>13</v>
      </c>
      <c r="E21" t="s">
        <v>16</v>
      </c>
      <c r="F21" t="s">
        <v>21</v>
      </c>
    </row>
    <row r="22" spans="2:8" x14ac:dyDescent="0.25">
      <c r="B22" t="s">
        <v>14</v>
      </c>
      <c r="C22" t="s">
        <v>6</v>
      </c>
      <c r="D22" s="9">
        <f>280*4.6</f>
        <v>1288</v>
      </c>
      <c r="E22" s="10">
        <f>ROUND(D22,0)</f>
        <v>1288</v>
      </c>
      <c r="F22" s="4">
        <f>(E22-D22)/D22</f>
        <v>0</v>
      </c>
    </row>
    <row r="23" spans="2:8" x14ac:dyDescent="0.25">
      <c r="B23" t="s">
        <v>14</v>
      </c>
      <c r="C23" t="s">
        <v>7</v>
      </c>
      <c r="D23">
        <f>D22*D17</f>
        <v>995.27272727272725</v>
      </c>
      <c r="E23" s="11">
        <f>ROUND(D23,0)</f>
        <v>995</v>
      </c>
      <c r="F23" s="4">
        <f>(E23-D23)/D23</f>
        <v>-2.7402265253925582E-4</v>
      </c>
    </row>
    <row r="24" spans="2:8" x14ac:dyDescent="0.25">
      <c r="E24" s="6"/>
    </row>
    <row r="25" spans="2:8" x14ac:dyDescent="0.25">
      <c r="B25" s="14" t="s">
        <v>8</v>
      </c>
      <c r="C25" s="14" t="s">
        <v>30</v>
      </c>
      <c r="D25" s="18">
        <f>D22*D16+5</f>
        <v>166.34574087329995</v>
      </c>
      <c r="E25" s="14">
        <f>ROUND(D25,0)</f>
        <v>166</v>
      </c>
      <c r="F25" s="4">
        <f>(E25-D25)/D25</f>
        <v>-2.0784474040924485E-3</v>
      </c>
      <c r="G25" s="8" t="b">
        <f>ISEVEN(E25)</f>
        <v>1</v>
      </c>
      <c r="H25" s="5" t="s">
        <v>22</v>
      </c>
    </row>
    <row r="26" spans="2:8" x14ac:dyDescent="0.25">
      <c r="B26" s="16" t="s">
        <v>8</v>
      </c>
      <c r="C26" s="16" t="s">
        <v>0</v>
      </c>
      <c r="D26" s="16">
        <f>D25*D18</f>
        <v>192.07951654349489</v>
      </c>
      <c r="E26" s="16">
        <f>ROUND(D26,0)</f>
        <v>192</v>
      </c>
      <c r="F26" s="4">
        <f>(E26-D26)/D26</f>
        <v>-4.1397721592496828E-4</v>
      </c>
      <c r="G26" s="8" t="b">
        <f>ISEVEN(E26)</f>
        <v>1</v>
      </c>
      <c r="H26" s="5" t="s">
        <v>38</v>
      </c>
    </row>
    <row r="27" spans="2:8" x14ac:dyDescent="0.25">
      <c r="B27" s="14" t="s">
        <v>8</v>
      </c>
      <c r="C27" s="14" t="s">
        <v>32</v>
      </c>
      <c r="D27" s="14">
        <f>D25/2</f>
        <v>83.172870436649973</v>
      </c>
      <c r="E27" s="15">
        <f>ROUND(D27,0)</f>
        <v>83</v>
      </c>
      <c r="F27" s="4">
        <f>(E27-D27)/D27</f>
        <v>-2.0784474040924485E-3</v>
      </c>
      <c r="G27" s="8" t="b">
        <f>F27&lt;0</f>
        <v>1</v>
      </c>
      <c r="H27" s="5" t="s">
        <v>29</v>
      </c>
    </row>
    <row r="28" spans="2:8" x14ac:dyDescent="0.25">
      <c r="B28" s="12" t="s">
        <v>8</v>
      </c>
      <c r="C28" s="12" t="s">
        <v>31</v>
      </c>
      <c r="D28" s="12">
        <f>D25*D19</f>
        <v>144.05963740762118</v>
      </c>
      <c r="E28" s="13">
        <f>ROUND(D28,0)</f>
        <v>144</v>
      </c>
      <c r="F28" s="4">
        <f>(E28-D28)/D28</f>
        <v>-4.1397721592506689E-4</v>
      </c>
      <c r="G28" s="8" t="b">
        <f>F28&lt;0</f>
        <v>1</v>
      </c>
      <c r="H28" s="5" t="s">
        <v>23</v>
      </c>
    </row>
    <row r="29" spans="2:8" x14ac:dyDescent="0.25">
      <c r="B29" s="16" t="s">
        <v>8</v>
      </c>
      <c r="C29" s="16" t="s">
        <v>37</v>
      </c>
      <c r="D29" s="16">
        <f>D26/2</f>
        <v>96.039758271747445</v>
      </c>
      <c r="E29" s="17">
        <f>ROUND(D29,0)</f>
        <v>96</v>
      </c>
      <c r="F29" s="4">
        <f>(E29-D29)/D29</f>
        <v>-4.1397721592496828E-4</v>
      </c>
      <c r="G29" s="8" t="b">
        <f>F29&lt;0</f>
        <v>1</v>
      </c>
      <c r="H29" s="5" t="s">
        <v>39</v>
      </c>
    </row>
    <row r="31" spans="2:8" x14ac:dyDescent="0.25">
      <c r="D31" t="s">
        <v>12</v>
      </c>
      <c r="E31" t="s">
        <v>25</v>
      </c>
      <c r="F31" t="s">
        <v>21</v>
      </c>
    </row>
    <row r="32" spans="2:8" x14ac:dyDescent="0.25">
      <c r="B32" t="s">
        <v>24</v>
      </c>
      <c r="C32" t="s">
        <v>33</v>
      </c>
      <c r="D32">
        <f>D22/D25</f>
        <v>7.7429093960453548</v>
      </c>
      <c r="E32" s="7"/>
      <c r="F32" s="3"/>
    </row>
    <row r="33" spans="2:7" x14ac:dyDescent="0.25">
      <c r="B33" t="s">
        <v>24</v>
      </c>
      <c r="C33" t="s">
        <v>34</v>
      </c>
      <c r="D33">
        <f>D32</f>
        <v>7.7429093960453548</v>
      </c>
      <c r="E33" s="11">
        <f>FLOOR(D33,1)</f>
        <v>7</v>
      </c>
      <c r="F33" s="3">
        <f>(E33-D33)/D33</f>
        <v>-9.594706047119593E-2</v>
      </c>
      <c r="G33" s="8" t="b">
        <f>F33&lt;0</f>
        <v>1</v>
      </c>
    </row>
    <row r="34" spans="2:7" x14ac:dyDescent="0.25">
      <c r="B34" t="s">
        <v>24</v>
      </c>
      <c r="C34" t="s">
        <v>35</v>
      </c>
      <c r="D34">
        <f>D33-0.5</f>
        <v>7.2429093960453548</v>
      </c>
      <c r="E34" s="11">
        <f>FLOOR(D34,1)</f>
        <v>7</v>
      </c>
      <c r="F34" s="3">
        <f>(E34-D34)/D34</f>
        <v>-3.35375444815013E-2</v>
      </c>
      <c r="G34" s="8" t="b">
        <f>F35&lt;0</f>
        <v>1</v>
      </c>
    </row>
    <row r="35" spans="2:7" x14ac:dyDescent="0.25">
      <c r="B35" t="s">
        <v>24</v>
      </c>
      <c r="C35" t="s">
        <v>7</v>
      </c>
      <c r="D35">
        <f>(D23-D26)/D28+1</f>
        <v>6.5754215766666997</v>
      </c>
      <c r="E35" s="11">
        <f>FLOOR(D35,1)</f>
        <v>6</v>
      </c>
      <c r="F35" s="3">
        <f>(E35-D35)/D35</f>
        <v>-8.7510978567308842E-2</v>
      </c>
      <c r="G35" s="8" t="b">
        <f>F35&lt;0</f>
        <v>1</v>
      </c>
    </row>
  </sheetData>
  <conditionalFormatting sqref="G33:G35 G25:G28">
    <cfRule type="cellIs" dxfId="1" priority="2" operator="equal">
      <formula>FALSE</formula>
    </cfRule>
  </conditionalFormatting>
  <conditionalFormatting sqref="G29">
    <cfRule type="cellIs" dxfId="0" priority="1" operator="equal">
      <formula>FALSE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Bhipsher</dc:creator>
  <cp:lastModifiedBy>Bhipsher</cp:lastModifiedBy>
  <dcterms:created xsi:type="dcterms:W3CDTF">2019-07-07T03:50:24Z</dcterms:created>
  <dcterms:modified xsi:type="dcterms:W3CDTF">2019-07-14T16:32:36Z</dcterms:modified>
</cp:coreProperties>
</file>