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glin2\Downloads\"/>
    </mc:Choice>
  </mc:AlternateContent>
  <xr:revisionPtr revIDLastSave="0" documentId="13_ncr:1_{B87AFAB0-1F3A-40E7-8DD3-698DE06AD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2USArrests" sheetId="1" r:id="rId1"/>
  </sheets>
  <definedNames>
    <definedName name="_xlchart.v1.0" hidden="1">'2.2USArrests'!$C$1</definedName>
    <definedName name="_xlchart.v1.1" hidden="1">'2.2USArrests'!$C$2:$C$51</definedName>
    <definedName name="_xlchart.v1.2" hidden="1">'2.2USArrests'!$D$1</definedName>
    <definedName name="_xlchart.v1.3" hidden="1">'2.2USArrests'!$D$2:$D$51</definedName>
    <definedName name="_xlchart.v1.4" hidden="1">'2.2USArrests'!$D$1</definedName>
    <definedName name="_xlchart.v1.5" hidden="1">'2.2USArrests'!$D$2:$D$51</definedName>
    <definedName name="_xlchart.v1.6" hidden="1">'2.2USArrests'!$B$1</definedName>
    <definedName name="_xlchart.v1.7" hidden="1">'2.2USArrests'!$B$2:$B$51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H32" i="1"/>
  <c r="I32" i="1"/>
  <c r="G32" i="1"/>
  <c r="H31" i="1"/>
  <c r="I31" i="1"/>
  <c r="G31" i="1"/>
  <c r="H30" i="1"/>
  <c r="I30" i="1"/>
  <c r="G30" i="1"/>
  <c r="H23" i="1"/>
  <c r="I23" i="1"/>
  <c r="G23" i="1"/>
  <c r="G26" i="1"/>
  <c r="H26" i="1"/>
  <c r="I26" i="1"/>
  <c r="G27" i="1"/>
  <c r="H27" i="1"/>
  <c r="I27" i="1"/>
  <c r="G28" i="1"/>
  <c r="H28" i="1"/>
  <c r="I28" i="1"/>
  <c r="H21" i="1"/>
  <c r="I21" i="1"/>
  <c r="G21" i="1"/>
  <c r="G22" i="1"/>
  <c r="H20" i="1"/>
  <c r="I20" i="1"/>
  <c r="G20" i="1"/>
  <c r="H22" i="1"/>
  <c r="I22" i="1"/>
  <c r="H19" i="1"/>
  <c r="I19" i="1"/>
  <c r="H18" i="1"/>
  <c r="I18" i="1"/>
  <c r="G19" i="1"/>
  <c r="G18" i="1"/>
</calcChain>
</file>

<file path=xl/sharedStrings.xml><?xml version="1.0" encoding="utf-8"?>
<sst xmlns="http://schemas.openxmlformats.org/spreadsheetml/2006/main" count="72" uniqueCount="66">
  <si>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</si>
  <si>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</si>
  <si>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</si>
  <si>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</si>
  <si>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</si>
  <si>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</si>
  <si>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</si>
  <si>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</si>
  <si>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</si>
  <si>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</si>
  <si>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</si>
  <si>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</si>
  <si>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</si>
  <si>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</si>
  <si>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</si>
  <si>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</si>
  <si>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</si>
  <si>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</si>
  <si>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</si>
  <si>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</si>
  <si>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</si>
  <si>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</si>
  <si>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</si>
  <si>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</si>
  <si>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</si>
  <si>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</si>
  <si>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</si>
  <si>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</si>
  <si>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</si>
  <si>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</si>
  <si>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</si>
  <si>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</si>
  <si>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</si>
  <si>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</si>
  <si>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</si>
  <si>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</si>
  <si>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</si>
  <si>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</si>
  <si>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</si>
  <si>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</si>
  <si>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</si>
  <si>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</si>
  <si>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</si>
  <si>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</si>
  <si>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</si>
  <si>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</si>
  <si>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</si>
  <si>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</si>
  <si>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</si>
  <si>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</si>
  <si>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</si>
  <si>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</si>
  <si>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</si>
  <si>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Min</t>
  </si>
  <si>
    <t>Q1</t>
  </si>
  <si>
    <t>Mean</t>
  </si>
  <si>
    <t>Max</t>
  </si>
  <si>
    <t>Assualt</t>
  </si>
  <si>
    <t>Median</t>
  </si>
  <si>
    <t>Mode</t>
  </si>
  <si>
    <t>Q3</t>
  </si>
  <si>
    <t>IQR</t>
  </si>
  <si>
    <t>Range</t>
  </si>
  <si>
    <t>Variance</t>
  </si>
  <si>
    <t>Standard Deviation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</si>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</sst>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Murder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Murder</a:t>
          </a:r>
        </a:p>
      </cx:txPr>
    </cx:title>
    <cx:plotArea>
      <cx:plotAreaRegion>
        <cx:series layoutId="clusteredColumn" uniqueId="{832D2D31-B13E-447E-B2D5-5C1D2B098767}">
          <cx:tx>
            <cx:txData>
              <cx:f>_xlchart.v1.6</cx:f>
              <cx:v>Murder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Assault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Assault</a:t>
          </a:r>
        </a:p>
      </cx:txPr>
    </cx:title>
    <cx:plotArea>
      <cx:plotAreaRegion>
        <cx:series layoutId="clusteredColumn" uniqueId="{52320003-9AB5-4D1F-B570-0259A61955D4}">
          <cx:tx>
            <cx:txData>
              <cx:f>_xlchart.v1.0</cx:f>
              <cx:v>Assault</cx:v>
            </cx:txData>
          </cx:tx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Urban Population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Urban Population</a:t>
          </a:r>
        </a:p>
      </cx:txPr>
    </cx:title>
    <cx:plotArea>
      <cx:plotAreaRegion>
        <cx:series layoutId="clusteredColumn" uniqueId="{4BD3AA1C-1652-4866-A863-8658B62FEB71}">
          <cx:tx>
            <cx:txData>
              <cx:f>_xlchart.v1.4</cx:f>
              <cx:v>UrbanPop</cx:v>
            </cx:txData>
          </cx:tx>
          <cx:dataId val="0"/>
          <cx:layoutPr>
            <cx:binning intervalClosed="r">
              <cx:binSize val="6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11</xdr:col>
      <xdr:colOff>600075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CDF5E7-8C10-9859-78EA-CEFADDA36C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0"/>
              <a:ext cx="43910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600075</xdr:colOff>
      <xdr:row>0</xdr:row>
      <xdr:rowOff>4762</xdr:rowOff>
    </xdr:from>
    <xdr:to>
      <xdr:col>20</xdr:col>
      <xdr:colOff>9525</xdr:colOff>
      <xdr:row>14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893A40-C0B9-16D8-619D-B20479A9A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8625" y="4762"/>
              <a:ext cx="4286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638175</xdr:colOff>
      <xdr:row>16</xdr:row>
      <xdr:rowOff>4762</xdr:rowOff>
    </xdr:from>
    <xdr:to>
      <xdr:col>17</xdr:col>
      <xdr:colOff>295275</xdr:colOff>
      <xdr:row>30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2D3675E-3E68-13A7-6BE1-37C17CDBC1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9825" y="3052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0" workbookViewId="0">
      <selection activeCell="S20" sqref="S20"/>
    </sheetView>
  </sheetViews>
  <sheetFormatPr defaultRowHeight="15" x14ac:dyDescent="0.25"/>
  <cols>
    <col min="6" max="6" width="18.140625" bestFit="1" customWidth="1"/>
    <col min="7" max="7" width="12" bestFit="1" customWidth="1"/>
    <col min="9" max="9" width="9.7109375" bestFit="1" customWidth="1"/>
    <col min="10" max="10" width="9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13.2</v>
      </c>
      <c r="C2">
        <v>236</v>
      </c>
      <c r="D2">
        <v>58</v>
      </c>
    </row>
    <row r="3" spans="1:4" x14ac:dyDescent="0.25">
      <c r="A3" t="s">
        <v>4</v>
      </c>
      <c r="B3">
        <v>10</v>
      </c>
      <c r="C3">
        <v>263</v>
      </c>
      <c r="D3">
        <v>48</v>
      </c>
    </row>
    <row r="4" spans="1:4" x14ac:dyDescent="0.25">
      <c r="A4" t="s">
        <v>5</v>
      </c>
      <c r="B4">
        <v>8.1</v>
      </c>
      <c r="C4">
        <v>294</v>
      </c>
      <c r="D4">
        <v>80</v>
      </c>
    </row>
    <row r="5" spans="1:4" x14ac:dyDescent="0.25">
      <c r="A5" t="s">
        <v>6</v>
      </c>
      <c r="B5">
        <v>8.8000000000000007</v>
      </c>
      <c r="C5">
        <v>190</v>
      </c>
      <c r="D5">
        <v>50</v>
      </c>
    </row>
    <row r="6" spans="1:4" x14ac:dyDescent="0.25">
      <c r="A6" t="s">
        <v>7</v>
      </c>
      <c r="B6">
        <v>9</v>
      </c>
      <c r="C6">
        <v>276</v>
      </c>
      <c r="D6">
        <v>91</v>
      </c>
    </row>
    <row r="7" spans="1:4" x14ac:dyDescent="0.25">
      <c r="A7" t="s">
        <v>8</v>
      </c>
      <c r="B7">
        <v>7.9</v>
      </c>
      <c r="C7">
        <v>204</v>
      </c>
      <c r="D7">
        <v>78</v>
      </c>
    </row>
    <row r="8" spans="1:4" x14ac:dyDescent="0.25">
      <c r="A8" t="s">
        <v>9</v>
      </c>
      <c r="B8">
        <v>3.3</v>
      </c>
      <c r="C8">
        <v>110</v>
      </c>
      <c r="D8">
        <v>77</v>
      </c>
    </row>
    <row r="9" spans="1:4" x14ac:dyDescent="0.25">
      <c r="A9" t="s">
        <v>10</v>
      </c>
      <c r="B9">
        <v>5.9</v>
      </c>
      <c r="C9">
        <v>238</v>
      </c>
      <c r="D9">
        <v>72</v>
      </c>
    </row>
    <row r="10" spans="1:4" x14ac:dyDescent="0.25">
      <c r="A10" t="s">
        <v>11</v>
      </c>
      <c r="B10">
        <v>15.4</v>
      </c>
      <c r="C10">
        <v>335</v>
      </c>
      <c r="D10">
        <v>80</v>
      </c>
    </row>
    <row r="11" spans="1:4" x14ac:dyDescent="0.25">
      <c r="A11" t="s">
        <v>12</v>
      </c>
      <c r="B11">
        <v>17.399999999999999</v>
      </c>
      <c r="C11">
        <v>182.18</v>
      </c>
      <c r="D11">
        <v>60</v>
      </c>
    </row>
    <row r="12" spans="1:4" x14ac:dyDescent="0.25">
      <c r="A12" t="s">
        <v>13</v>
      </c>
      <c r="B12">
        <v>5.3</v>
      </c>
      <c r="C12">
        <v>46</v>
      </c>
      <c r="D12">
        <v>83</v>
      </c>
    </row>
    <row r="13" spans="1:4" x14ac:dyDescent="0.25">
      <c r="A13" t="s">
        <v>14</v>
      </c>
      <c r="B13">
        <v>2.6</v>
      </c>
      <c r="C13">
        <v>120</v>
      </c>
      <c r="D13">
        <v>54</v>
      </c>
    </row>
    <row r="14" spans="1:4" x14ac:dyDescent="0.25">
      <c r="A14" t="s">
        <v>15</v>
      </c>
      <c r="B14">
        <v>10.4</v>
      </c>
      <c r="C14">
        <v>249</v>
      </c>
      <c r="D14">
        <v>83</v>
      </c>
    </row>
    <row r="15" spans="1:4" x14ac:dyDescent="0.25">
      <c r="A15" t="s">
        <v>16</v>
      </c>
      <c r="B15">
        <v>7.2</v>
      </c>
      <c r="C15">
        <v>113</v>
      </c>
      <c r="D15">
        <v>65</v>
      </c>
    </row>
    <row r="16" spans="1:4" x14ac:dyDescent="0.25">
      <c r="A16" t="s">
        <v>17</v>
      </c>
      <c r="B16">
        <v>2.2000000000000002</v>
      </c>
      <c r="C16">
        <v>56</v>
      </c>
      <c r="D16">
        <v>570</v>
      </c>
    </row>
    <row r="17" spans="1:9" x14ac:dyDescent="0.25">
      <c r="A17" t="s">
        <v>18</v>
      </c>
      <c r="B17">
        <v>6</v>
      </c>
      <c r="C17">
        <v>115</v>
      </c>
      <c r="D17">
        <v>66</v>
      </c>
      <c r="G17" t="s">
        <v>0</v>
      </c>
      <c r="H17" t="s">
        <v>1</v>
      </c>
      <c r="I17" t="s">
        <v>2</v>
      </c>
    </row>
    <row r="18" spans="1:9" x14ac:dyDescent="0.25">
      <c r="A18" t="s">
        <v>19</v>
      </c>
      <c r="B18">
        <v>9.6999999999999993</v>
      </c>
      <c r="C18">
        <v>109</v>
      </c>
      <c r="D18">
        <v>52</v>
      </c>
      <c r="F18" t="s">
        <v>53</v>
      </c>
      <c r="G18">
        <f>MIN(B:B)</f>
        <v>0.8</v>
      </c>
      <c r="H18">
        <f t="shared" ref="H18:I18" si="0">MIN(C:C)</f>
        <v>45</v>
      </c>
      <c r="I18">
        <f t="shared" si="0"/>
        <v>6</v>
      </c>
    </row>
    <row r="19" spans="1:9" x14ac:dyDescent="0.25">
      <c r="A19" t="s">
        <v>20</v>
      </c>
      <c r="B19">
        <v>15.4</v>
      </c>
      <c r="C19">
        <v>249</v>
      </c>
      <c r="D19">
        <v>66</v>
      </c>
      <c r="F19" t="s">
        <v>54</v>
      </c>
      <c r="G19">
        <f>QUARTILE(B:B,1)</f>
        <v>4.0750000000000002</v>
      </c>
      <c r="H19">
        <f t="shared" ref="H19:I19" si="1">QUARTILE(C:C,1)</f>
        <v>109</v>
      </c>
      <c r="I19">
        <f t="shared" si="1"/>
        <v>53.25</v>
      </c>
    </row>
    <row r="20" spans="1:9" x14ac:dyDescent="0.25">
      <c r="A20" t="s">
        <v>21</v>
      </c>
      <c r="B20">
        <v>2.1</v>
      </c>
      <c r="C20">
        <v>83</v>
      </c>
      <c r="D20">
        <v>51</v>
      </c>
      <c r="F20" t="s">
        <v>58</v>
      </c>
      <c r="G20">
        <f>QUARTILE(B:B,2)</f>
        <v>7.25</v>
      </c>
      <c r="H20">
        <f t="shared" ref="H20:I20" si="2">QUARTILE(C:C,2)</f>
        <v>159</v>
      </c>
      <c r="I20">
        <f t="shared" si="2"/>
        <v>66</v>
      </c>
    </row>
    <row r="21" spans="1:9" x14ac:dyDescent="0.25">
      <c r="A21" t="s">
        <v>22</v>
      </c>
      <c r="B21">
        <v>11.3</v>
      </c>
      <c r="C21">
        <v>300</v>
      </c>
      <c r="D21">
        <v>67</v>
      </c>
      <c r="F21" t="s">
        <v>60</v>
      </c>
      <c r="G21">
        <f>QUARTILE(B:B,3)</f>
        <v>11.25</v>
      </c>
      <c r="H21">
        <f t="shared" ref="H21:I21" si="3">QUARTILE(C:C,3)</f>
        <v>249</v>
      </c>
      <c r="I21">
        <f t="shared" si="3"/>
        <v>77.75</v>
      </c>
    </row>
    <row r="22" spans="1:9" x14ac:dyDescent="0.25">
      <c r="A22" t="s">
        <v>23</v>
      </c>
      <c r="B22">
        <v>4.4000000000000004</v>
      </c>
      <c r="C22">
        <v>149</v>
      </c>
      <c r="D22">
        <v>85</v>
      </c>
      <c r="F22" t="s">
        <v>56</v>
      </c>
      <c r="G22">
        <f t="shared" ref="G22:I22" si="4">MAX(B:B)</f>
        <v>17.399999999999999</v>
      </c>
      <c r="H22">
        <f t="shared" si="4"/>
        <v>879</v>
      </c>
      <c r="I22">
        <f t="shared" si="4"/>
        <v>570</v>
      </c>
    </row>
    <row r="23" spans="1:9" x14ac:dyDescent="0.25">
      <c r="A23" t="s">
        <v>24</v>
      </c>
      <c r="B23">
        <v>12.1</v>
      </c>
      <c r="C23">
        <v>255</v>
      </c>
      <c r="D23">
        <v>74</v>
      </c>
      <c r="F23" t="s">
        <v>61</v>
      </c>
      <c r="G23">
        <f>G21-G19</f>
        <v>7.1749999999999998</v>
      </c>
      <c r="H23">
        <f t="shared" ref="H23:I23" si="5">H21-H19</f>
        <v>140</v>
      </c>
      <c r="I23">
        <f t="shared" si="5"/>
        <v>24.5</v>
      </c>
    </row>
    <row r="24" spans="1:9" x14ac:dyDescent="0.25">
      <c r="A24" t="s">
        <v>25</v>
      </c>
      <c r="B24">
        <v>2.7</v>
      </c>
      <c r="C24">
        <v>72</v>
      </c>
      <c r="D24">
        <v>66</v>
      </c>
    </row>
    <row r="25" spans="1:9" x14ac:dyDescent="0.25">
      <c r="A25" t="s">
        <v>26</v>
      </c>
      <c r="B25">
        <v>16.100000000000001</v>
      </c>
      <c r="C25">
        <v>259</v>
      </c>
      <c r="D25">
        <v>44</v>
      </c>
      <c r="G25" t="s">
        <v>0</v>
      </c>
      <c r="H25" t="s">
        <v>57</v>
      </c>
      <c r="I25" t="s">
        <v>2</v>
      </c>
    </row>
    <row r="26" spans="1:9" x14ac:dyDescent="0.25">
      <c r="A26" t="s">
        <v>27</v>
      </c>
      <c r="B26">
        <v>9</v>
      </c>
      <c r="C26">
        <v>178</v>
      </c>
      <c r="D26">
        <v>70</v>
      </c>
      <c r="F26" t="s">
        <v>55</v>
      </c>
      <c r="G26">
        <f>AVERAGE(B:B)</f>
        <v>7.7879999999999994</v>
      </c>
      <c r="H26">
        <f t="shared" ref="H26" si="6">AVERAGE(C:C)</f>
        <v>182.18360000000001</v>
      </c>
      <c r="I26">
        <f t="shared" ref="I26" si="7">AVERAGE(D:D)</f>
        <v>74.2</v>
      </c>
    </row>
    <row r="27" spans="1:9" x14ac:dyDescent="0.25">
      <c r="A27" t="s">
        <v>28</v>
      </c>
      <c r="B27">
        <v>6</v>
      </c>
      <c r="C27">
        <v>109</v>
      </c>
      <c r="D27">
        <v>53</v>
      </c>
      <c r="F27" t="s">
        <v>58</v>
      </c>
      <c r="G27">
        <f>MEDIAN(B:B)</f>
        <v>7.25</v>
      </c>
      <c r="H27">
        <f t="shared" ref="H27" si="8">MEDIAN(C:C)</f>
        <v>159</v>
      </c>
      <c r="I27">
        <f t="shared" ref="I27" si="9">MEDIAN(D:D)</f>
        <v>66</v>
      </c>
    </row>
    <row r="28" spans="1:9" x14ac:dyDescent="0.25">
      <c r="A28" t="s">
        <v>29</v>
      </c>
      <c r="B28">
        <v>4.3</v>
      </c>
      <c r="C28">
        <v>102</v>
      </c>
      <c r="D28">
        <v>62</v>
      </c>
      <c r="F28" t="s">
        <v>59</v>
      </c>
      <c r="G28">
        <f>MODE(B:B)</f>
        <v>13.2</v>
      </c>
      <c r="H28">
        <f t="shared" ref="H28" si="10">MODE(C:C)</f>
        <v>120</v>
      </c>
      <c r="I28">
        <f t="shared" ref="I28" si="11">MODE(D:D)</f>
        <v>80</v>
      </c>
    </row>
    <row r="29" spans="1:9" x14ac:dyDescent="0.25">
      <c r="A29" t="s">
        <v>30</v>
      </c>
      <c r="B29">
        <v>12.2</v>
      </c>
      <c r="C29">
        <v>252</v>
      </c>
      <c r="D29">
        <v>81</v>
      </c>
    </row>
    <row r="30" spans="1:9" x14ac:dyDescent="0.25">
      <c r="A30" t="s">
        <v>31</v>
      </c>
      <c r="B30">
        <v>2.1</v>
      </c>
      <c r="C30">
        <v>57</v>
      </c>
      <c r="D30">
        <v>56</v>
      </c>
      <c r="F30" t="s">
        <v>62</v>
      </c>
      <c r="G30">
        <f>G22-G18</f>
        <v>16.599999999999998</v>
      </c>
      <c r="H30">
        <f t="shared" ref="H30:I30" si="12">H22-H18</f>
        <v>834</v>
      </c>
      <c r="I30">
        <f t="shared" si="12"/>
        <v>564</v>
      </c>
    </row>
    <row r="31" spans="1:9" x14ac:dyDescent="0.25">
      <c r="A31" t="s">
        <v>32</v>
      </c>
      <c r="B31">
        <v>7.4</v>
      </c>
      <c r="C31">
        <v>159</v>
      </c>
      <c r="D31">
        <v>89</v>
      </c>
      <c r="F31" t="s">
        <v>63</v>
      </c>
      <c r="G31">
        <f>_xlfn.VAR.P(B:B)</f>
        <v>18.591056000000005</v>
      </c>
      <c r="H31">
        <f t="shared" ref="H31:I31" si="13">_xlfn.VAR.P(C:C)</f>
        <v>16443.746939039993</v>
      </c>
      <c r="I31">
        <f t="shared" si="13"/>
        <v>5281</v>
      </c>
    </row>
    <row r="32" spans="1:9" x14ac:dyDescent="0.25">
      <c r="A32" t="s">
        <v>33</v>
      </c>
      <c r="B32">
        <v>11.4</v>
      </c>
      <c r="C32">
        <v>285</v>
      </c>
      <c r="D32">
        <v>70</v>
      </c>
      <c r="F32" t="s">
        <v>64</v>
      </c>
      <c r="G32">
        <f>_xlfn.STDEV.P(B:B)</f>
        <v>4.3117346857152521</v>
      </c>
      <c r="H32">
        <f t="shared" ref="H32:I32" si="14">_xlfn.STDEV.P(C:C)</f>
        <v>128.23317409718902</v>
      </c>
      <c r="I32">
        <f t="shared" si="14"/>
        <v>72.670489196096653</v>
      </c>
    </row>
    <row r="33" spans="1:7" x14ac:dyDescent="0.25">
      <c r="A33" t="s">
        <v>34</v>
      </c>
      <c r="B33">
        <v>11.1</v>
      </c>
      <c r="C33">
        <v>254</v>
      </c>
      <c r="D33">
        <v>6</v>
      </c>
    </row>
    <row r="34" spans="1:7" x14ac:dyDescent="0.25">
      <c r="A34" t="s">
        <v>35</v>
      </c>
      <c r="B34">
        <v>13</v>
      </c>
      <c r="C34">
        <v>337</v>
      </c>
      <c r="D34">
        <v>45</v>
      </c>
      <c r="F34" t="s">
        <v>65</v>
      </c>
      <c r="G34">
        <f>CORREL(B:B,C:C)</f>
        <v>0.64937591216200663</v>
      </c>
    </row>
    <row r="35" spans="1:7" x14ac:dyDescent="0.25">
      <c r="A35" t="s">
        <v>36</v>
      </c>
      <c r="B35">
        <v>0.8</v>
      </c>
      <c r="C35">
        <v>45</v>
      </c>
      <c r="D35">
        <v>44</v>
      </c>
    </row>
    <row r="36" spans="1:7" x14ac:dyDescent="0.25">
      <c r="A36" t="s">
        <v>37</v>
      </c>
      <c r="B36">
        <v>7.3</v>
      </c>
      <c r="C36">
        <v>120</v>
      </c>
      <c r="D36">
        <v>75</v>
      </c>
    </row>
    <row r="37" spans="1:7" x14ac:dyDescent="0.25">
      <c r="A37" t="s">
        <v>38</v>
      </c>
      <c r="B37">
        <v>6.6</v>
      </c>
      <c r="C37">
        <v>151</v>
      </c>
      <c r="D37">
        <v>68</v>
      </c>
    </row>
    <row r="38" spans="1:7" x14ac:dyDescent="0.25">
      <c r="A38" t="s">
        <v>39</v>
      </c>
      <c r="B38">
        <v>4.9000000000000004</v>
      </c>
      <c r="C38">
        <v>159</v>
      </c>
      <c r="D38">
        <v>67</v>
      </c>
    </row>
    <row r="39" spans="1:7" x14ac:dyDescent="0.25">
      <c r="A39" t="s">
        <v>40</v>
      </c>
      <c r="B39">
        <v>6.3</v>
      </c>
      <c r="C39">
        <v>106</v>
      </c>
      <c r="D39">
        <v>72</v>
      </c>
    </row>
    <row r="40" spans="1:7" x14ac:dyDescent="0.25">
      <c r="A40" t="s">
        <v>41</v>
      </c>
      <c r="B40">
        <v>3.4</v>
      </c>
      <c r="C40">
        <v>174</v>
      </c>
      <c r="D40">
        <v>87</v>
      </c>
    </row>
    <row r="41" spans="1:7" x14ac:dyDescent="0.25">
      <c r="A41" t="s">
        <v>42</v>
      </c>
      <c r="B41">
        <v>14.4</v>
      </c>
      <c r="C41">
        <v>879</v>
      </c>
      <c r="D41">
        <v>48</v>
      </c>
    </row>
    <row r="42" spans="1:7" x14ac:dyDescent="0.25">
      <c r="A42" t="s">
        <v>43</v>
      </c>
      <c r="B42">
        <v>3.8</v>
      </c>
      <c r="C42">
        <v>86</v>
      </c>
      <c r="D42">
        <v>45</v>
      </c>
    </row>
    <row r="43" spans="1:7" x14ac:dyDescent="0.25">
      <c r="A43" t="s">
        <v>44</v>
      </c>
      <c r="B43">
        <v>13.2</v>
      </c>
      <c r="C43">
        <v>188</v>
      </c>
      <c r="D43">
        <v>59</v>
      </c>
    </row>
    <row r="44" spans="1:7" x14ac:dyDescent="0.25">
      <c r="A44" t="s">
        <v>45</v>
      </c>
      <c r="B44">
        <v>12.7</v>
      </c>
      <c r="C44">
        <v>201</v>
      </c>
      <c r="D44">
        <v>80</v>
      </c>
    </row>
    <row r="45" spans="1:7" x14ac:dyDescent="0.25">
      <c r="A45" t="s">
        <v>46</v>
      </c>
      <c r="B45">
        <v>3.2</v>
      </c>
      <c r="C45">
        <v>120</v>
      </c>
      <c r="D45">
        <v>80</v>
      </c>
    </row>
    <row r="46" spans="1:7" x14ac:dyDescent="0.25">
      <c r="A46" t="s">
        <v>47</v>
      </c>
      <c r="B46">
        <v>2.2000000000000002</v>
      </c>
      <c r="C46">
        <v>48</v>
      </c>
      <c r="D46">
        <v>32</v>
      </c>
    </row>
    <row r="47" spans="1:7" x14ac:dyDescent="0.25">
      <c r="A47" t="s">
        <v>48</v>
      </c>
      <c r="B47">
        <v>8.5</v>
      </c>
      <c r="C47">
        <v>156</v>
      </c>
      <c r="D47">
        <v>63</v>
      </c>
    </row>
    <row r="48" spans="1:7" x14ac:dyDescent="0.25">
      <c r="A48" t="s">
        <v>49</v>
      </c>
      <c r="B48">
        <v>4</v>
      </c>
      <c r="C48">
        <v>145</v>
      </c>
      <c r="D48">
        <v>73</v>
      </c>
    </row>
    <row r="49" spans="1:4" x14ac:dyDescent="0.25">
      <c r="A49" t="s">
        <v>50</v>
      </c>
      <c r="B49">
        <v>5.7</v>
      </c>
      <c r="C49">
        <v>81</v>
      </c>
      <c r="D49">
        <v>39</v>
      </c>
    </row>
    <row r="50" spans="1:4" x14ac:dyDescent="0.25">
      <c r="A50" t="s">
        <v>51</v>
      </c>
      <c r="B50">
        <v>2.6</v>
      </c>
      <c r="C50">
        <v>53</v>
      </c>
      <c r="D50">
        <v>66</v>
      </c>
    </row>
    <row r="51" spans="1:4" x14ac:dyDescent="0.25">
      <c r="A51" t="s">
        <v>52</v>
      </c>
      <c r="B51">
        <v>6.8</v>
      </c>
      <c r="C51">
        <v>161</v>
      </c>
      <c r="D51">
        <v>60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Braden M. Heuglin</cp:lastModifiedBy>
  <dcterms:created xsi:type="dcterms:W3CDTF">2021-12-08T13:22:02Z</dcterms:created>
  <dcterms:modified xsi:type="dcterms:W3CDTF">2023-01-11T15:47:59Z</dcterms:modified>
</cp:coreProperties>
</file>