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<sst xmlns="http://schemas.openxmlformats.org/spreadsheetml/2006/main" count="38" uniqueCount="32">
  <si>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Symbol</t>
  </si>
  <si>
    <t xml:space="preserve">Definition</t>
  </si>
  <si>
    <t xml:space="preserve">Measurement</t>
  </si>
  <si>
    <t xml:space="preserve">MOCK</t>
  </si>
  <si>
    <t xml:space="preserve">Fraction of IP taken to library</t>
  </si>
  <si>
    <t xml:space="preserve">Total IP mass (ng)</t>
  </si>
  <si>
    <t xml:space="preserve">IP mass into library (ng)</t>
  </si>
  <si>
    <t xml:space="preserve">Fraction of input taken to library</t>
  </si>
  <si>
    <t xml:space="preserve">Total input mass (ng)</t>
  </si>
  <si>
    <t xml:space="preserve">Input mass into library (ng)</t>
  </si>
  <si>
    <t xml:space="preserve">Fraction of IP library sequenced</t>
  </si>
  <si>
    <t xml:space="preserve">IP library conc. (nM)</t>
  </si>
  <si>
    <t xml:space="preserve">Total IP library volume (μL)</t>
  </si>
  <si>
    <t xml:space="preserve">Normalized input library conc (nM)</t>
  </si>
  <si>
    <t xml:space="preserve">Volume of normalized IP library loaded into sequencer (μL)</t>
  </si>
  <si>
    <t xml:space="preserve">Fraction of input library sequenced</t>
  </si>
  <si>
    <t xml:space="preserve">Input library conc. (nM)</t>
  </si>
  <si>
    <t xml:space="preserve">Total input library volume (μL)</t>
  </si>
  <si>
    <t xml:space="preserve">Normalized input library conc. (nM)</t>
  </si>
  <si>
    <t xml:space="preserve">Volume of normalized input library loaded into sequencer (μL) </t>
  </si>
  <si>
    <t xml:space="preserve">Fraction of chromatin taken for input</t>
  </si>
  <si>
    <t xml:space="preserve">Volume taken for input (μL)</t>
  </si>
  <si>
    <t xml:space="preserve">Total volume of chromatin (μL)</t>
  </si>
  <si>
    <t xml:space="preserve">Ratio of captured IP [library] to expected [library]</t>
  </si>
  <si>
    <t xml:space="preserve">PCR amplifications (cycles)</t>
  </si>
  <si>
    <t xml:space="preserve">IP library conc. (ng/uL)</t>
  </si>
  <si>
    <t xml:space="preserve">Average IP fragment length (bp)</t>
  </si>
  <si>
    <t xml:space="preserve">Ratio of captured input [library] to expected [library]</t>
  </si>
  <si>
    <t xml:space="preserve">Input library concentration (ng/uL)</t>
  </si>
  <si>
    <t xml:space="preserve">Average input fragment length (bp) </t>
  </si>
  <si>
    <t xml:space="preserve">The proportionality constant that maintains connection between IP'd material and sequencing reads (fragments)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</si>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</sst>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mbria Math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229320</xdr:colOff>
      <xdr:row>3</xdr:row>
      <xdr:rowOff>74160</xdr:rowOff>
    </xdr:from>
    <xdr:to>
      <xdr:col>0</xdr:col>
      <xdr:colOff>560880</xdr:colOff>
      <xdr:row>4</xdr:row>
      <xdr:rowOff>35640</xdr:rowOff>
    </xdr:to>
    <xdr:sp>
      <xdr:nvSpPr>
        <xdr:cNvPr id="0" name="CustomShape 1"/>
        <xdr:cNvSpPr/>
      </xdr:nvSpPr>
      <xdr:spPr>
        <a:xfrm>
          <a:off x="229320" y="645480"/>
          <a:ext cx="33156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ℱ</a:t>
          </a: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_𝑖𝑛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325080</xdr:colOff>
      <xdr:row>1</xdr:row>
      <xdr:rowOff>104760</xdr:rowOff>
    </xdr:from>
    <xdr:to>
      <xdr:col>0</xdr:col>
      <xdr:colOff>463680</xdr:colOff>
      <xdr:row>2</xdr:row>
      <xdr:rowOff>66240</xdr:rowOff>
    </xdr:to>
    <xdr:sp>
      <xdr:nvSpPr>
        <xdr:cNvPr id="1" name="CustomShape 1"/>
        <xdr:cNvSpPr/>
      </xdr:nvSpPr>
      <xdr:spPr>
        <a:xfrm>
          <a:off x="325080" y="295200"/>
          <a:ext cx="13860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ℱ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227160</xdr:colOff>
      <xdr:row>6</xdr:row>
      <xdr:rowOff>88200</xdr:rowOff>
    </xdr:from>
    <xdr:to>
      <xdr:col>0</xdr:col>
      <xdr:colOff>566280</xdr:colOff>
      <xdr:row>7</xdr:row>
      <xdr:rowOff>49680</xdr:rowOff>
    </xdr:to>
    <xdr:sp>
      <xdr:nvSpPr>
        <xdr:cNvPr id="2" name="CustomShape 1"/>
        <xdr:cNvSpPr/>
      </xdr:nvSpPr>
      <xdr:spPr>
        <a:xfrm>
          <a:off x="227160" y="1231200"/>
          <a:ext cx="33912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ℱ</a:t>
          </a: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^ℒ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114840</xdr:colOff>
      <xdr:row>10</xdr:row>
      <xdr:rowOff>63720</xdr:rowOff>
    </xdr:from>
    <xdr:to>
      <xdr:col>0</xdr:col>
      <xdr:colOff>648360</xdr:colOff>
      <xdr:row>11</xdr:row>
      <xdr:rowOff>25200</xdr:rowOff>
    </xdr:to>
    <xdr:sp>
      <xdr:nvSpPr>
        <xdr:cNvPr id="3" name="CustomShape 1"/>
        <xdr:cNvSpPr/>
      </xdr:nvSpPr>
      <xdr:spPr>
        <a:xfrm>
          <a:off x="114840" y="1968480"/>
          <a:ext cx="53352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ℱ</a:t>
          </a: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_𝑖𝑛^ℒ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144000</xdr:colOff>
      <xdr:row>13</xdr:row>
      <xdr:rowOff>92880</xdr:rowOff>
    </xdr:from>
    <xdr:to>
      <xdr:col>0</xdr:col>
      <xdr:colOff>951840</xdr:colOff>
      <xdr:row>14</xdr:row>
      <xdr:rowOff>54360</xdr:rowOff>
    </xdr:to>
    <xdr:sp>
      <xdr:nvSpPr>
        <xdr:cNvPr id="4" name="CustomShape 1"/>
        <xdr:cNvSpPr/>
      </xdr:nvSpPr>
      <xdr:spPr>
        <a:xfrm>
          <a:off x="144000" y="2569320"/>
          <a:ext cx="80784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</a:rPr>
            <a:t>𝑣</a:t>
          </a:r>
          <a:r>
            <a:rPr b="0" lang="en-US" sz="1200" spc="-1" strike="noStrike">
              <a:solidFill>
                <a:srgbClr val="000000"/>
              </a:solidFill>
              <a:latin typeface="Cambria Math"/>
            </a:rPr>
            <a:t>_𝑖/(𝑉−𝑣_𝑖 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355320</xdr:colOff>
      <xdr:row>16</xdr:row>
      <xdr:rowOff>172800</xdr:rowOff>
    </xdr:from>
    <xdr:to>
      <xdr:col>0</xdr:col>
      <xdr:colOff>435240</xdr:colOff>
      <xdr:row>17</xdr:row>
      <xdr:rowOff>134280</xdr:rowOff>
    </xdr:to>
    <xdr:sp>
      <xdr:nvSpPr>
        <xdr:cNvPr id="5" name="CustomShape 1"/>
        <xdr:cNvSpPr/>
      </xdr:nvSpPr>
      <xdr:spPr>
        <a:xfrm>
          <a:off x="355320" y="3246120"/>
          <a:ext cx="7992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𝜌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559080</xdr:colOff>
      <xdr:row>22</xdr:row>
      <xdr:rowOff>13320</xdr:rowOff>
    </xdr:from>
    <xdr:to>
      <xdr:col>0</xdr:col>
      <xdr:colOff>833400</xdr:colOff>
      <xdr:row>22</xdr:row>
      <xdr:rowOff>165240</xdr:rowOff>
    </xdr:to>
    <xdr:sp>
      <xdr:nvSpPr>
        <xdr:cNvPr id="6" name="CustomShape 1"/>
        <xdr:cNvSpPr/>
      </xdr:nvSpPr>
      <xdr:spPr>
        <a:xfrm>
          <a:off x="559080" y="4229640"/>
          <a:ext cx="27432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𝜌</a:t>
          </a: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_𝑖𝑛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788760</xdr:colOff>
      <xdr:row>25</xdr:row>
      <xdr:rowOff>180720</xdr:rowOff>
    </xdr:from>
    <xdr:to>
      <xdr:col>0</xdr:col>
      <xdr:colOff>887400</xdr:colOff>
      <xdr:row>25</xdr:row>
      <xdr:rowOff>333360</xdr:rowOff>
    </xdr:to>
    <xdr:sp>
      <xdr:nvSpPr>
        <xdr:cNvPr id="7" name="CustomShape 1"/>
        <xdr:cNvSpPr/>
      </xdr:nvSpPr>
      <xdr:spPr>
        <a:xfrm>
          <a:off x="788760" y="4968360"/>
          <a:ext cx="98640" cy="152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𝛼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296280</xdr:colOff>
      <xdr:row>25</xdr:row>
      <xdr:rowOff>81360</xdr:rowOff>
    </xdr:from>
    <xdr:to>
      <xdr:col>1</xdr:col>
      <xdr:colOff>3899880</xdr:colOff>
      <xdr:row>25</xdr:row>
      <xdr:rowOff>234000</xdr:rowOff>
    </xdr:to>
    <xdr:sp>
      <xdr:nvSpPr>
        <xdr:cNvPr id="8" name="CustomShape 1"/>
        <xdr:cNvSpPr/>
      </xdr:nvSpPr>
      <xdr:spPr>
        <a:xfrm>
          <a:off x="1509120" y="4869000"/>
          <a:ext cx="3603600" cy="152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𝛼</a:t>
          </a:r>
          <a:r>
            <a:rPr b="0" lang="en-US" sz="1200" spc="-1" strike="noStrike">
              <a:solidFill>
                <a:srgbClr val="000000"/>
              </a:solidFill>
              <a:latin typeface="Cambria Math"/>
              <a:ea typeface="Cambria Math"/>
            </a:rPr>
            <a:t>=𝑣_𝑖𝑛/(𝑉−𝑣_𝑖𝑛 )  𝜌_𝑖𝑛/𝜌  (ℱ_𝑖𝑛^ℒ)/ℱ^ℒ   ℱ_𝑖𝑛/ℱ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0" activeCellId="0" sqref="B30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15.67"/>
    <col collapsed="false" customWidth="true" hidden="false" outlineLevel="0" max="2" min="2" style="1" width="58.74"/>
    <col collapsed="false" customWidth="true" hidden="false" outlineLevel="0" max="3" min="3" style="1" width="55"/>
    <col collapsed="false" customWidth="true" hidden="false" outlineLevel="0" max="5" min="4" style="1" width="12.33"/>
    <col collapsed="false" customWidth="false" hidden="false" outlineLevel="0" max="1018" min="6" style="1" width="10.83"/>
    <col collapsed="false" customWidth="true" hidden="false" outlineLevel="0" max="1024" min="1019" style="0" width="10.5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3</v>
      </c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5"/>
      <c r="B2" s="6" t="s">
        <v>4</v>
      </c>
      <c r="C2" s="7" t="s">
        <v>5</v>
      </c>
      <c r="D2" s="7" t="n">
        <v>0.52</v>
      </c>
      <c r="E2" s="8" t="n">
        <f aca="false">D3/D2</f>
        <v>1.73076923076923</v>
      </c>
    </row>
    <row r="3" customFormat="false" ht="15" hidden="false" customHeight="false" outlineLevel="0" collapsed="false">
      <c r="A3" s="5"/>
      <c r="B3" s="6"/>
      <c r="C3" s="7" t="s">
        <v>6</v>
      </c>
      <c r="D3" s="7" t="n">
        <v>0.9</v>
      </c>
      <c r="E3" s="8"/>
    </row>
    <row r="4" customFormat="false" ht="15" hidden="false" customHeight="true" outlineLevel="0" collapsed="false">
      <c r="A4" s="9"/>
      <c r="B4" s="6" t="s">
        <v>7</v>
      </c>
      <c r="C4" s="7" t="s">
        <v>8</v>
      </c>
      <c r="D4" s="7" t="n">
        <v>21</v>
      </c>
      <c r="E4" s="8" t="n">
        <f aca="false">D5/D4</f>
        <v>1</v>
      </c>
    </row>
    <row r="5" customFormat="false" ht="15" hidden="false" customHeight="false" outlineLevel="0" collapsed="false">
      <c r="A5" s="9"/>
      <c r="B5" s="6"/>
      <c r="C5" s="7" t="s">
        <v>9</v>
      </c>
      <c r="D5" s="7" t="n">
        <v>21</v>
      </c>
      <c r="E5" s="8"/>
    </row>
    <row r="6" customFormat="false" ht="15" hidden="false" customHeight="true" outlineLevel="0" collapsed="false">
      <c r="A6" s="10"/>
      <c r="B6" s="6" t="s">
        <v>10</v>
      </c>
      <c r="C6" s="7" t="s">
        <v>11</v>
      </c>
      <c r="D6" s="7" t="n">
        <v>48.8</v>
      </c>
      <c r="E6" s="8" t="n">
        <f aca="false">(D9*D8)/(D7*D6)</f>
        <v>0.040983606557377</v>
      </c>
    </row>
    <row r="7" customFormat="false" ht="15" hidden="false" customHeight="false" outlineLevel="0" collapsed="false">
      <c r="A7" s="10"/>
      <c r="B7" s="6"/>
      <c r="C7" s="7" t="s">
        <v>12</v>
      </c>
      <c r="D7" s="7" t="n">
        <v>20</v>
      </c>
      <c r="E7" s="8"/>
    </row>
    <row r="8" customFormat="false" ht="15" hidden="false" customHeight="false" outlineLevel="0" collapsed="false">
      <c r="A8" s="10"/>
      <c r="B8" s="6"/>
      <c r="C8" s="7" t="s">
        <v>13</v>
      </c>
      <c r="D8" s="7" t="n">
        <v>20</v>
      </c>
      <c r="E8" s="8"/>
    </row>
    <row r="9" customFormat="false" ht="15" hidden="false" customHeight="false" outlineLevel="0" collapsed="false">
      <c r="A9" s="10"/>
      <c r="B9" s="6"/>
      <c r="C9" s="7" t="s">
        <v>14</v>
      </c>
      <c r="D9" s="7" t="n">
        <v>2</v>
      </c>
      <c r="E9" s="8"/>
    </row>
    <row r="10" customFormat="false" ht="15" hidden="false" customHeight="true" outlineLevel="0" collapsed="false">
      <c r="A10" s="10"/>
      <c r="B10" s="6" t="s">
        <v>15</v>
      </c>
      <c r="C10" s="7" t="s">
        <v>16</v>
      </c>
      <c r="D10" s="7" t="n">
        <v>360.6</v>
      </c>
      <c r="E10" s="8" t="n">
        <f aca="false">(D13*D12)/(D11*D10)</f>
        <v>0.0110926234054354</v>
      </c>
    </row>
    <row r="11" customFormat="false" ht="15" hidden="false" customHeight="false" outlineLevel="0" collapsed="false">
      <c r="A11" s="10"/>
      <c r="B11" s="6"/>
      <c r="C11" s="7" t="s">
        <v>17</v>
      </c>
      <c r="D11" s="7" t="n">
        <v>20</v>
      </c>
      <c r="E11" s="8"/>
    </row>
    <row r="12" customFormat="false" ht="15" hidden="false" customHeight="false" outlineLevel="0" collapsed="false">
      <c r="A12" s="10"/>
      <c r="B12" s="6"/>
      <c r="C12" s="7" t="s">
        <v>18</v>
      </c>
      <c r="D12" s="7" t="n">
        <v>20</v>
      </c>
      <c r="E12" s="8"/>
    </row>
    <row r="13" customFormat="false" ht="15" hidden="false" customHeight="false" outlineLevel="0" collapsed="false">
      <c r="A13" s="10"/>
      <c r="B13" s="6"/>
      <c r="C13" s="7" t="s">
        <v>19</v>
      </c>
      <c r="D13" s="7" t="n">
        <v>4</v>
      </c>
      <c r="E13" s="8"/>
    </row>
    <row r="14" customFormat="false" ht="15" hidden="false" customHeight="true" outlineLevel="0" collapsed="false">
      <c r="A14" s="10"/>
      <c r="B14" s="6" t="s">
        <v>20</v>
      </c>
      <c r="C14" s="7" t="s">
        <v>21</v>
      </c>
      <c r="D14" s="7" t="n">
        <v>50</v>
      </c>
      <c r="E14" s="8" t="n">
        <f aca="false">D14/(D15-D14)</f>
        <v>0.25</v>
      </c>
    </row>
    <row r="15" customFormat="false" ht="17" hidden="false" customHeight="true" outlineLevel="0" collapsed="false">
      <c r="A15" s="10"/>
      <c r="B15" s="6"/>
      <c r="C15" s="7" t="s">
        <v>22</v>
      </c>
      <c r="D15" s="7" t="n">
        <v>250</v>
      </c>
      <c r="E15" s="8"/>
    </row>
    <row r="16" customFormat="false" ht="15" hidden="false" customHeight="true" outlineLevel="0" collapsed="false">
      <c r="A16" s="10"/>
      <c r="B16" s="6" t="s">
        <v>23</v>
      </c>
      <c r="C16" s="7" t="s">
        <v>6</v>
      </c>
      <c r="D16" s="7" t="n">
        <v>0.52</v>
      </c>
      <c r="E16" s="8" t="n">
        <f aca="false">($D19*10^(-9)*$D18/($D20*660)/($D18*10^(-6)) *10^6)/($D16*10^(-9)/($D20*660) *2^($D17)/($D18*10^(-6)) *10^6)</f>
        <v>0.458233173076923</v>
      </c>
    </row>
    <row r="17" customFormat="false" ht="15" hidden="false" customHeight="false" outlineLevel="0" collapsed="false">
      <c r="A17" s="10"/>
      <c r="B17" s="6"/>
      <c r="C17" s="7" t="s">
        <v>24</v>
      </c>
      <c r="D17" s="7" t="n">
        <v>12</v>
      </c>
      <c r="E17" s="8"/>
    </row>
    <row r="18" customFormat="false" ht="15" hidden="false" customHeight="false" outlineLevel="0" collapsed="false">
      <c r="A18" s="10"/>
      <c r="B18" s="6"/>
      <c r="C18" s="7" t="s">
        <v>12</v>
      </c>
      <c r="D18" s="7" t="n">
        <v>20</v>
      </c>
      <c r="E18" s="8"/>
    </row>
    <row r="19" customFormat="false" ht="15" hidden="false" customHeight="false" outlineLevel="0" collapsed="false">
      <c r="A19" s="10"/>
      <c r="B19" s="6"/>
      <c r="C19" s="7" t="s">
        <v>25</v>
      </c>
      <c r="D19" s="7" t="n">
        <v>48.8</v>
      </c>
      <c r="E19" s="8"/>
    </row>
    <row r="20" customFormat="false" ht="15" hidden="false" customHeight="false" outlineLevel="0" collapsed="false">
      <c r="A20" s="10"/>
      <c r="B20" s="6"/>
      <c r="C20" s="7" t="s">
        <v>26</v>
      </c>
      <c r="D20" s="7" t="n">
        <v>297</v>
      </c>
      <c r="E20" s="8"/>
    </row>
    <row r="21" customFormat="false" ht="15" hidden="false" customHeight="true" outlineLevel="0" collapsed="false">
      <c r="A21" s="10"/>
      <c r="B21" s="6" t="s">
        <v>27</v>
      </c>
      <c r="C21" s="10" t="s">
        <v>9</v>
      </c>
      <c r="D21" s="10" t="n">
        <v>21</v>
      </c>
      <c r="E21" s="11" t="n">
        <f aca="false">($D24*10^(-9)*$D23/($D25*660)/($D23*10^(-6)) *10^6)/($D21*10^(-9)/($D25*660) *2^($D22)/($D23*10^(-6)) *10^6)</f>
        <v>0.0838448660714285</v>
      </c>
    </row>
    <row r="22" customFormat="false" ht="15" hidden="false" customHeight="false" outlineLevel="0" collapsed="false">
      <c r="A22" s="10"/>
      <c r="B22" s="6"/>
      <c r="C22" s="10" t="s">
        <v>24</v>
      </c>
      <c r="D22" s="10" t="n">
        <v>12</v>
      </c>
      <c r="E22" s="11"/>
    </row>
    <row r="23" customFormat="false" ht="15" hidden="false" customHeight="false" outlineLevel="0" collapsed="false">
      <c r="A23" s="10"/>
      <c r="B23" s="6"/>
      <c r="C23" s="10" t="s">
        <v>17</v>
      </c>
      <c r="D23" s="10" t="n">
        <v>20</v>
      </c>
      <c r="E23" s="11"/>
    </row>
    <row r="24" customFormat="false" ht="15" hidden="false" customHeight="false" outlineLevel="0" collapsed="false">
      <c r="A24" s="10"/>
      <c r="B24" s="6"/>
      <c r="C24" s="10" t="s">
        <v>28</v>
      </c>
      <c r="D24" s="10" t="n">
        <v>360.6</v>
      </c>
      <c r="E24" s="11"/>
    </row>
    <row r="25" customFormat="false" ht="15" hidden="false" customHeight="false" outlineLevel="0" collapsed="false">
      <c r="A25" s="10"/>
      <c r="B25" s="6"/>
      <c r="C25" s="10" t="s">
        <v>29</v>
      </c>
      <c r="D25" s="10" t="n">
        <v>376</v>
      </c>
      <c r="E25" s="11"/>
    </row>
    <row r="26" customFormat="false" ht="43" hidden="false" customHeight="true" outlineLevel="0" collapsed="false">
      <c r="A26" s="10"/>
      <c r="B26" s="10"/>
      <c r="C26" s="6" t="s">
        <v>30</v>
      </c>
      <c r="D26" s="10" t="s">
        <v>31</v>
      </c>
      <c r="E26" s="11" t="n">
        <f aca="false">(E21/E16)*(E10/E6)*(E4/E2)*E14</f>
        <v>0.00715343915343915</v>
      </c>
    </row>
    <row r="27" customFormat="false" ht="15" hidden="false" customHeight="false" outlineLevel="0" collapsed="false">
      <c r="C27" s="12"/>
      <c r="D27" s="13"/>
      <c r="E27" s="13"/>
    </row>
    <row r="28" customFormat="false" ht="15" hidden="false" customHeight="false" outlineLevel="0" collapsed="false">
      <c r="C28" s="12"/>
      <c r="D28" s="13"/>
      <c r="E28" s="13"/>
    </row>
    <row r="29" customFormat="false" ht="15" hidden="false" customHeight="false" outlineLevel="0" collapsed="false">
      <c r="C29" s="12"/>
      <c r="D29" s="4"/>
    </row>
  </sheetData>
  <mergeCells count="21">
    <mergeCell ref="A2:A3"/>
    <mergeCell ref="B2:B3"/>
    <mergeCell ref="E2:E3"/>
    <mergeCell ref="A4:A5"/>
    <mergeCell ref="B4:B5"/>
    <mergeCell ref="E4:E5"/>
    <mergeCell ref="A6:A9"/>
    <mergeCell ref="B6:B9"/>
    <mergeCell ref="E6:E9"/>
    <mergeCell ref="A10:A13"/>
    <mergeCell ref="B10:B13"/>
    <mergeCell ref="E10:E13"/>
    <mergeCell ref="A14:A15"/>
    <mergeCell ref="B14:B15"/>
    <mergeCell ref="E14:E15"/>
    <mergeCell ref="A16:A20"/>
    <mergeCell ref="B16:B20"/>
    <mergeCell ref="E16:E20"/>
    <mergeCell ref="A21:A25"/>
    <mergeCell ref="B21:B25"/>
    <mergeCell ref="E21:E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2020-09-09T14:42:00Z</dcterms:created>
  <dc:creator>Vaughan, Robert</dc:creator>
  <dc:description/>
  <dc:language>en-US</dc:language>
  <cp:lastModifiedBy/>
  <dcterms:modified xsi:type="dcterms:W3CDTF">2021-02-23T17:28:02Z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